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lyL\Desktop\"/>
    </mc:Choice>
  </mc:AlternateContent>
  <bookViews>
    <workbookView xWindow="0" yWindow="0" windowWidth="0" windowHeight="0"/>
  </bookViews>
  <sheets>
    <sheet name="Rekapitulace stavby" sheetId="1" r:id="rId1"/>
    <sheet name="SO.01 - Oprava střechy" sheetId="2" r:id="rId2"/>
    <sheet name="SO.02 - Oprava vnějšího p..." sheetId="3" r:id="rId3"/>
    <sheet name="SO.03 - Oprava čekárny" sheetId="4" r:id="rId4"/>
    <sheet name="SO.04 - Oprava zázemí dop..." sheetId="5" r:id="rId5"/>
    <sheet name="5.1 - WC ženy" sheetId="6" r:id="rId6"/>
    <sheet name="5.2 - WC invalidé" sheetId="7" r:id="rId7"/>
    <sheet name="5.3 - WC muži" sheetId="8" r:id="rId8"/>
    <sheet name="SO.06 - Oprava elektroins..." sheetId="9" r:id="rId9"/>
    <sheet name="SO.07 - Oprava zpevněných..." sheetId="10" r:id="rId10"/>
    <sheet name="SO.08 - VRN" sheetId="11" r:id="rId11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'SO.01 - Oprava střechy'!$C$129:$K$377</definedName>
    <definedName name="_xlnm.Print_Area" localSheetId="1">'SO.01 - Oprava střechy'!$C$4:$J$76,'SO.01 - Oprava střechy'!$C$82:$J$111,'SO.01 - Oprava střechy'!$C$117:$J$377</definedName>
    <definedName name="_xlnm.Print_Titles" localSheetId="1">'SO.01 - Oprava střechy'!$129:$129</definedName>
    <definedName name="_xlnm._FilterDatabase" localSheetId="2" hidden="1">'SO.02 - Oprava vnějšího p...'!$C$133:$K$649</definedName>
    <definedName name="_xlnm.Print_Area" localSheetId="2">'SO.02 - Oprava vnějšího p...'!$C$4:$J$76,'SO.02 - Oprava vnějšího p...'!$C$82:$J$115,'SO.02 - Oprava vnějšího p...'!$C$121:$J$649</definedName>
    <definedName name="_xlnm.Print_Titles" localSheetId="2">'SO.02 - Oprava vnějšího p...'!$133:$133</definedName>
    <definedName name="_xlnm._FilterDatabase" localSheetId="3" hidden="1">'SO.03 - Oprava čekárny'!$C$133:$K$259</definedName>
    <definedName name="_xlnm.Print_Area" localSheetId="3">'SO.03 - Oprava čekárny'!$C$4:$J$76,'SO.03 - Oprava čekárny'!$C$82:$J$115,'SO.03 - Oprava čekárny'!$C$121:$J$259</definedName>
    <definedName name="_xlnm.Print_Titles" localSheetId="3">'SO.03 - Oprava čekárny'!$133:$133</definedName>
    <definedName name="_xlnm._FilterDatabase" localSheetId="4" hidden="1">'SO.04 - Oprava zázemí dop...'!$C$139:$K$453</definedName>
    <definedName name="_xlnm.Print_Area" localSheetId="4">'SO.04 - Oprava zázemí dop...'!$C$4:$J$76,'SO.04 - Oprava zázemí dop...'!$C$82:$J$121,'SO.04 - Oprava zázemí dop...'!$C$127:$J$453</definedName>
    <definedName name="_xlnm.Print_Titles" localSheetId="4">'SO.04 - Oprava zázemí dop...'!$139:$139</definedName>
    <definedName name="_xlnm._FilterDatabase" localSheetId="5" hidden="1">'5.1 - WC ženy'!$C$137:$K$296</definedName>
    <definedName name="_xlnm.Print_Area" localSheetId="5">'5.1 - WC ženy'!$C$4:$J$76,'5.1 - WC ženy'!$C$82:$J$117,'5.1 - WC ženy'!$C$123:$J$296</definedName>
    <definedName name="_xlnm.Print_Titles" localSheetId="5">'5.1 - WC ženy'!$137:$137</definedName>
    <definedName name="_xlnm._FilterDatabase" localSheetId="6" hidden="1">'5.2 - WC invalidé'!$C$136:$K$289</definedName>
    <definedName name="_xlnm.Print_Area" localSheetId="6">'5.2 - WC invalidé'!$C$4:$J$76,'5.2 - WC invalidé'!$C$82:$J$116,'5.2 - WC invalidé'!$C$122:$J$289</definedName>
    <definedName name="_xlnm.Print_Titles" localSheetId="6">'5.2 - WC invalidé'!$136:$136</definedName>
    <definedName name="_xlnm._FilterDatabase" localSheetId="7" hidden="1">'5.3 - WC muži'!$C$137:$K$307</definedName>
    <definedName name="_xlnm.Print_Area" localSheetId="7">'5.3 - WC muži'!$C$4:$J$76,'5.3 - WC muži'!$C$82:$J$117,'5.3 - WC muži'!$C$123:$J$307</definedName>
    <definedName name="_xlnm.Print_Titles" localSheetId="7">'5.3 - WC muži'!$137:$137</definedName>
    <definedName name="_xlnm._FilterDatabase" localSheetId="8" hidden="1">'SO.06 - Oprava elektroins...'!$C$174:$K$355</definedName>
    <definedName name="_xlnm.Print_Area" localSheetId="8">'SO.06 - Oprava elektroins...'!$C$4:$J$76,'SO.06 - Oprava elektroins...'!$C$82:$J$156,'SO.06 - Oprava elektroins...'!$C$162:$J$355</definedName>
    <definedName name="_xlnm.Print_Titles" localSheetId="8">'SO.06 - Oprava elektroins...'!$174:$174</definedName>
    <definedName name="_xlnm._FilterDatabase" localSheetId="9" hidden="1">'SO.07 - Oprava zpevněných...'!$C$134:$K$336</definedName>
    <definedName name="_xlnm.Print_Area" localSheetId="9">'SO.07 - Oprava zpevněných...'!$C$4:$J$76,'SO.07 - Oprava zpevněných...'!$C$82:$J$116,'SO.07 - Oprava zpevněných...'!$C$122:$J$336</definedName>
    <definedName name="_xlnm.Print_Titles" localSheetId="9">'SO.07 - Oprava zpevněných...'!$134:$134</definedName>
    <definedName name="_xlnm._FilterDatabase" localSheetId="10" hidden="1">'SO.08 - VRN'!$C$120:$K$134</definedName>
    <definedName name="_xlnm.Print_Area" localSheetId="10">'SO.08 - VRN'!$C$4:$J$76,'SO.08 - VRN'!$C$82:$J$102,'SO.08 - VRN'!$C$108:$J$134</definedName>
    <definedName name="_xlnm.Print_Titles" localSheetId="10">'SO.08 - VRN'!$120:$120</definedName>
  </definedNames>
  <calcPr/>
</workbook>
</file>

<file path=xl/calcChain.xml><?xml version="1.0" encoding="utf-8"?>
<calcChain xmlns="http://schemas.openxmlformats.org/spreadsheetml/2006/main">
  <c i="11" l="1" r="J37"/>
  <c r="J36"/>
  <c i="1" r="AY105"/>
  <c i="11" r="J35"/>
  <c i="1" r="AX105"/>
  <c i="11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BI127"/>
  <c r="BH127"/>
  <c r="BG127"/>
  <c r="BF127"/>
  <c r="T127"/>
  <c r="T126"/>
  <c r="R127"/>
  <c r="R126"/>
  <c r="P127"/>
  <c r="P126"/>
  <c r="BI124"/>
  <c r="BH124"/>
  <c r="BG124"/>
  <c r="BF124"/>
  <c r="T124"/>
  <c r="T123"/>
  <c r="R124"/>
  <c r="R123"/>
  <c r="P124"/>
  <c r="P123"/>
  <c r="J118"/>
  <c r="F117"/>
  <c r="F115"/>
  <c r="E113"/>
  <c r="J92"/>
  <c r="F91"/>
  <c r="F89"/>
  <c r="E87"/>
  <c r="J21"/>
  <c r="E21"/>
  <c r="J91"/>
  <c r="J20"/>
  <c r="J18"/>
  <c r="E18"/>
  <c r="F118"/>
  <c r="J17"/>
  <c r="J12"/>
  <c r="J115"/>
  <c r="E7"/>
  <c r="E85"/>
  <c i="10" r="J37"/>
  <c r="J36"/>
  <c i="1" r="AY104"/>
  <c i="10" r="J35"/>
  <c i="1" r="AX104"/>
  <c i="10" r="BI336"/>
  <c r="BH336"/>
  <c r="BG336"/>
  <c r="BF336"/>
  <c r="T336"/>
  <c r="T335"/>
  <c r="R336"/>
  <c r="R335"/>
  <c r="P336"/>
  <c r="P335"/>
  <c r="BI334"/>
  <c r="BH334"/>
  <c r="BG334"/>
  <c r="BF334"/>
  <c r="T334"/>
  <c r="T333"/>
  <c r="R334"/>
  <c r="R333"/>
  <c r="P334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T316"/>
  <c r="R317"/>
  <c r="R316"/>
  <c r="P317"/>
  <c r="P316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302"/>
  <c r="BH302"/>
  <c r="BG302"/>
  <c r="BF302"/>
  <c r="T302"/>
  <c r="T301"/>
  <c r="R302"/>
  <c r="R301"/>
  <c r="P302"/>
  <c r="P301"/>
  <c r="BI300"/>
  <c r="BH300"/>
  <c r="BG300"/>
  <c r="BF300"/>
  <c r="T300"/>
  <c r="R300"/>
  <c r="P300"/>
  <c r="BI298"/>
  <c r="BH298"/>
  <c r="BG298"/>
  <c r="BF298"/>
  <c r="T298"/>
  <c r="R298"/>
  <c r="P298"/>
  <c r="BI293"/>
  <c r="BH293"/>
  <c r="BG293"/>
  <c r="BF293"/>
  <c r="T293"/>
  <c r="R293"/>
  <c r="P293"/>
  <c r="BI291"/>
  <c r="BH291"/>
  <c r="BG291"/>
  <c r="BF291"/>
  <c r="T291"/>
  <c r="T290"/>
  <c r="R291"/>
  <c r="R290"/>
  <c r="P291"/>
  <c r="P290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7"/>
  <c r="BH267"/>
  <c r="BG267"/>
  <c r="BF267"/>
  <c r="T267"/>
  <c r="R267"/>
  <c r="P267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T237"/>
  <c r="R245"/>
  <c r="R237"/>
  <c r="P245"/>
  <c r="P237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4"/>
  <c r="BH184"/>
  <c r="BG184"/>
  <c r="BF184"/>
  <c r="T184"/>
  <c r="R184"/>
  <c r="P184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8"/>
  <c r="BH168"/>
  <c r="BG168"/>
  <c r="BF168"/>
  <c r="T168"/>
  <c r="R168"/>
  <c r="P168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38"/>
  <c r="BH138"/>
  <c r="BG138"/>
  <c r="BF138"/>
  <c r="T138"/>
  <c r="R138"/>
  <c r="P138"/>
  <c r="J132"/>
  <c r="F131"/>
  <c r="F129"/>
  <c r="E127"/>
  <c r="J92"/>
  <c r="F91"/>
  <c r="F89"/>
  <c r="E87"/>
  <c r="J21"/>
  <c r="E21"/>
  <c r="J131"/>
  <c r="J20"/>
  <c r="J18"/>
  <c r="E18"/>
  <c r="F132"/>
  <c r="J17"/>
  <c r="J12"/>
  <c r="J129"/>
  <c r="E7"/>
  <c r="E125"/>
  <c i="9" r="J303"/>
  <c r="J37"/>
  <c r="J36"/>
  <c i="1" r="AY103"/>
  <c i="9" r="J35"/>
  <c i="1" r="AX103"/>
  <c i="9" r="BI355"/>
  <c r="BH355"/>
  <c r="BG355"/>
  <c r="BF355"/>
  <c r="T355"/>
  <c r="T354"/>
  <c r="T353"/>
  <c r="R355"/>
  <c r="R354"/>
  <c r="R353"/>
  <c r="P355"/>
  <c r="P354"/>
  <c r="P353"/>
  <c r="BI352"/>
  <c r="BH352"/>
  <c r="BG352"/>
  <c r="BF352"/>
  <c r="T352"/>
  <c r="T351"/>
  <c r="R352"/>
  <c r="R351"/>
  <c r="P352"/>
  <c r="P351"/>
  <c r="BI350"/>
  <c r="BH350"/>
  <c r="BG350"/>
  <c r="BF350"/>
  <c r="T350"/>
  <c r="T349"/>
  <c r="T348"/>
  <c r="R350"/>
  <c r="R349"/>
  <c r="R348"/>
  <c r="P350"/>
  <c r="P349"/>
  <c r="P348"/>
  <c r="BI347"/>
  <c r="BH347"/>
  <c r="BG347"/>
  <c r="BF347"/>
  <c r="T347"/>
  <c r="T346"/>
  <c r="R347"/>
  <c r="R346"/>
  <c r="P347"/>
  <c r="P346"/>
  <c r="BI345"/>
  <c r="BH345"/>
  <c r="BG345"/>
  <c r="BF345"/>
  <c r="T345"/>
  <c r="T344"/>
  <c r="R345"/>
  <c r="R344"/>
  <c r="P345"/>
  <c r="P344"/>
  <c r="BI343"/>
  <c r="BH343"/>
  <c r="BG343"/>
  <c r="BF343"/>
  <c r="T343"/>
  <c r="T342"/>
  <c r="R343"/>
  <c r="R342"/>
  <c r="P343"/>
  <c r="P342"/>
  <c r="BI341"/>
  <c r="BH341"/>
  <c r="BG341"/>
  <c r="BF341"/>
  <c r="T341"/>
  <c r="R341"/>
  <c r="P341"/>
  <c r="BI340"/>
  <c r="BH340"/>
  <c r="BG340"/>
  <c r="BF340"/>
  <c r="T340"/>
  <c r="R340"/>
  <c r="P340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T332"/>
  <c r="R333"/>
  <c r="R332"/>
  <c r="P333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6"/>
  <c r="BH306"/>
  <c r="BG306"/>
  <c r="BF306"/>
  <c r="T306"/>
  <c r="R306"/>
  <c r="P306"/>
  <c r="BI305"/>
  <c r="BH305"/>
  <c r="BG305"/>
  <c r="BF305"/>
  <c r="T305"/>
  <c r="R305"/>
  <c r="P305"/>
  <c r="J135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T279"/>
  <c r="R280"/>
  <c r="R279"/>
  <c r="P280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T269"/>
  <c r="R270"/>
  <c r="R269"/>
  <c r="P270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T264"/>
  <c r="R265"/>
  <c r="R264"/>
  <c r="P265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T259"/>
  <c r="R260"/>
  <c r="R259"/>
  <c r="P260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T253"/>
  <c r="R254"/>
  <c r="R253"/>
  <c r="P254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T230"/>
  <c r="R231"/>
  <c r="R230"/>
  <c r="P231"/>
  <c r="P230"/>
  <c r="BI229"/>
  <c r="BH229"/>
  <c r="BG229"/>
  <c r="BF229"/>
  <c r="T229"/>
  <c r="T228"/>
  <c r="R229"/>
  <c r="R228"/>
  <c r="P229"/>
  <c r="P228"/>
  <c r="BI227"/>
  <c r="BH227"/>
  <c r="BG227"/>
  <c r="BF227"/>
  <c r="T227"/>
  <c r="T226"/>
  <c r="R227"/>
  <c r="R226"/>
  <c r="P227"/>
  <c r="P226"/>
  <c r="BI225"/>
  <c r="BH225"/>
  <c r="BG225"/>
  <c r="BF225"/>
  <c r="T225"/>
  <c r="T224"/>
  <c r="R225"/>
  <c r="R224"/>
  <c r="P225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T214"/>
  <c r="R215"/>
  <c r="R214"/>
  <c r="P215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T179"/>
  <c r="R180"/>
  <c r="R179"/>
  <c r="P180"/>
  <c r="P179"/>
  <c r="BI178"/>
  <c r="BH178"/>
  <c r="BG178"/>
  <c r="BF178"/>
  <c r="T178"/>
  <c r="T177"/>
  <c r="R178"/>
  <c r="R177"/>
  <c r="P178"/>
  <c r="P177"/>
  <c r="J172"/>
  <c r="F171"/>
  <c r="F169"/>
  <c r="E167"/>
  <c r="J92"/>
  <c r="F91"/>
  <c r="F89"/>
  <c r="E87"/>
  <c r="J21"/>
  <c r="E21"/>
  <c r="J91"/>
  <c r="J20"/>
  <c r="J18"/>
  <c r="E18"/>
  <c r="F92"/>
  <c r="J17"/>
  <c r="J12"/>
  <c r="J169"/>
  <c r="E7"/>
  <c r="E85"/>
  <c i="8" r="J39"/>
  <c r="J38"/>
  <c i="1" r="AY102"/>
  <c i="8" r="J37"/>
  <c i="1" r="AX102"/>
  <c i="8"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77"/>
  <c r="BH277"/>
  <c r="BG277"/>
  <c r="BF277"/>
  <c r="T277"/>
  <c r="R277"/>
  <c r="P277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J135"/>
  <c r="F134"/>
  <c r="F132"/>
  <c r="E130"/>
  <c r="J94"/>
  <c r="F93"/>
  <c r="F91"/>
  <c r="E89"/>
  <c r="J23"/>
  <c r="E23"/>
  <c r="J134"/>
  <c r="J22"/>
  <c r="J20"/>
  <c r="E20"/>
  <c r="F135"/>
  <c r="J19"/>
  <c r="J14"/>
  <c r="J91"/>
  <c r="E7"/>
  <c r="E126"/>
  <c i="7" r="J39"/>
  <c r="J38"/>
  <c i="1" r="AY101"/>
  <c i="7" r="J37"/>
  <c i="1" r="AX101"/>
  <c i="7"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J134"/>
  <c r="F133"/>
  <c r="F131"/>
  <c r="E129"/>
  <c r="J94"/>
  <c r="F93"/>
  <c r="F91"/>
  <c r="E89"/>
  <c r="J23"/>
  <c r="E23"/>
  <c r="J133"/>
  <c r="J22"/>
  <c r="J20"/>
  <c r="E20"/>
  <c r="F134"/>
  <c r="J19"/>
  <c r="J14"/>
  <c r="J91"/>
  <c r="E7"/>
  <c r="E85"/>
  <c i="6" r="J39"/>
  <c r="J38"/>
  <c i="1" r="AY100"/>
  <c i="6" r="J37"/>
  <c i="1" r="AX100"/>
  <c i="6"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J135"/>
  <c r="F134"/>
  <c r="F132"/>
  <c r="E130"/>
  <c r="J94"/>
  <c r="F93"/>
  <c r="F91"/>
  <c r="E89"/>
  <c r="J23"/>
  <c r="E23"/>
  <c r="J93"/>
  <c r="J22"/>
  <c r="J20"/>
  <c r="E20"/>
  <c r="F94"/>
  <c r="J19"/>
  <c r="J14"/>
  <c r="J132"/>
  <c r="E7"/>
  <c r="E126"/>
  <c i="5" r="J37"/>
  <c r="J36"/>
  <c i="1" r="AY98"/>
  <c i="5" r="J35"/>
  <c i="1" r="AX98"/>
  <c i="5" r="BI452"/>
  <c r="BH452"/>
  <c r="BG452"/>
  <c r="BF452"/>
  <c r="T452"/>
  <c r="T451"/>
  <c r="T450"/>
  <c r="R452"/>
  <c r="R451"/>
  <c r="R450"/>
  <c r="P452"/>
  <c r="P451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22"/>
  <c r="BH422"/>
  <c r="BG422"/>
  <c r="BF422"/>
  <c r="T422"/>
  <c r="R422"/>
  <c r="P422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4"/>
  <c r="BH344"/>
  <c r="BG344"/>
  <c r="BF344"/>
  <c r="T344"/>
  <c r="R344"/>
  <c r="P344"/>
  <c r="BI340"/>
  <c r="BH340"/>
  <c r="BG340"/>
  <c r="BF340"/>
  <c r="T340"/>
  <c r="R340"/>
  <c r="P340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R173"/>
  <c r="P173"/>
  <c r="BI164"/>
  <c r="BH164"/>
  <c r="BG164"/>
  <c r="BF164"/>
  <c r="T164"/>
  <c r="R164"/>
  <c r="P164"/>
  <c r="BI162"/>
  <c r="BH162"/>
  <c r="BG162"/>
  <c r="BF162"/>
  <c r="T162"/>
  <c r="R162"/>
  <c r="P162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F136"/>
  <c r="F134"/>
  <c r="E132"/>
  <c r="J92"/>
  <c r="F91"/>
  <c r="F89"/>
  <c r="E87"/>
  <c r="J21"/>
  <c r="E21"/>
  <c r="J91"/>
  <c r="J20"/>
  <c r="J18"/>
  <c r="E18"/>
  <c r="F92"/>
  <c r="J17"/>
  <c r="J12"/>
  <c r="J134"/>
  <c r="E7"/>
  <c r="E85"/>
  <c i="1" r="AY97"/>
  <c i="4" r="J37"/>
  <c r="J36"/>
  <c r="J35"/>
  <c i="1" r="AX97"/>
  <c i="4"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T174"/>
  <c r="R175"/>
  <c r="R174"/>
  <c r="P175"/>
  <c r="P174"/>
  <c r="BI172"/>
  <c r="BH172"/>
  <c r="BG172"/>
  <c r="BF172"/>
  <c r="T172"/>
  <c r="T171"/>
  <c r="R172"/>
  <c r="R171"/>
  <c r="P172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J131"/>
  <c r="F130"/>
  <c r="F128"/>
  <c r="E126"/>
  <c r="J92"/>
  <c r="F91"/>
  <c r="F89"/>
  <c r="E87"/>
  <c r="J21"/>
  <c r="E21"/>
  <c r="J130"/>
  <c r="J20"/>
  <c r="J18"/>
  <c r="E18"/>
  <c r="F131"/>
  <c r="J17"/>
  <c r="J12"/>
  <c r="J89"/>
  <c r="E7"/>
  <c r="E124"/>
  <c i="3" r="J37"/>
  <c r="J36"/>
  <c i="1" r="AY96"/>
  <c i="3" r="J35"/>
  <c i="1" r="AX96"/>
  <c i="3"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1"/>
  <c r="BH641"/>
  <c r="BG641"/>
  <c r="BF641"/>
  <c r="T641"/>
  <c r="R641"/>
  <c r="P641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3"/>
  <c r="BH633"/>
  <c r="BG633"/>
  <c r="BF633"/>
  <c r="T633"/>
  <c r="R633"/>
  <c r="P633"/>
  <c r="BI632"/>
  <c r="BH632"/>
  <c r="BG632"/>
  <c r="BF632"/>
  <c r="T632"/>
  <c r="R632"/>
  <c r="P632"/>
  <c r="BI615"/>
  <c r="BH615"/>
  <c r="BG615"/>
  <c r="BF615"/>
  <c r="T615"/>
  <c r="R615"/>
  <c r="P615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2"/>
  <c r="BH592"/>
  <c r="BG592"/>
  <c r="BF592"/>
  <c r="T592"/>
  <c r="R592"/>
  <c r="P592"/>
  <c r="BI587"/>
  <c r="BH587"/>
  <c r="BG587"/>
  <c r="BF587"/>
  <c r="T587"/>
  <c r="R587"/>
  <c r="P587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2"/>
  <c r="BH572"/>
  <c r="BG572"/>
  <c r="BF572"/>
  <c r="T572"/>
  <c r="R572"/>
  <c r="P572"/>
  <c r="BI568"/>
  <c r="BH568"/>
  <c r="BG568"/>
  <c r="BF568"/>
  <c r="T568"/>
  <c r="R568"/>
  <c r="P568"/>
  <c r="BI566"/>
  <c r="BH566"/>
  <c r="BG566"/>
  <c r="BF566"/>
  <c r="T566"/>
  <c r="R566"/>
  <c r="P566"/>
  <c r="BI565"/>
  <c r="BH565"/>
  <c r="BG565"/>
  <c r="BF565"/>
  <c r="T565"/>
  <c r="R565"/>
  <c r="P565"/>
  <c r="BI563"/>
  <c r="BH563"/>
  <c r="BG563"/>
  <c r="BF563"/>
  <c r="T563"/>
  <c r="R563"/>
  <c r="P563"/>
  <c r="BI562"/>
  <c r="BH562"/>
  <c r="BG562"/>
  <c r="BF562"/>
  <c r="T562"/>
  <c r="R562"/>
  <c r="P562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64"/>
  <c r="BH464"/>
  <c r="BG464"/>
  <c r="BF464"/>
  <c r="T464"/>
  <c r="R464"/>
  <c r="P464"/>
  <c r="BI460"/>
  <c r="BH460"/>
  <c r="BG460"/>
  <c r="BF460"/>
  <c r="T460"/>
  <c r="R460"/>
  <c r="P460"/>
  <c r="BI453"/>
  <c r="BH453"/>
  <c r="BG453"/>
  <c r="BF453"/>
  <c r="T453"/>
  <c r="R453"/>
  <c r="P453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26"/>
  <c r="BH426"/>
  <c r="BG426"/>
  <c r="BF426"/>
  <c r="T426"/>
  <c r="R426"/>
  <c r="P426"/>
  <c r="BI424"/>
  <c r="BH424"/>
  <c r="BG424"/>
  <c r="BF424"/>
  <c r="T424"/>
  <c r="R424"/>
  <c r="P424"/>
  <c r="BI406"/>
  <c r="BH406"/>
  <c r="BG406"/>
  <c r="BF406"/>
  <c r="T406"/>
  <c r="R406"/>
  <c r="P406"/>
  <c r="BI404"/>
  <c r="BH404"/>
  <c r="BG404"/>
  <c r="BF404"/>
  <c r="T404"/>
  <c r="R404"/>
  <c r="P404"/>
  <c r="BI397"/>
  <c r="BH397"/>
  <c r="BG397"/>
  <c r="BF397"/>
  <c r="T397"/>
  <c r="R397"/>
  <c r="P397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2"/>
  <c r="BH372"/>
  <c r="BG372"/>
  <c r="BF372"/>
  <c r="T372"/>
  <c r="T371"/>
  <c r="R372"/>
  <c r="R371"/>
  <c r="P372"/>
  <c r="P371"/>
  <c r="BI368"/>
  <c r="BH368"/>
  <c r="BG368"/>
  <c r="BF368"/>
  <c r="T368"/>
  <c r="R368"/>
  <c r="P368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T345"/>
  <c r="R346"/>
  <c r="R345"/>
  <c r="P346"/>
  <c r="P345"/>
  <c r="BI344"/>
  <c r="BH344"/>
  <c r="BG344"/>
  <c r="BF344"/>
  <c r="T344"/>
  <c r="R344"/>
  <c r="P344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04"/>
  <c r="BH304"/>
  <c r="BG304"/>
  <c r="BF304"/>
  <c r="T304"/>
  <c r="R304"/>
  <c r="P304"/>
  <c r="BI303"/>
  <c r="BH303"/>
  <c r="BG303"/>
  <c r="BF303"/>
  <c r="T303"/>
  <c r="R303"/>
  <c r="P303"/>
  <c r="BI298"/>
  <c r="BH298"/>
  <c r="BG298"/>
  <c r="BF298"/>
  <c r="T298"/>
  <c r="R298"/>
  <c r="P298"/>
  <c r="BI288"/>
  <c r="BH288"/>
  <c r="BG288"/>
  <c r="BF288"/>
  <c r="T288"/>
  <c r="R288"/>
  <c r="P288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25"/>
  <c r="BH225"/>
  <c r="BG225"/>
  <c r="BF225"/>
  <c r="T225"/>
  <c r="R225"/>
  <c r="P225"/>
  <c r="BI224"/>
  <c r="BH224"/>
  <c r="BG224"/>
  <c r="BF224"/>
  <c r="T224"/>
  <c r="R224"/>
  <c r="P224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1"/>
  <c r="BH201"/>
  <c r="BG201"/>
  <c r="BF201"/>
  <c r="T201"/>
  <c r="R201"/>
  <c r="P201"/>
  <c r="BI193"/>
  <c r="BH193"/>
  <c r="BG193"/>
  <c r="BF193"/>
  <c r="T193"/>
  <c r="R193"/>
  <c r="P193"/>
  <c r="BI192"/>
  <c r="BH192"/>
  <c r="BG192"/>
  <c r="BF192"/>
  <c r="T192"/>
  <c r="R192"/>
  <c r="P192"/>
  <c r="BI187"/>
  <c r="BH187"/>
  <c r="BG187"/>
  <c r="BF187"/>
  <c r="T187"/>
  <c r="R187"/>
  <c r="P187"/>
  <c r="BI186"/>
  <c r="BH186"/>
  <c r="BG186"/>
  <c r="BF186"/>
  <c r="T186"/>
  <c r="R186"/>
  <c r="P186"/>
  <c r="BI180"/>
  <c r="BH180"/>
  <c r="BG180"/>
  <c r="BF180"/>
  <c r="T180"/>
  <c r="R180"/>
  <c r="P180"/>
  <c r="BI179"/>
  <c r="BH179"/>
  <c r="BG179"/>
  <c r="BF179"/>
  <c r="T179"/>
  <c r="R179"/>
  <c r="P179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1"/>
  <c r="BH141"/>
  <c r="BG141"/>
  <c r="BF141"/>
  <c r="T141"/>
  <c r="R141"/>
  <c r="P141"/>
  <c r="BI137"/>
  <c r="BH137"/>
  <c r="BG137"/>
  <c r="BF137"/>
  <c r="T137"/>
  <c r="R137"/>
  <c r="P137"/>
  <c r="J131"/>
  <c r="F130"/>
  <c r="F128"/>
  <c r="E126"/>
  <c r="J92"/>
  <c r="F91"/>
  <c r="F89"/>
  <c r="E87"/>
  <c r="J21"/>
  <c r="E21"/>
  <c r="J130"/>
  <c r="J20"/>
  <c r="J18"/>
  <c r="E18"/>
  <c r="F92"/>
  <c r="J17"/>
  <c r="J12"/>
  <c r="J128"/>
  <c r="E7"/>
  <c r="E124"/>
  <c i="2" r="J37"/>
  <c r="J36"/>
  <c i="1" r="AY95"/>
  <c i="2" r="J35"/>
  <c i="1" r="AX95"/>
  <c i="2" r="BI377"/>
  <c r="BH377"/>
  <c r="BG377"/>
  <c r="BF377"/>
  <c r="T377"/>
  <c r="T376"/>
  <c r="T375"/>
  <c r="R377"/>
  <c r="R376"/>
  <c r="R375"/>
  <c r="P377"/>
  <c r="P376"/>
  <c r="P375"/>
  <c r="BI374"/>
  <c r="BH374"/>
  <c r="BG374"/>
  <c r="BF374"/>
  <c r="T374"/>
  <c r="R374"/>
  <c r="P374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3"/>
  <c r="BH293"/>
  <c r="BG293"/>
  <c r="BF293"/>
  <c r="T293"/>
  <c r="R293"/>
  <c r="P293"/>
  <c r="BI292"/>
  <c r="BH292"/>
  <c r="BG292"/>
  <c r="BF292"/>
  <c r="T292"/>
  <c r="R292"/>
  <c r="P292"/>
  <c r="BI281"/>
  <c r="BH281"/>
  <c r="BG281"/>
  <c r="BF281"/>
  <c r="T281"/>
  <c r="R281"/>
  <c r="P281"/>
  <c r="BI275"/>
  <c r="BH275"/>
  <c r="BG275"/>
  <c r="BF275"/>
  <c r="T275"/>
  <c r="R275"/>
  <c r="P275"/>
  <c r="BI273"/>
  <c r="BH273"/>
  <c r="BG273"/>
  <c r="BF273"/>
  <c r="T273"/>
  <c r="R273"/>
  <c r="P273"/>
  <c r="BI258"/>
  <c r="BH258"/>
  <c r="BG258"/>
  <c r="BF258"/>
  <c r="T258"/>
  <c r="R258"/>
  <c r="P258"/>
  <c r="BI256"/>
  <c r="BH256"/>
  <c r="BG256"/>
  <c r="BF256"/>
  <c r="T256"/>
  <c r="R256"/>
  <c r="P256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39"/>
  <c r="BH139"/>
  <c r="BG139"/>
  <c r="BF139"/>
  <c r="T139"/>
  <c r="R139"/>
  <c r="P139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2"/>
  <c r="F91"/>
  <c r="F89"/>
  <c r="E87"/>
  <c r="J21"/>
  <c r="E21"/>
  <c r="J91"/>
  <c r="J20"/>
  <c r="J18"/>
  <c r="E18"/>
  <c r="F127"/>
  <c r="J17"/>
  <c r="J12"/>
  <c r="J89"/>
  <c r="E7"/>
  <c r="E120"/>
  <c i="1" r="L90"/>
  <c r="AM90"/>
  <c r="AM89"/>
  <c r="L89"/>
  <c r="AM87"/>
  <c r="L87"/>
  <c r="L85"/>
  <c r="L84"/>
  <c i="2" r="BK339"/>
  <c r="BK202"/>
  <c r="BK362"/>
  <c i="3" r="J445"/>
  <c r="BK639"/>
  <c r="BK615"/>
  <c r="BK575"/>
  <c r="J646"/>
  <c r="BK594"/>
  <c r="BK562"/>
  <c r="J495"/>
  <c r="BK444"/>
  <c r="J361"/>
  <c r="BK339"/>
  <c r="BK269"/>
  <c r="BK642"/>
  <c r="J353"/>
  <c r="J333"/>
  <c r="BK225"/>
  <c r="BK646"/>
  <c r="J613"/>
  <c r="J404"/>
  <c r="J193"/>
  <c r="BK379"/>
  <c r="BK330"/>
  <c r="J288"/>
  <c r="J166"/>
  <c r="BK576"/>
  <c r="J464"/>
  <c r="J379"/>
  <c r="BK375"/>
  <c r="J360"/>
  <c r="J339"/>
  <c r="J270"/>
  <c r="J254"/>
  <c r="BK201"/>
  <c r="J162"/>
  <c r="BK147"/>
  <c i="4" r="BK238"/>
  <c r="BK225"/>
  <c r="BK219"/>
  <c r="BK215"/>
  <c r="J200"/>
  <c r="BK186"/>
  <c r="BK164"/>
  <c r="J238"/>
  <c r="BK218"/>
  <c r="J198"/>
  <c r="BK192"/>
  <c r="BK163"/>
  <c r="J147"/>
  <c r="BK255"/>
  <c r="J215"/>
  <c r="BK177"/>
  <c r="BK244"/>
  <c r="BK172"/>
  <c r="J160"/>
  <c r="BK188"/>
  <c r="BK159"/>
  <c r="BK147"/>
  <c r="BK259"/>
  <c r="BK240"/>
  <c r="J211"/>
  <c r="J188"/>
  <c r="BK175"/>
  <c r="J156"/>
  <c r="BK239"/>
  <c r="BK207"/>
  <c r="BK194"/>
  <c r="J186"/>
  <c r="J159"/>
  <c r="J163"/>
  <c r="J137"/>
  <c r="J259"/>
  <c r="BK229"/>
  <c r="J192"/>
  <c r="J181"/>
  <c r="BK157"/>
  <c r="BK257"/>
  <c r="J240"/>
  <c r="J184"/>
  <c i="5" r="BK282"/>
  <c r="J198"/>
  <c r="J268"/>
  <c r="BK198"/>
  <c r="BK322"/>
  <c r="J269"/>
  <c r="J246"/>
  <c r="J155"/>
  <c r="BK320"/>
  <c r="J180"/>
  <c r="J263"/>
  <c r="BK324"/>
  <c r="BK273"/>
  <c r="BK352"/>
  <c r="J316"/>
  <c r="J405"/>
  <c r="BK330"/>
  <c r="J287"/>
  <c r="BK245"/>
  <c r="J203"/>
  <c r="BK153"/>
  <c r="BK285"/>
  <c r="BK249"/>
  <c r="BK218"/>
  <c r="J447"/>
  <c r="J221"/>
  <c r="J390"/>
  <c r="BK376"/>
  <c r="BK357"/>
  <c r="J289"/>
  <c r="J230"/>
  <c r="J200"/>
  <c r="J143"/>
  <c i="6" r="J209"/>
  <c r="J290"/>
  <c r="BK239"/>
  <c r="J217"/>
  <c r="BK182"/>
  <c r="J141"/>
  <c r="J244"/>
  <c r="J185"/>
  <c r="J281"/>
  <c r="J229"/>
  <c r="BK198"/>
  <c r="BK279"/>
  <c r="J211"/>
  <c r="J165"/>
  <c r="BK210"/>
  <c r="J159"/>
  <c r="BK259"/>
  <c r="J238"/>
  <c r="J224"/>
  <c r="BK174"/>
  <c r="BK194"/>
  <c r="BK200"/>
  <c r="J213"/>
  <c r="BK251"/>
  <c i="7" r="J224"/>
  <c r="BK283"/>
  <c r="BK267"/>
  <c r="J219"/>
  <c r="BK203"/>
  <c r="BK285"/>
  <c r="J283"/>
  <c r="BK211"/>
  <c r="BK199"/>
  <c i="8" r="BK216"/>
  <c r="J287"/>
  <c r="J179"/>
  <c r="BK292"/>
  <c r="J227"/>
  <c r="BK144"/>
  <c r="BK219"/>
  <c r="BK154"/>
  <c r="J208"/>
  <c r="BK277"/>
  <c r="BK200"/>
  <c r="J214"/>
  <c r="BK223"/>
  <c r="BK227"/>
  <c r="BK197"/>
  <c r="J175"/>
  <c r="J163"/>
  <c r="J144"/>
  <c r="J257"/>
  <c r="BK217"/>
  <c r="BK205"/>
  <c r="BK168"/>
  <c i="9" r="BK331"/>
  <c r="BK268"/>
  <c r="J247"/>
  <c r="BK196"/>
  <c r="BK343"/>
  <c r="BK322"/>
  <c r="BK251"/>
  <c r="J208"/>
  <c r="J333"/>
  <c r="BK265"/>
  <c r="J204"/>
  <c r="BK350"/>
  <c r="J325"/>
  <c r="J287"/>
  <c r="BK302"/>
  <c r="BK248"/>
  <c r="BK222"/>
  <c r="J316"/>
  <c r="J243"/>
  <c r="BK321"/>
  <c r="J272"/>
  <c r="BK198"/>
  <c r="J297"/>
  <c r="J274"/>
  <c r="J238"/>
  <c r="J184"/>
  <c r="J305"/>
  <c r="J273"/>
  <c r="BK231"/>
  <c r="BK315"/>
  <c r="BK257"/>
  <c r="BK256"/>
  <c r="J300"/>
  <c i="10" r="J255"/>
  <c r="BK285"/>
  <c r="BK177"/>
  <c r="BK300"/>
  <c r="J188"/>
  <c i="11" r="BK132"/>
  <c i="5" r="BK331"/>
  <c r="BK263"/>
  <c r="J225"/>
  <c r="J147"/>
  <c i="6" r="J235"/>
  <c r="J292"/>
  <c r="J255"/>
  <c r="J230"/>
  <c r="J216"/>
  <c r="J194"/>
  <c r="BK168"/>
  <c r="J286"/>
  <c r="J200"/>
  <c r="J284"/>
  <c r="J247"/>
  <c r="BK222"/>
  <c r="BK204"/>
  <c r="J183"/>
  <c r="BK224"/>
  <c r="J151"/>
  <c r="J184"/>
  <c r="J260"/>
  <c r="J250"/>
  <c r="J241"/>
  <c r="J171"/>
  <c r="BK151"/>
  <c r="J242"/>
  <c r="BK223"/>
  <c r="J204"/>
  <c r="J176"/>
  <c r="J252"/>
  <c r="J180"/>
  <c r="J158"/>
  <c r="J174"/>
  <c r="BK238"/>
  <c i="7" r="BK221"/>
  <c r="J151"/>
  <c r="BK250"/>
  <c r="J169"/>
  <c r="BK205"/>
  <c r="BK194"/>
  <c r="BK257"/>
  <c r="J207"/>
  <c r="BK165"/>
  <c r="J227"/>
  <c r="J278"/>
  <c r="J206"/>
  <c r="BK273"/>
  <c r="J171"/>
  <c r="J253"/>
  <c r="J173"/>
  <c r="J188"/>
  <c r="J140"/>
  <c r="BK223"/>
  <c r="J174"/>
  <c r="BK240"/>
  <c r="BK161"/>
  <c i="8" r="J232"/>
  <c r="J297"/>
  <c r="J270"/>
  <c r="J233"/>
  <c r="J188"/>
  <c r="BK301"/>
  <c r="J168"/>
  <c r="J207"/>
  <c r="BK179"/>
  <c r="BK265"/>
  <c r="J230"/>
  <c r="BK186"/>
  <c r="BK267"/>
  <c r="J197"/>
  <c i="9" r="J312"/>
  <c r="J187"/>
  <c r="BK284"/>
  <c r="J229"/>
  <c r="BK187"/>
  <c r="J296"/>
  <c r="J263"/>
  <c r="BK211"/>
  <c r="J195"/>
  <c i="10" r="BK250"/>
  <c r="BK150"/>
  <c r="J332"/>
  <c r="BK329"/>
  <c r="J280"/>
  <c r="BK252"/>
  <c r="J331"/>
  <c r="BK291"/>
  <c r="J169"/>
  <c r="BK149"/>
  <c r="J200"/>
  <c r="J238"/>
  <c r="J175"/>
  <c r="BK319"/>
  <c r="BK305"/>
  <c r="BK253"/>
  <c r="BK215"/>
  <c r="J150"/>
  <c r="J325"/>
  <c r="J319"/>
  <c r="J288"/>
  <c r="BK233"/>
  <c r="J178"/>
  <c i="11" r="J134"/>
  <c i="3" r="J604"/>
  <c r="BK499"/>
  <c r="BK141"/>
  <c r="BK453"/>
  <c r="BK352"/>
  <c r="BK349"/>
  <c r="J607"/>
  <c r="J565"/>
  <c r="BK632"/>
  <c r="J596"/>
  <c r="BK532"/>
  <c r="J491"/>
  <c r="J377"/>
  <c r="BK356"/>
  <c r="BK328"/>
  <c r="J648"/>
  <c r="J609"/>
  <c r="BK351"/>
  <c r="BK241"/>
  <c r="BK648"/>
  <c r="J635"/>
  <c r="J605"/>
  <c r="BK364"/>
  <c r="J215"/>
  <c r="BK397"/>
  <c r="J356"/>
  <c r="BK298"/>
  <c r="J236"/>
  <c r="J615"/>
  <c i="4" r="J251"/>
  <c r="J219"/>
  <c r="BK170"/>
  <c i="5" r="BK260"/>
  <c r="J398"/>
  <c r="J249"/>
  <c r="J197"/>
  <c r="J392"/>
  <c r="J286"/>
  <c r="J252"/>
  <c r="BK197"/>
  <c r="J331"/>
  <c r="J295"/>
  <c r="J239"/>
  <c r="BK173"/>
  <c r="J369"/>
  <c r="BK243"/>
  <c r="J281"/>
  <c r="BK207"/>
  <c r="BK367"/>
  <c r="J333"/>
  <c r="J214"/>
  <c r="BK323"/>
  <c r="BK266"/>
  <c r="BK242"/>
  <c r="J228"/>
  <c r="BK180"/>
  <c r="BK280"/>
  <c r="BK307"/>
  <c r="J251"/>
  <c r="J234"/>
  <c r="J213"/>
  <c r="BK162"/>
  <c r="BK311"/>
  <c r="J218"/>
  <c r="BK380"/>
  <c r="BK370"/>
  <c r="BK355"/>
  <c r="BK333"/>
  <c r="J282"/>
  <c r="BK237"/>
  <c r="BK223"/>
  <c r="J145"/>
  <c i="6" r="J212"/>
  <c r="J291"/>
  <c r="J259"/>
  <c r="BK236"/>
  <c r="J219"/>
  <c r="J202"/>
  <c r="J173"/>
  <c r="J279"/>
  <c r="J220"/>
  <c r="BK181"/>
  <c r="BK280"/>
  <c r="J240"/>
  <c r="J205"/>
  <c r="BK202"/>
  <c r="BK154"/>
  <c r="J271"/>
  <c r="BK186"/>
  <c r="BK150"/>
  <c r="BK183"/>
  <c r="J277"/>
  <c r="J254"/>
  <c r="J249"/>
  <c r="J170"/>
  <c r="J274"/>
  <c r="BK220"/>
  <c r="J186"/>
  <c r="BK180"/>
  <c r="BK152"/>
  <c r="BK207"/>
  <c r="BK171"/>
  <c r="BK216"/>
  <c r="BK271"/>
  <c r="BK199"/>
  <c r="J201"/>
  <c i="7" r="BK227"/>
  <c r="J170"/>
  <c r="BK253"/>
  <c r="J172"/>
  <c r="J239"/>
  <c r="BK163"/>
  <c r="J203"/>
  <c r="BK233"/>
  <c r="BK235"/>
  <c r="J179"/>
  <c r="BK220"/>
  <c r="J243"/>
  <c r="BK158"/>
  <c r="BK261"/>
  <c r="BK191"/>
  <c r="J242"/>
  <c r="J176"/>
  <c i="8" r="BK187"/>
  <c r="BK253"/>
  <c r="BK221"/>
  <c r="BK297"/>
  <c r="BK201"/>
  <c r="BK283"/>
  <c r="BK288"/>
  <c r="J191"/>
  <c r="BK251"/>
  <c r="BK270"/>
  <c r="J301"/>
  <c r="BK203"/>
  <c i="9" r="J306"/>
  <c r="J345"/>
  <c r="J246"/>
  <c r="J225"/>
  <c r="BK195"/>
  <c r="J336"/>
  <c r="J282"/>
  <c r="BK217"/>
  <c r="J197"/>
  <c i="10" r="J184"/>
  <c r="J168"/>
  <c r="BK326"/>
  <c r="BK267"/>
  <c r="J245"/>
  <c r="J310"/>
  <c r="BK288"/>
  <c r="J252"/>
  <c r="BK236"/>
  <c r="BK254"/>
  <c r="J267"/>
  <c r="J256"/>
  <c r="BK176"/>
  <c r="J262"/>
  <c r="BK325"/>
  <c r="J271"/>
  <c r="BK209"/>
  <c r="J148"/>
  <c r="J323"/>
  <c r="J285"/>
  <c r="J186"/>
  <c i="11" r="J130"/>
  <c i="2" r="J339"/>
  <c r="J198"/>
  <c r="BK360"/>
  <c r="BK171"/>
  <c r="BK367"/>
  <c r="BK323"/>
  <c r="BK246"/>
  <c r="J258"/>
  <c r="BK145"/>
  <c r="BK334"/>
  <c r="J177"/>
  <c r="J167"/>
  <c r="BK139"/>
  <c r="J352"/>
  <c r="BK281"/>
  <c r="J156"/>
  <c r="BK352"/>
  <c r="BK315"/>
  <c r="BK225"/>
  <c r="J145"/>
  <c r="BK358"/>
  <c r="BK175"/>
  <c r="BK165"/>
  <c r="BK169"/>
  <c i="3" r="J328"/>
  <c r="J241"/>
  <c r="J202"/>
  <c r="BK601"/>
  <c r="J568"/>
  <c r="BK511"/>
  <c r="BK259"/>
  <c r="BK179"/>
  <c r="J638"/>
  <c r="J335"/>
  <c r="BK166"/>
  <c r="J539"/>
  <c r="BK426"/>
  <c r="BK367"/>
  <c r="J572"/>
  <c r="BK535"/>
  <c r="J503"/>
  <c r="J487"/>
  <c r="J173"/>
  <c r="J598"/>
  <c r="BK568"/>
  <c r="J441"/>
  <c r="J357"/>
  <c r="J303"/>
  <c r="J247"/>
  <c r="J354"/>
  <c r="J330"/>
  <c r="BK180"/>
  <c r="J636"/>
  <c r="BK610"/>
  <c r="BK333"/>
  <c r="BK406"/>
  <c r="BK346"/>
  <c r="BK262"/>
  <c r="J150"/>
  <c r="J563"/>
  <c i="4" r="J222"/>
  <c i="5" r="J265"/>
  <c r="J377"/>
  <c r="BK177"/>
  <c r="BK254"/>
  <c r="J448"/>
  <c r="J144"/>
  <c r="BK445"/>
  <c r="BK403"/>
  <c r="BK396"/>
  <c r="J380"/>
  <c r="J353"/>
  <c r="J273"/>
  <c r="J243"/>
  <c r="BK155"/>
  <c r="BK200"/>
  <c r="J367"/>
  <c r="J297"/>
  <c r="BK206"/>
  <c i="6" r="BK292"/>
  <c r="BK250"/>
  <c r="BK211"/>
  <c r="J288"/>
  <c r="J150"/>
  <c r="BK227"/>
  <c r="J157"/>
  <c r="BK188"/>
  <c r="BK212"/>
  <c r="BK169"/>
  <c r="J181"/>
  <c r="J208"/>
  <c r="BK219"/>
  <c r="BK148"/>
  <c r="J188"/>
  <c r="J154"/>
  <c i="7" r="BK193"/>
  <c r="BK172"/>
  <c r="BK282"/>
  <c r="BK279"/>
  <c r="J261"/>
  <c r="J233"/>
  <c r="J210"/>
  <c r="J177"/>
  <c r="BK151"/>
  <c r="J276"/>
  <c r="J193"/>
  <c r="J147"/>
  <c r="J270"/>
  <c r="J231"/>
  <c r="J208"/>
  <c r="J142"/>
  <c r="BK242"/>
  <c r="J186"/>
  <c r="J158"/>
  <c r="J257"/>
  <c r="BK179"/>
  <c r="BK188"/>
  <c r="J271"/>
  <c r="J185"/>
  <c r="J154"/>
  <c r="J252"/>
  <c r="BK189"/>
  <c r="J197"/>
  <c r="J244"/>
  <c r="BK201"/>
  <c r="J245"/>
  <c r="J182"/>
  <c i="8" r="J255"/>
  <c r="J211"/>
  <c r="BK293"/>
  <c r="J254"/>
  <c r="BK231"/>
  <c r="J213"/>
  <c r="J302"/>
  <c r="J202"/>
  <c r="J271"/>
  <c r="J203"/>
  <c r="BK156"/>
  <c r="BK286"/>
  <c r="BK218"/>
  <c r="BK194"/>
  <c r="BK152"/>
  <c r="J244"/>
  <c r="J218"/>
  <c r="J174"/>
  <c r="BK258"/>
  <c r="J205"/>
  <c r="BK271"/>
  <c r="J219"/>
  <c r="BK180"/>
  <c r="BK181"/>
  <c r="J277"/>
  <c r="J234"/>
  <c r="J217"/>
  <c i="9" r="J262"/>
  <c i="10" r="BK148"/>
  <c r="BK262"/>
  <c r="BK271"/>
  <c r="BK214"/>
  <c r="J209"/>
  <c r="J300"/>
  <c r="BK169"/>
  <c r="J260"/>
  <c i="11" r="BK134"/>
  <c i="2" r="J365"/>
  <c r="J293"/>
  <c r="J133"/>
  <c r="BK146"/>
  <c r="J336"/>
  <c r="BK168"/>
  <c r="J174"/>
  <c r="J328"/>
  <c r="BK321"/>
  <c r="J205"/>
  <c r="BK365"/>
  <c r="J315"/>
  <c r="J246"/>
  <c r="BK377"/>
  <c r="BK337"/>
  <c r="BK256"/>
  <c r="BK192"/>
  <c r="J354"/>
  <c r="BK177"/>
  <c i="3" r="J336"/>
  <c r="J269"/>
  <c r="J239"/>
  <c r="BK595"/>
  <c r="BK566"/>
  <c r="BK355"/>
  <c r="BK215"/>
  <c r="J637"/>
  <c r="J375"/>
  <c r="BK613"/>
  <c r="J535"/>
  <c r="J368"/>
  <c r="BK360"/>
  <c r="J225"/>
  <c r="BK635"/>
  <c r="J526"/>
  <c r="BK224"/>
  <c r="BK598"/>
  <c r="BK545"/>
  <c r="BK242"/>
  <c r="J592"/>
  <c r="J520"/>
  <c r="BK368"/>
  <c r="BK256"/>
  <c r="BK487"/>
  <c r="BK202"/>
  <c r="BK260"/>
  <c r="J352"/>
  <c r="J180"/>
  <c r="BK572"/>
  <c i="5" r="BK310"/>
  <c r="BK289"/>
  <c r="J262"/>
  <c r="BK265"/>
  <c r="J311"/>
  <c r="J322"/>
  <c r="J232"/>
  <c r="BK391"/>
  <c r="J177"/>
  <c r="J452"/>
  <c r="BK406"/>
  <c r="BK398"/>
  <c r="BK369"/>
  <c r="BK340"/>
  <c r="J274"/>
  <c r="BK240"/>
  <c r="BK405"/>
  <c r="BK384"/>
  <c r="J277"/>
  <c r="BK202"/>
  <c i="6" r="BK208"/>
  <c r="BK261"/>
  <c r="J227"/>
  <c r="J198"/>
  <c r="BK275"/>
  <c r="BK266"/>
  <c r="BK173"/>
  <c r="BK245"/>
  <c r="J161"/>
  <c r="J261"/>
  <c i="7" r="BK270"/>
  <c r="J217"/>
  <c r="J187"/>
  <c r="J194"/>
  <c i="8" r="J252"/>
  <c r="BK190"/>
  <c r="J186"/>
  <c r="J182"/>
  <c r="J177"/>
  <c r="J170"/>
  <c r="J158"/>
  <c r="J148"/>
  <c r="J285"/>
  <c r="BK243"/>
  <c r="J239"/>
  <c r="BK211"/>
  <c r="BK208"/>
  <c r="BK198"/>
  <c r="J194"/>
  <c r="J185"/>
  <c r="BK150"/>
  <c i="9" r="BK335"/>
  <c r="J286"/>
  <c r="BK270"/>
  <c r="J249"/>
  <c r="BK235"/>
  <c r="J218"/>
  <c r="BK355"/>
  <c r="J350"/>
  <c r="BK333"/>
  <c r="BK325"/>
  <c r="J302"/>
  <c r="BK292"/>
  <c r="J244"/>
  <c r="BK218"/>
  <c r="J194"/>
  <c r="J182"/>
  <c r="BK336"/>
  <c r="J323"/>
  <c r="J284"/>
  <c r="BK244"/>
  <c r="BK205"/>
  <c r="BK191"/>
  <c r="J352"/>
  <c r="BK341"/>
  <c r="J331"/>
  <c r="J319"/>
  <c r="J299"/>
  <c r="BK289"/>
  <c r="J315"/>
  <c r="J310"/>
  <c r="BK300"/>
  <c r="BK272"/>
  <c r="J227"/>
  <c r="BK212"/>
  <c r="BK204"/>
  <c r="BK329"/>
  <c r="J270"/>
  <c r="J268"/>
  <c r="J258"/>
  <c r="J205"/>
  <c r="J329"/>
  <c r="J295"/>
  <c r="BK286"/>
  <c r="BK254"/>
  <c r="J201"/>
  <c r="BK188"/>
  <c r="BK291"/>
  <c r="J280"/>
  <c r="J275"/>
  <c r="J265"/>
  <c r="J250"/>
  <c r="J233"/>
  <c r="BK229"/>
  <c r="BK215"/>
  <c r="BK178"/>
  <c r="BK323"/>
  <c r="BK313"/>
  <c r="BK296"/>
  <c r="J277"/>
  <c r="J251"/>
  <c r="J242"/>
  <c r="BK233"/>
  <c r="J215"/>
  <c r="BK208"/>
  <c r="J198"/>
  <c r="J188"/>
  <c r="BK310"/>
  <c r="BK263"/>
  <c r="J222"/>
  <c r="J180"/>
  <c r="BK305"/>
  <c r="BK221"/>
  <c r="J343"/>
  <c r="BK287"/>
  <c r="BK206"/>
  <c i="10" r="J250"/>
  <c r="BK327"/>
  <c r="BK293"/>
  <c r="BK178"/>
  <c r="J173"/>
  <c r="J233"/>
  <c r="BK272"/>
  <c r="BK186"/>
  <c r="BK332"/>
  <c r="BK315"/>
  <c r="J282"/>
  <c r="BK224"/>
  <c r="BK175"/>
  <c r="J326"/>
  <c r="J298"/>
  <c r="BK282"/>
  <c r="BK197"/>
  <c i="11" r="J133"/>
  <c r="J124"/>
  <c i="4" r="BK195"/>
  <c i="5" r="BK397"/>
  <c r="J207"/>
  <c r="BK448"/>
  <c r="BK422"/>
  <c r="J406"/>
  <c r="BK401"/>
  <c r="BK394"/>
  <c r="BK390"/>
  <c r="BK379"/>
  <c r="BK358"/>
  <c r="J352"/>
  <c r="BK344"/>
  <c r="J320"/>
  <c r="BK297"/>
  <c r="J264"/>
  <c r="J245"/>
  <c r="BK230"/>
  <c r="BK205"/>
  <c r="BK303"/>
  <c r="BK216"/>
  <c r="J379"/>
  <c r="BK363"/>
  <c r="J344"/>
  <c r="J309"/>
  <c r="BK268"/>
  <c r="J235"/>
  <c r="J212"/>
  <c i="6" r="BK282"/>
  <c r="BK189"/>
  <c r="BK277"/>
  <c r="BK257"/>
  <c r="BK232"/>
  <c r="J222"/>
  <c r="J207"/>
  <c r="BK159"/>
  <c r="BK206"/>
  <c r="BK191"/>
  <c r="J282"/>
  <c i="7" r="BK204"/>
  <c r="BK284"/>
  <c r="J265"/>
  <c r="J228"/>
  <c r="BK156"/>
  <c r="BK226"/>
  <c r="BK174"/>
  <c r="BK216"/>
  <c r="J145"/>
  <c r="BK239"/>
  <c r="J161"/>
  <c r="BK228"/>
  <c r="BK280"/>
  <c r="BK209"/>
  <c r="J198"/>
  <c r="BK231"/>
  <c r="BK181"/>
  <c r="J240"/>
  <c r="BK265"/>
  <c r="J222"/>
  <c i="8" r="BK234"/>
  <c r="BK294"/>
  <c r="J263"/>
  <c r="J262"/>
  <c r="BK177"/>
  <c r="J298"/>
  <c r="J183"/>
  <c r="BK220"/>
  <c r="BK182"/>
  <c r="BK302"/>
  <c r="J259"/>
  <c r="J216"/>
  <c r="BK199"/>
  <c r="BK176"/>
  <c r="BK285"/>
  <c r="J224"/>
  <c r="J178"/>
  <c r="J156"/>
  <c r="J266"/>
  <c r="BK233"/>
  <c r="BK215"/>
  <c r="J181"/>
  <c r="BK257"/>
  <c r="BK230"/>
  <c r="BK184"/>
  <c r="J154"/>
  <c r="BK240"/>
  <c r="J212"/>
  <c i="9" r="BK242"/>
  <c i="10" r="J224"/>
  <c r="J315"/>
  <c r="BK298"/>
  <c r="J266"/>
  <c r="BK173"/>
  <c r="J286"/>
  <c r="J197"/>
  <c r="J253"/>
  <c i="11" r="BK133"/>
  <c i="2" r="BK369"/>
  <c r="BK332"/>
  <c r="BK156"/>
  <c r="J256"/>
  <c r="J368"/>
  <c r="J327"/>
  <c r="BK163"/>
  <c r="J299"/>
  <c r="J249"/>
  <c r="BK133"/>
  <c r="J245"/>
  <c r="J146"/>
  <c r="BK299"/>
  <c r="J161"/>
  <c r="J369"/>
  <c r="BK336"/>
  <c r="J281"/>
  <c r="BK138"/>
  <c r="J275"/>
  <c r="J168"/>
  <c i="1" r="AS99"/>
  <c i="3" r="J148"/>
  <c r="BK517"/>
  <c r="BK247"/>
  <c r="J578"/>
  <c r="BK359"/>
  <c r="BK542"/>
  <c r="J362"/>
  <c r="BK268"/>
  <c r="BK637"/>
  <c r="J253"/>
  <c r="BK644"/>
  <c r="J376"/>
  <c r="J246"/>
  <c r="BK538"/>
  <c i="4" r="J207"/>
  <c i="5" r="J202"/>
  <c r="BK262"/>
  <c r="J154"/>
  <c r="BK252"/>
  <c r="BK247"/>
  <c r="J374"/>
  <c r="J445"/>
  <c r="BK272"/>
  <c r="BK231"/>
  <c r="BK449"/>
  <c r="J196"/>
  <c r="J449"/>
  <c r="BK402"/>
  <c r="BK388"/>
  <c r="J357"/>
  <c r="J330"/>
  <c r="J267"/>
  <c r="BK221"/>
  <c r="BK452"/>
  <c r="BK147"/>
  <c r="J334"/>
  <c r="BK251"/>
  <c i="6" r="J280"/>
  <c r="BK285"/>
  <c r="BK241"/>
  <c r="BK158"/>
  <c r="J275"/>
  <c r="BK201"/>
  <c r="BK226"/>
  <c r="BK244"/>
  <c r="J273"/>
  <c r="BK255"/>
  <c r="BK247"/>
  <c r="BK284"/>
  <c r="BK230"/>
  <c r="BK213"/>
  <c r="J177"/>
  <c r="J232"/>
  <c r="J179"/>
  <c r="J156"/>
  <c r="BK172"/>
  <c r="J243"/>
  <c r="J226"/>
  <c r="BK176"/>
  <c r="J214"/>
  <c r="BK184"/>
  <c r="J152"/>
  <c i="7" r="BK219"/>
  <c r="J190"/>
  <c r="BK171"/>
  <c r="J273"/>
  <c r="BK213"/>
  <c r="J205"/>
  <c r="J279"/>
  <c r="BK154"/>
  <c r="BK281"/>
  <c r="BK244"/>
  <c r="BK212"/>
  <c r="J163"/>
  <c r="J250"/>
  <c r="BK215"/>
  <c r="J175"/>
  <c r="BK152"/>
  <c r="BK198"/>
  <c r="J268"/>
  <c r="J178"/>
  <c r="J226"/>
  <c r="BK170"/>
  <c r="J255"/>
  <c r="J201"/>
  <c r="BK274"/>
  <c r="BK177"/>
  <c r="J204"/>
  <c r="BK249"/>
  <c r="BK210"/>
  <c r="BK159"/>
  <c i="8" r="BK304"/>
  <c r="J288"/>
  <c r="BK245"/>
  <c r="BK239"/>
  <c r="J169"/>
  <c r="J296"/>
  <c r="BK159"/>
  <c r="J206"/>
  <c r="BK141"/>
  <c r="J258"/>
  <c r="J215"/>
  <c r="BK291"/>
  <c r="J228"/>
  <c r="BK175"/>
  <c r="BK148"/>
  <c r="J260"/>
  <c r="BK202"/>
  <c r="BK151"/>
  <c r="BK249"/>
  <c r="BK193"/>
  <c r="J161"/>
  <c r="J159"/>
  <c r="J245"/>
  <c r="J222"/>
  <c i="2" r="J355"/>
  <c r="BK250"/>
  <c r="BK258"/>
  <c r="J362"/>
  <c r="BK298"/>
  <c r="BK198"/>
  <c r="BK275"/>
  <c r="BK167"/>
  <c r="BK229"/>
  <c r="J144"/>
  <c r="BK325"/>
  <c r="BK249"/>
  <c r="BK151"/>
  <c r="BK355"/>
  <c r="J321"/>
  <c r="BK245"/>
  <c r="BK162"/>
  <c r="BK293"/>
  <c r="J171"/>
  <c r="J151"/>
  <c i="3" r="BK272"/>
  <c r="J179"/>
  <c r="BK574"/>
  <c r="BK514"/>
  <c r="J602"/>
  <c r="BK193"/>
  <c r="BK611"/>
  <c r="J587"/>
  <c r="BK529"/>
  <c r="BK491"/>
  <c r="BK171"/>
  <c r="BK580"/>
  <c r="J479"/>
  <c r="BK440"/>
  <c r="J359"/>
  <c r="J351"/>
  <c r="BK304"/>
  <c r="J244"/>
  <c r="J612"/>
  <c r="BK344"/>
  <c r="J258"/>
  <c r="J201"/>
  <c r="J642"/>
  <c r="BK633"/>
  <c r="BK520"/>
  <c r="J272"/>
  <c r="BK441"/>
  <c r="J331"/>
  <c r="J252"/>
  <c r="BK137"/>
  <c i="4" r="J256"/>
  <c i="5" r="J285"/>
  <c r="J236"/>
  <c r="BK399"/>
  <c r="BK286"/>
  <c r="BK227"/>
  <c r="J394"/>
  <c r="BK287"/>
  <c r="J260"/>
  <c r="BK238"/>
  <c r="BK209"/>
  <c r="J204"/>
  <c r="BK154"/>
  <c r="BK447"/>
  <c r="J422"/>
  <c r="J404"/>
  <c r="J399"/>
  <c r="J391"/>
  <c r="J384"/>
  <c r="J363"/>
  <c r="J355"/>
  <c r="J350"/>
  <c r="J324"/>
  <c r="J318"/>
  <c r="BK281"/>
  <c r="J250"/>
  <c r="BK229"/>
  <c r="BK204"/>
  <c r="J402"/>
  <c r="J237"/>
  <c r="J164"/>
  <c r="BK377"/>
  <c r="BK353"/>
  <c r="BK321"/>
  <c r="BK274"/>
  <c r="BK234"/>
  <c r="BK152"/>
  <c i="6" r="BK175"/>
  <c r="BK289"/>
  <c r="BK252"/>
  <c r="BK228"/>
  <c r="J210"/>
  <c r="J178"/>
  <c r="J148"/>
  <c r="BK209"/>
  <c r="BK193"/>
  <c r="BK286"/>
  <c r="BK274"/>
  <c r="BK217"/>
  <c r="J203"/>
  <c r="BK141"/>
  <c r="BK246"/>
  <c r="J197"/>
  <c r="J182"/>
  <c r="J144"/>
  <c r="BK203"/>
  <c r="J257"/>
  <c r="BK243"/>
  <c r="BK144"/>
  <c r="J193"/>
  <c r="J285"/>
  <c r="BK187"/>
  <c r="J199"/>
  <c r="BK229"/>
  <c r="J163"/>
  <c r="BK179"/>
  <c i="7" r="J223"/>
  <c r="J159"/>
  <c r="J274"/>
  <c r="J221"/>
  <c r="BK197"/>
  <c r="BK142"/>
  <c r="BK184"/>
  <c r="J275"/>
  <c r="J215"/>
  <c r="BK147"/>
  <c r="BK224"/>
  <c r="J211"/>
  <c r="BK175"/>
  <c r="BK200"/>
  <c r="J209"/>
  <c r="J202"/>
  <c r="BK208"/>
  <c i="8" r="J303"/>
  <c r="BK224"/>
  <c r="BK161"/>
  <c r="J242"/>
  <c r="J184"/>
  <c r="J304"/>
  <c r="BK232"/>
  <c r="J289"/>
  <c r="BK214"/>
  <c r="BK170"/>
  <c r="BK157"/>
  <c r="BK212"/>
  <c r="J220"/>
  <c r="J200"/>
  <c r="J193"/>
  <c r="J189"/>
  <c r="BK183"/>
  <c r="J180"/>
  <c r="BK174"/>
  <c r="BK169"/>
  <c r="J151"/>
  <c r="BK298"/>
  <c r="J265"/>
  <c r="BK248"/>
  <c r="J240"/>
  <c r="J226"/>
  <c r="J209"/>
  <c r="J201"/>
  <c r="J187"/>
  <c r="BK178"/>
  <c r="BK165"/>
  <c i="9" r="BK347"/>
  <c r="J290"/>
  <c r="BK277"/>
  <c r="J257"/>
  <c r="J248"/>
  <c r="J219"/>
  <c r="BK199"/>
  <c r="BK352"/>
  <c r="BK340"/>
  <c r="J328"/>
  <c r="BK319"/>
  <c r="BK293"/>
  <c r="J256"/>
  <c r="J239"/>
  <c r="J211"/>
  <c r="BK185"/>
  <c r="BK345"/>
  <c r="J326"/>
  <c r="BK301"/>
  <c r="BK250"/>
  <c r="J235"/>
  <c r="BK197"/>
  <c r="J183"/>
  <c r="J347"/>
  <c r="J335"/>
  <c r="BK330"/>
  <c r="J322"/>
  <c r="BK318"/>
  <c r="BK326"/>
  <c r="J313"/>
  <c r="J301"/>
  <c r="J289"/>
  <c r="BK239"/>
  <c r="BK238"/>
  <c r="BK201"/>
  <c r="BK280"/>
  <c r="BK267"/>
  <c r="J252"/>
  <c r="J223"/>
  <c r="J191"/>
  <c r="BK320"/>
  <c r="J293"/>
  <c r="J260"/>
  <c r="BK246"/>
  <c r="BK190"/>
  <c r="J309"/>
  <c r="BK283"/>
  <c r="BK278"/>
  <c r="BK273"/>
  <c r="BK252"/>
  <c r="BK245"/>
  <c r="J231"/>
  <c r="BK223"/>
  <c r="J185"/>
  <c r="J355"/>
  <c r="J320"/>
  <c r="BK309"/>
  <c r="BK295"/>
  <c r="J278"/>
  <c r="J254"/>
  <c r="BK236"/>
  <c r="J217"/>
  <c r="BK209"/>
  <c r="J199"/>
  <c r="J196"/>
  <c r="J318"/>
  <c r="BK276"/>
  <c r="J236"/>
  <c r="BK184"/>
  <c r="BK316"/>
  <c r="BK243"/>
  <c r="J190"/>
  <c r="J283"/>
  <c r="J209"/>
  <c r="BK194"/>
  <c i="10" r="J202"/>
  <c r="J177"/>
  <c r="BK331"/>
  <c r="BK317"/>
  <c r="BK284"/>
  <c r="J254"/>
  <c r="J215"/>
  <c r="BK302"/>
  <c r="BK222"/>
  <c r="BK256"/>
  <c r="BK138"/>
  <c r="BK188"/>
  <c r="BK336"/>
  <c r="J317"/>
  <c r="J293"/>
  <c r="BK280"/>
  <c r="J227"/>
  <c r="BK184"/>
  <c r="J146"/>
  <c r="J305"/>
  <c r="J284"/>
  <c r="BK227"/>
  <c i="11" r="J132"/>
  <c r="BK127"/>
  <c i="5" r="J242"/>
  <c i="7" r="J249"/>
  <c r="BK278"/>
  <c r="BK268"/>
  <c r="BK140"/>
  <c r="BK217"/>
  <c i="8" r="J286"/>
  <c r="BK246"/>
  <c r="BK244"/>
  <c r="BK296"/>
  <c r="J223"/>
  <c r="J198"/>
  <c r="J176"/>
  <c r="J165"/>
  <c r="J141"/>
  <c r="BK252"/>
  <c r="J231"/>
  <c r="BK206"/>
  <c r="J173"/>
  <c i="9" r="BK299"/>
  <c r="BK258"/>
  <c r="BK234"/>
  <c r="BK180"/>
  <c r="J330"/>
  <c r="BK260"/>
  <c r="J234"/>
  <c r="J340"/>
  <c r="BK274"/>
  <c r="BK227"/>
  <c r="J178"/>
  <c r="BK328"/>
  <c r="J291"/>
  <c r="BK312"/>
  <c r="J267"/>
  <c r="BK225"/>
  <c r="BK297"/>
  <c r="BK262"/>
  <c r="J341"/>
  <c r="J292"/>
  <c r="J203"/>
  <c r="BK306"/>
  <c r="J276"/>
  <c r="BK249"/>
  <c r="J221"/>
  <c r="J321"/>
  <c r="BK282"/>
  <c r="J245"/>
  <c r="BK219"/>
  <c r="BK182"/>
  <c r="J212"/>
  <c r="BK290"/>
  <c r="BK183"/>
  <c r="BK203"/>
  <c i="10" r="J155"/>
  <c r="J327"/>
  <c r="BK266"/>
  <c r="J334"/>
  <c r="BK260"/>
  <c r="BK200"/>
  <c r="BK146"/>
  <c r="J222"/>
  <c r="J336"/>
  <c r="BK310"/>
  <c r="J272"/>
  <c r="BK155"/>
  <c r="BK322"/>
  <c r="J275"/>
  <c i="11" r="BK130"/>
  <c i="2" r="J358"/>
  <c r="J323"/>
  <c r="J175"/>
  <c r="J196"/>
  <c r="J363"/>
  <c r="J332"/>
  <c r="BK318"/>
  <c r="BK174"/>
  <c r="BK374"/>
  <c r="BK297"/>
  <c r="J337"/>
  <c r="J228"/>
  <c r="J192"/>
  <c r="J370"/>
  <c r="J318"/>
  <c r="J227"/>
  <c r="J138"/>
  <c r="J356"/>
  <c r="BK328"/>
  <c r="J298"/>
  <c r="J202"/>
  <c r="J377"/>
  <c r="J250"/>
  <c r="BK205"/>
  <c r="J162"/>
  <c i="3" r="J298"/>
  <c r="BK246"/>
  <c r="J137"/>
  <c r="J594"/>
  <c r="J538"/>
  <c r="J358"/>
  <c r="BK254"/>
  <c r="BK162"/>
  <c r="J440"/>
  <c r="BK253"/>
  <c r="J608"/>
  <c r="J483"/>
  <c r="J381"/>
  <c r="BK353"/>
  <c r="BK606"/>
  <c r="BK350"/>
  <c r="J147"/>
  <c r="BK587"/>
  <c r="BK239"/>
  <c r="BK638"/>
  <c r="BK612"/>
  <c r="BK602"/>
  <c r="BK596"/>
  <c r="BK563"/>
  <c r="J542"/>
  <c r="J499"/>
  <c r="J439"/>
  <c r="J574"/>
  <c r="BK503"/>
  <c r="J460"/>
  <c r="J406"/>
  <c r="J344"/>
  <c r="BK248"/>
  <c r="J644"/>
  <c r="BK337"/>
  <c r="BK252"/>
  <c r="J641"/>
  <c r="BK539"/>
  <c r="BK192"/>
  <c r="BK381"/>
  <c r="J337"/>
  <c r="J242"/>
  <c r="J529"/>
  <c r="BK483"/>
  <c r="BK479"/>
  <c r="J453"/>
  <c r="J426"/>
  <c r="J397"/>
  <c r="BK376"/>
  <c r="BK361"/>
  <c r="J346"/>
  <c r="BK288"/>
  <c r="J262"/>
  <c r="J224"/>
  <c r="J192"/>
  <c r="BK148"/>
  <c i="4" r="J245"/>
  <c r="J233"/>
  <c r="BK222"/>
  <c r="J218"/>
  <c r="J213"/>
  <c r="BK197"/>
  <c r="J166"/>
  <c r="BK251"/>
  <c r="J229"/>
  <c r="BK203"/>
  <c r="J197"/>
  <c r="J175"/>
  <c r="BK149"/>
  <c r="J244"/>
  <c r="J193"/>
  <c r="J146"/>
  <c r="J243"/>
  <c r="J170"/>
  <c r="BK242"/>
  <c r="BK168"/>
  <c r="J152"/>
  <c r="BK144"/>
  <c r="J257"/>
  <c r="J221"/>
  <c r="J190"/>
  <c r="BK181"/>
  <c r="J157"/>
  <c r="J235"/>
  <c r="BK233"/>
  <c r="BK201"/>
  <c r="BK193"/>
  <c r="BK167"/>
  <c r="J142"/>
  <c r="BK138"/>
  <c r="J143"/>
  <c r="J258"/>
  <c r="J216"/>
  <c r="BK184"/>
  <c r="J172"/>
  <c r="J149"/>
  <c r="J242"/>
  <c r="J225"/>
  <c r="J201"/>
  <c i="5" r="BK284"/>
  <c r="BK248"/>
  <c r="J317"/>
  <c r="BK213"/>
  <c r="BK144"/>
  <c r="BK318"/>
  <c r="J284"/>
  <c r="BK236"/>
  <c r="J321"/>
  <c r="J248"/>
  <c r="J223"/>
  <c r="BK143"/>
  <c r="BK250"/>
  <c r="J303"/>
  <c r="BK270"/>
  <c r="BK334"/>
  <c r="J229"/>
  <c r="J401"/>
  <c r="BK301"/>
  <c r="J256"/>
  <c r="J240"/>
  <c r="BK225"/>
  <c r="BK196"/>
  <c r="J397"/>
  <c r="BK267"/>
  <c r="BK258"/>
  <c r="J227"/>
  <c r="BK164"/>
  <c r="J231"/>
  <c r="J205"/>
  <c r="J388"/>
  <c r="J358"/>
  <c r="BK350"/>
  <c r="J280"/>
  <c r="J238"/>
  <c r="J178"/>
  <c i="6" r="BK215"/>
  <c r="BK291"/>
  <c r="BK260"/>
  <c r="BK242"/>
  <c r="J223"/>
  <c r="BK214"/>
  <c r="J187"/>
  <c r="BK157"/>
  <c r="BK177"/>
  <c r="J236"/>
  <c r="BK197"/>
  <c r="J169"/>
  <c r="BK273"/>
  <c r="J190"/>
  <c r="BK156"/>
  <c r="BK205"/>
  <c r="BK288"/>
  <c r="J251"/>
  <c r="J246"/>
  <c r="BK240"/>
  <c r="BK165"/>
  <c r="J289"/>
  <c r="BK235"/>
  <c r="J191"/>
  <c r="BK178"/>
  <c r="BK254"/>
  <c r="J189"/>
  <c r="BK170"/>
  <c r="J266"/>
  <c r="J168"/>
  <c r="J239"/>
  <c r="J175"/>
  <c r="J206"/>
  <c r="J172"/>
  <c i="7" r="J232"/>
  <c r="J189"/>
  <c r="J281"/>
  <c r="BK276"/>
  <c r="J230"/>
  <c r="BK207"/>
  <c r="J181"/>
  <c r="BK168"/>
  <c r="BK230"/>
  <c r="J183"/>
  <c r="J280"/>
  <c r="BK218"/>
  <c r="J199"/>
  <c r="J269"/>
  <c r="BK245"/>
  <c r="J213"/>
  <c r="J168"/>
  <c r="J282"/>
  <c r="J156"/>
  <c r="BK214"/>
  <c r="BK182"/>
  <c r="J267"/>
  <c r="BK178"/>
  <c r="J152"/>
  <c r="BK202"/>
  <c r="J284"/>
  <c r="BK186"/>
  <c r="J256"/>
  <c r="BK183"/>
  <c r="J220"/>
  <c i="8" r="J248"/>
  <c r="BK300"/>
  <c r="J269"/>
  <c r="BK226"/>
  <c r="BK163"/>
  <c r="J246"/>
  <c r="BK287"/>
  <c r="J199"/>
  <c r="J157"/>
  <c r="BK260"/>
  <c r="J210"/>
  <c r="J171"/>
  <c r="J250"/>
  <c r="BK209"/>
  <c r="BK173"/>
  <c r="BK262"/>
  <c r="BK228"/>
  <c r="J221"/>
  <c r="BK158"/>
  <c r="J253"/>
  <c r="BK191"/>
  <c r="J267"/>
  <c r="J294"/>
  <c r="BK250"/>
  <c r="J204"/>
  <c i="9" r="BK275"/>
  <c i="10" r="J149"/>
  <c r="BK323"/>
  <c r="BK238"/>
  <c r="J176"/>
  <c r="BK210"/>
  <c r="J330"/>
  <c i="2" r="J360"/>
  <c r="BK327"/>
  <c r="BK356"/>
  <c r="BK354"/>
  <c r="J317"/>
  <c r="BK292"/>
  <c r="J325"/>
  <c r="J319"/>
  <c r="BK273"/>
  <c r="J163"/>
  <c r="J169"/>
  <c i="3" r="BK331"/>
  <c r="J263"/>
  <c r="BK206"/>
  <c r="J600"/>
  <c r="J532"/>
  <c r="J187"/>
  <c r="BK636"/>
  <c r="J256"/>
  <c r="J606"/>
  <c r="BK460"/>
  <c r="J364"/>
  <c r="BK607"/>
  <c r="BK509"/>
  <c r="BK173"/>
  <c r="J611"/>
  <c r="BK442"/>
  <c r="BK150"/>
  <c r="BK600"/>
  <c r="J562"/>
  <c r="J509"/>
  <c r="J372"/>
  <c r="BK604"/>
  <c r="J575"/>
  <c r="J545"/>
  <c r="J514"/>
  <c r="BK464"/>
  <c r="BK439"/>
  <c r="BK335"/>
  <c r="BK263"/>
  <c r="J186"/>
  <c r="BK605"/>
  <c r="J259"/>
  <c r="J206"/>
  <c r="J639"/>
  <c r="BK609"/>
  <c r="J304"/>
  <c r="BK445"/>
  <c r="J350"/>
  <c r="J268"/>
  <c r="BK152"/>
  <c r="BK592"/>
  <c i="4" r="J255"/>
  <c r="BK210"/>
  <c r="BK142"/>
  <c i="5" r="BK277"/>
  <c r="J323"/>
  <c r="J216"/>
  <c r="J396"/>
  <c r="BK316"/>
  <c r="J276"/>
  <c r="J258"/>
  <c r="J153"/>
  <c r="J315"/>
  <c r="BK228"/>
  <c r="J376"/>
  <c r="J209"/>
  <c r="BK295"/>
  <c r="BK246"/>
  <c r="J340"/>
  <c r="J307"/>
  <c r="BK404"/>
  <c r="BK315"/>
  <c r="BK264"/>
  <c r="BK239"/>
  <c r="J162"/>
  <c r="BK276"/>
  <c r="BK317"/>
  <c r="BK269"/>
  <c i="8" r="BK303"/>
  <c r="J243"/>
  <c r="J293"/>
  <c r="BK204"/>
  <c r="BK266"/>
  <c r="BK172"/>
  <c r="BK259"/>
  <c r="BK222"/>
  <c r="BK255"/>
  <c r="BK171"/>
  <c r="J251"/>
  <c i="9" r="J206"/>
  <c i="10" r="J138"/>
  <c r="J302"/>
  <c r="BK202"/>
  <c r="J154"/>
  <c r="BK154"/>
  <c r="BK255"/>
  <c r="BK334"/>
  <c r="BK245"/>
  <c r="J291"/>
  <c r="BK168"/>
  <c i="11" r="BK124"/>
  <c i="2" r="BK370"/>
  <c r="J334"/>
  <c r="BK228"/>
  <c r="BK147"/>
  <c r="J297"/>
  <c r="J139"/>
  <c r="J330"/>
  <c r="J273"/>
  <c r="J229"/>
  <c r="J367"/>
  <c r="BK196"/>
  <c r="BK319"/>
  <c r="J165"/>
  <c r="BK363"/>
  <c r="J292"/>
  <c r="J225"/>
  <c r="BK368"/>
  <c r="BK330"/>
  <c r="BK317"/>
  <c r="BK227"/>
  <c r="BK144"/>
  <c r="J374"/>
  <c r="J147"/>
  <c r="BK161"/>
  <c i="3" r="J580"/>
  <c r="J260"/>
  <c r="BK186"/>
  <c r="J576"/>
  <c r="BK526"/>
  <c r="BK236"/>
  <c r="J632"/>
  <c r="BK244"/>
  <c r="J547"/>
  <c r="BK404"/>
  <c r="J355"/>
  <c r="BK362"/>
  <c r="J171"/>
  <c r="J610"/>
  <c r="BK424"/>
  <c r="J633"/>
  <c r="BK608"/>
  <c r="J595"/>
  <c r="BK547"/>
  <c r="J517"/>
  <c r="BK357"/>
  <c r="J601"/>
  <c r="BK578"/>
  <c r="J566"/>
  <c r="J511"/>
  <c r="J442"/>
  <c r="BK358"/>
  <c r="J349"/>
  <c r="BK270"/>
  <c r="J210"/>
  <c r="BK641"/>
  <c r="BK372"/>
  <c r="BK303"/>
  <c r="J248"/>
  <c r="J141"/>
  <c r="BK565"/>
  <c r="BK495"/>
  <c r="J444"/>
  <c r="J424"/>
  <c r="BK377"/>
  <c r="J367"/>
  <c r="BK354"/>
  <c r="BK336"/>
  <c r="BK258"/>
  <c r="BK210"/>
  <c r="BK187"/>
  <c r="J152"/>
  <c i="4" r="BK253"/>
  <c r="BK235"/>
  <c r="J220"/>
  <c r="BK216"/>
  <c r="BK211"/>
  <c r="J199"/>
  <c r="J167"/>
  <c r="J141"/>
  <c r="J236"/>
  <c r="J210"/>
  <c r="BK200"/>
  <c r="J195"/>
  <c r="BK152"/>
  <c r="BK141"/>
  <c r="J253"/>
  <c r="BK213"/>
  <c r="BK160"/>
  <c r="BK137"/>
  <c r="J208"/>
  <c r="BK258"/>
  <c r="J177"/>
  <c r="BK156"/>
  <c r="BK146"/>
  <c r="BK245"/>
  <c r="BK220"/>
  <c r="BK199"/>
  <c r="J183"/>
  <c r="J168"/>
  <c r="BK243"/>
  <c r="BK236"/>
  <c r="BK208"/>
  <c r="BK198"/>
  <c r="BK190"/>
  <c r="BK166"/>
  <c r="J140"/>
  <c r="BK140"/>
  <c r="J144"/>
  <c r="J138"/>
  <c r="BK256"/>
  <c r="J194"/>
  <c r="BK183"/>
  <c r="J164"/>
  <c r="BK143"/>
  <c r="J239"/>
  <c r="BK221"/>
  <c r="J203"/>
  <c i="5" r="BK309"/>
  <c r="BK256"/>
  <c r="BK392"/>
  <c r="J173"/>
  <c r="J301"/>
  <c r="J247"/>
  <c r="BK178"/>
  <c r="BK145"/>
  <c r="J310"/>
  <c r="BK232"/>
  <c r="J152"/>
  <c r="J335"/>
  <c r="BK203"/>
  <c r="J272"/>
  <c r="J370"/>
  <c r="BK235"/>
  <c r="J403"/>
  <c r="J254"/>
  <c r="J266"/>
  <c r="BK212"/>
  <c r="J206"/>
  <c r="BK374"/>
  <c r="BK335"/>
  <c r="J270"/>
  <c r="BK214"/>
  <c i="6" r="BK281"/>
  <c r="BK276"/>
  <c r="BK218"/>
  <c r="BK185"/>
  <c r="J276"/>
  <c r="BK290"/>
  <c r="J228"/>
  <c r="BK190"/>
  <c r="J215"/>
  <c r="BK249"/>
  <c r="BK161"/>
  <c r="J218"/>
  <c r="J245"/>
  <c r="BK163"/>
  <c i="7" r="BK206"/>
  <c r="BK173"/>
  <c r="J285"/>
  <c r="BK275"/>
  <c r="BK232"/>
  <c r="J212"/>
  <c r="J180"/>
  <c r="BK145"/>
  <c r="BK222"/>
  <c r="J165"/>
  <c r="BK271"/>
  <c r="BK243"/>
  <c r="J214"/>
  <c r="J200"/>
  <c r="BK180"/>
  <c r="BK255"/>
  <c r="BK176"/>
  <c r="BK157"/>
  <c r="BK185"/>
  <c r="BK269"/>
  <c r="BK187"/>
  <c r="BK252"/>
  <c r="BK169"/>
  <c r="J216"/>
  <c r="BK190"/>
  <c r="J218"/>
  <c r="J184"/>
  <c r="J235"/>
  <c r="BK256"/>
  <c r="J191"/>
  <c r="J157"/>
  <c i="8" r="BK189"/>
  <c r="J291"/>
  <c r="J249"/>
  <c r="BK242"/>
  <c r="J172"/>
  <c r="J300"/>
  <c r="J190"/>
  <c r="BK213"/>
  <c r="J152"/>
  <c r="J292"/>
  <c r="BK254"/>
  <c r="BK185"/>
  <c r="J236"/>
  <c r="BK207"/>
  <c r="J150"/>
  <c r="BK263"/>
  <c r="BK236"/>
  <c r="BK210"/>
  <c r="BK269"/>
  <c r="J247"/>
  <c r="BK188"/>
  <c r="J283"/>
  <c r="BK289"/>
  <c r="BK247"/>
  <c i="9" r="BK247"/>
  <c i="10" r="BK330"/>
  <c r="BK275"/>
  <c r="J322"/>
  <c r="J210"/>
  <c r="J214"/>
  <c r="J329"/>
  <c r="J236"/>
  <c r="BK286"/>
  <c i="11" r="J127"/>
  <c i="2" l="1" r="P143"/>
  <c r="R257"/>
  <c r="BK366"/>
  <c r="J366"/>
  <c r="J108"/>
  <c i="3" r="R165"/>
  <c r="BK332"/>
  <c r="J332"/>
  <c r="J102"/>
  <c r="BK374"/>
  <c r="J374"/>
  <c r="J107"/>
  <c r="T378"/>
  <c r="BK564"/>
  <c r="J564"/>
  <c r="J111"/>
  <c r="T603"/>
  <c i="4" r="P151"/>
  <c r="T176"/>
  <c r="R196"/>
  <c r="T217"/>
  <c r="BK250"/>
  <c r="J250"/>
  <c r="J114"/>
  <c i="5" r="T151"/>
  <c r="P220"/>
  <c r="T226"/>
  <c r="BK271"/>
  <c r="J271"/>
  <c r="J108"/>
  <c r="R288"/>
  <c i="7" r="R141"/>
  <c r="R138"/>
  <c r="R146"/>
  <c r="T196"/>
  <c r="R229"/>
  <c r="BK254"/>
  <c r="J254"/>
  <c r="J113"/>
  <c r="R277"/>
  <c i="2" r="BK132"/>
  <c r="J132"/>
  <c r="J98"/>
  <c r="T143"/>
  <c r="R160"/>
  <c r="P257"/>
  <c r="P353"/>
  <c r="P366"/>
  <c i="3" r="BK136"/>
  <c r="J136"/>
  <c r="J98"/>
  <c r="R243"/>
  <c r="R348"/>
  <c r="P443"/>
  <c r="P614"/>
  <c i="4" r="R151"/>
  <c r="R187"/>
  <c r="P209"/>
  <c r="T250"/>
  <c i="5" r="P151"/>
  <c r="BK208"/>
  <c r="J208"/>
  <c r="J101"/>
  <c r="BK244"/>
  <c r="J244"/>
  <c r="J107"/>
  <c r="T283"/>
  <c r="P332"/>
  <c r="BK378"/>
  <c r="J378"/>
  <c r="J115"/>
  <c r="BK393"/>
  <c r="J393"/>
  <c r="J116"/>
  <c r="P446"/>
  <c i="6" r="R143"/>
  <c r="P149"/>
  <c r="BK155"/>
  <c r="J155"/>
  <c r="J103"/>
  <c r="T155"/>
  <c r="BK192"/>
  <c r="J192"/>
  <c r="J106"/>
  <c r="P192"/>
  <c r="P164"/>
  <c r="BK196"/>
  <c r="R196"/>
  <c r="P221"/>
  <c r="T221"/>
  <c r="R225"/>
  <c r="P231"/>
  <c r="BK237"/>
  <c r="J237"/>
  <c r="J112"/>
  <c r="BK248"/>
  <c r="J248"/>
  <c r="J113"/>
  <c r="BK258"/>
  <c r="J258"/>
  <c r="J114"/>
  <c r="R258"/>
  <c r="P278"/>
  <c r="R278"/>
  <c r="R283"/>
  <c i="7" r="P196"/>
  <c r="P234"/>
  <c r="BK277"/>
  <c r="J277"/>
  <c r="J115"/>
  <c i="8" r="R143"/>
  <c r="BK155"/>
  <c r="J155"/>
  <c r="J103"/>
  <c r="BK192"/>
  <c r="J192"/>
  <c r="J106"/>
  <c r="T225"/>
  <c r="BK235"/>
  <c r="J235"/>
  <c r="J111"/>
  <c r="P256"/>
  <c r="T295"/>
  <c i="9" r="T186"/>
  <c r="R202"/>
  <c r="BK220"/>
  <c r="J220"/>
  <c r="J112"/>
  <c r="P241"/>
  <c r="BK266"/>
  <c r="J266"/>
  <c r="J126"/>
  <c r="R281"/>
  <c r="P298"/>
  <c r="BK317"/>
  <c r="J317"/>
  <c r="J141"/>
  <c r="R339"/>
  <c r="R338"/>
  <c i="2" r="R132"/>
  <c r="P176"/>
  <c r="BK353"/>
  <c r="J353"/>
  <c r="J106"/>
  <c r="R366"/>
  <c i="3" r="BK243"/>
  <c r="J243"/>
  <c r="J101"/>
  <c r="R332"/>
  <c r="BK378"/>
  <c r="J378"/>
  <c r="J108"/>
  <c r="R378"/>
  <c r="T405"/>
  <c r="BK603"/>
  <c r="J603"/>
  <c r="J112"/>
  <c r="BK634"/>
  <c r="J634"/>
  <c r="J114"/>
  <c i="4" r="BK176"/>
  <c r="J176"/>
  <c r="J105"/>
  <c r="T202"/>
  <c i="5" r="R208"/>
  <c r="T244"/>
  <c r="T275"/>
  <c r="T308"/>
  <c r="R378"/>
  <c r="R446"/>
  <c i="6" r="BK143"/>
  <c r="J143"/>
  <c r="J101"/>
  <c r="T143"/>
  <c r="T149"/>
  <c r="R155"/>
  <c r="BK221"/>
  <c r="J221"/>
  <c r="J109"/>
  <c r="BK225"/>
  <c r="J225"/>
  <c r="J110"/>
  <c r="T225"/>
  <c r="R231"/>
  <c r="P237"/>
  <c r="T237"/>
  <c r="T248"/>
  <c r="T258"/>
  <c r="BK283"/>
  <c r="J283"/>
  <c r="J116"/>
  <c r="T283"/>
  <c i="7" r="BK141"/>
  <c r="P146"/>
  <c r="BK196"/>
  <c r="J196"/>
  <c r="J108"/>
  <c r="T225"/>
  <c r="BK234"/>
  <c r="J234"/>
  <c r="J111"/>
  <c r="T241"/>
  <c r="T277"/>
  <c i="8" r="T196"/>
  <c r="R235"/>
  <c r="T256"/>
  <c r="T290"/>
  <c i="9" r="R186"/>
  <c r="T189"/>
  <c r="BK210"/>
  <c r="J210"/>
  <c r="J108"/>
  <c r="BK237"/>
  <c r="J237"/>
  <c r="J118"/>
  <c r="P271"/>
  <c r="P317"/>
  <c r="P324"/>
  <c r="T339"/>
  <c r="T338"/>
  <c i="10" r="T208"/>
  <c r="BK304"/>
  <c r="J304"/>
  <c r="J110"/>
  <c i="5" r="P142"/>
  <c r="R142"/>
  <c r="T220"/>
  <c r="BK233"/>
  <c r="J233"/>
  <c r="J106"/>
  <c r="R271"/>
  <c r="P283"/>
  <c r="R308"/>
  <c r="P356"/>
  <c r="P378"/>
  <c r="T393"/>
  <c r="T446"/>
  <c i="8" r="P196"/>
  <c r="P229"/>
  <c r="R241"/>
  <c r="BK295"/>
  <c r="J295"/>
  <c r="J116"/>
  <c i="9" r="P186"/>
  <c r="R189"/>
  <c r="BK207"/>
  <c r="J207"/>
  <c r="J107"/>
  <c r="T216"/>
  <c r="T213"/>
  <c r="T241"/>
  <c r="BK261"/>
  <c r="J261"/>
  <c r="J124"/>
  <c r="P266"/>
  <c r="P285"/>
  <c r="P288"/>
  <c r="BK298"/>
  <c r="J298"/>
  <c r="J134"/>
  <c r="T304"/>
  <c r="T317"/>
  <c r="R327"/>
  <c r="T334"/>
  <c i="10" r="BK208"/>
  <c r="J208"/>
  <c r="J102"/>
  <c r="P249"/>
  <c r="P318"/>
  <c i="2" r="P132"/>
  <c r="BK160"/>
  <c r="J160"/>
  <c r="J100"/>
  <c r="T160"/>
  <c r="BK173"/>
  <c r="J173"/>
  <c r="J103"/>
  <c r="BK257"/>
  <c r="J257"/>
  <c r="J105"/>
  <c r="R353"/>
  <c r="T359"/>
  <c i="3" r="P165"/>
  <c r="P332"/>
  <c r="P378"/>
  <c r="T564"/>
  <c r="R634"/>
  <c i="4" r="BK136"/>
  <c r="J136"/>
  <c r="J98"/>
  <c r="P139"/>
  <c r="T165"/>
  <c r="BK187"/>
  <c r="J187"/>
  <c r="J106"/>
  <c r="T191"/>
  <c r="BK217"/>
  <c r="J217"/>
  <c r="J111"/>
  <c r="T241"/>
  <c i="5" r="BK142"/>
  <c r="J142"/>
  <c r="J98"/>
  <c r="BK179"/>
  <c r="J179"/>
  <c r="J100"/>
  <c r="R244"/>
  <c r="T271"/>
  <c r="R283"/>
  <c r="P308"/>
  <c r="R356"/>
  <c r="T378"/>
  <c r="R393"/>
  <c i="8" r="T143"/>
  <c r="T139"/>
  <c r="BK196"/>
  <c r="J196"/>
  <c r="J108"/>
  <c r="R225"/>
  <c r="BK241"/>
  <c r="J241"/>
  <c r="J112"/>
  <c r="BK268"/>
  <c r="J268"/>
  <c r="J114"/>
  <c r="BK290"/>
  <c r="J290"/>
  <c r="J115"/>
  <c i="9" r="BK193"/>
  <c r="J193"/>
  <c r="J104"/>
  <c r="T207"/>
  <c r="R216"/>
  <c r="R213"/>
  <c r="R232"/>
  <c r="BK255"/>
  <c r="J255"/>
  <c r="J122"/>
  <c r="R271"/>
  <c r="BK288"/>
  <c r="J288"/>
  <c r="J132"/>
  <c r="R304"/>
  <c r="T311"/>
  <c r="P334"/>
  <c i="10" r="P137"/>
  <c r="T249"/>
  <c r="T292"/>
  <c r="BK318"/>
  <c r="J318"/>
  <c r="J112"/>
  <c i="2" r="BK143"/>
  <c r="J143"/>
  <c r="J99"/>
  <c r="R176"/>
  <c r="R359"/>
  <c i="3" r="T165"/>
  <c r="T238"/>
  <c r="P348"/>
  <c r="P374"/>
  <c r="R374"/>
  <c r="P405"/>
  <c r="P564"/>
  <c r="R603"/>
  <c i="4" r="R139"/>
  <c r="P165"/>
  <c r="R191"/>
  <c r="T196"/>
  <c r="R217"/>
  <c r="P250"/>
  <c i="5" r="T179"/>
  <c r="T208"/>
  <c r="R226"/>
  <c r="R275"/>
  <c r="BK356"/>
  <c r="J356"/>
  <c r="J114"/>
  <c r="P393"/>
  <c i="7" r="BK155"/>
  <c r="J155"/>
  <c r="J103"/>
  <c r="R225"/>
  <c r="T254"/>
  <c i="8" r="P149"/>
  <c r="R155"/>
  <c r="T192"/>
  <c r="T164"/>
  <c r="BK229"/>
  <c r="J229"/>
  <c r="J110"/>
  <c r="T235"/>
  <c r="R256"/>
  <c r="P290"/>
  <c i="9" r="BK186"/>
  <c r="J186"/>
  <c r="J101"/>
  <c r="T202"/>
  <c r="T220"/>
  <c r="R241"/>
  <c r="T261"/>
  <c r="P294"/>
  <c r="P308"/>
  <c r="T324"/>
  <c i="10" r="T137"/>
  <c r="BK199"/>
  <c r="J199"/>
  <c r="J101"/>
  <c r="R261"/>
  <c r="R318"/>
  <c i="4" r="BK139"/>
  <c r="J139"/>
  <c r="J99"/>
  <c r="BK165"/>
  <c r="J165"/>
  <c r="J101"/>
  <c r="P191"/>
  <c r="P202"/>
  <c r="T209"/>
  <c r="P237"/>
  <c r="T237"/>
  <c i="5" r="R179"/>
  <c r="P208"/>
  <c r="BK220"/>
  <c r="T233"/>
  <c r="BK283"/>
  <c r="J283"/>
  <c r="J110"/>
  <c r="BK332"/>
  <c r="J332"/>
  <c r="J113"/>
  <c r="P400"/>
  <c i="7" r="P141"/>
  <c r="P138"/>
  <c r="T141"/>
  <c r="T138"/>
  <c r="P155"/>
  <c r="P192"/>
  <c r="P164"/>
  <c r="BK225"/>
  <c r="J225"/>
  <c r="J109"/>
  <c r="T229"/>
  <c r="P241"/>
  <c r="P277"/>
  <c i="8" r="R196"/>
  <c r="P235"/>
  <c r="P268"/>
  <c r="R290"/>
  <c i="9" r="R181"/>
  <c r="R176"/>
  <c r="BK189"/>
  <c r="J189"/>
  <c r="J102"/>
  <c r="BK202"/>
  <c r="J202"/>
  <c r="J106"/>
  <c r="P210"/>
  <c r="BK216"/>
  <c r="J216"/>
  <c r="J111"/>
  <c r="P237"/>
  <c r="BK271"/>
  <c r="J271"/>
  <c r="J128"/>
  <c r="BK285"/>
  <c r="J285"/>
  <c r="J131"/>
  <c r="BK294"/>
  <c r="J294"/>
  <c r="J133"/>
  <c r="BK304"/>
  <c r="J304"/>
  <c r="J136"/>
  <c r="R308"/>
  <c r="BK314"/>
  <c r="J314"/>
  <c r="J140"/>
  <c r="BK324"/>
  <c r="J324"/>
  <c r="J142"/>
  <c r="BK339"/>
  <c r="J339"/>
  <c r="J147"/>
  <c i="10" r="P199"/>
  <c r="P304"/>
  <c i="2" r="P160"/>
  <c r="P173"/>
  <c r="R173"/>
  <c r="T173"/>
  <c r="P359"/>
  <c i="3" r="T243"/>
  <c r="T348"/>
  <c r="T374"/>
  <c r="BK405"/>
  <c r="J405"/>
  <c r="J109"/>
  <c r="R564"/>
  <c r="P634"/>
  <c i="4" r="T136"/>
  <c r="R165"/>
  <c r="BK202"/>
  <c r="J202"/>
  <c r="J109"/>
  <c r="R237"/>
  <c i="5" r="P179"/>
  <c r="R220"/>
  <c r="P233"/>
  <c r="P275"/>
  <c r="BK308"/>
  <c r="J308"/>
  <c r="J112"/>
  <c r="T332"/>
  <c r="BK400"/>
  <c r="J400"/>
  <c r="J117"/>
  <c i="7" r="R196"/>
  <c r="BK241"/>
  <c r="J241"/>
  <c r="J112"/>
  <c r="P272"/>
  <c i="8" r="P143"/>
  <c r="P139"/>
  <c r="P155"/>
  <c r="R192"/>
  <c r="R164"/>
  <c r="P225"/>
  <c r="BK256"/>
  <c r="J256"/>
  <c r="J113"/>
  <c r="T268"/>
  <c i="9" r="P193"/>
  <c r="P207"/>
  <c r="BK232"/>
  <c r="J232"/>
  <c r="J117"/>
  <c r="T237"/>
  <c r="P261"/>
  <c r="T266"/>
  <c r="P281"/>
  <c r="T288"/>
  <c r="T298"/>
  <c r="P311"/>
  <c r="R314"/>
  <c r="T327"/>
  <c r="P339"/>
  <c r="P338"/>
  <c i="10" r="R208"/>
  <c r="BK249"/>
  <c r="J249"/>
  <c r="J104"/>
  <c r="BK292"/>
  <c r="J292"/>
  <c r="J107"/>
  <c r="R328"/>
  <c i="2" r="R143"/>
  <c r="T257"/>
  <c r="T366"/>
  <c i="3" r="P136"/>
  <c r="P243"/>
  <c r="BK348"/>
  <c r="J348"/>
  <c r="J105"/>
  <c r="T443"/>
  <c r="P603"/>
  <c r="T634"/>
  <c i="4" r="P136"/>
  <c r="T139"/>
  <c r="P176"/>
  <c r="P173"/>
  <c r="T187"/>
  <c r="BK196"/>
  <c r="J196"/>
  <c r="J108"/>
  <c r="P217"/>
  <c r="BK241"/>
  <c r="J241"/>
  <c r="J113"/>
  <c i="5" r="R151"/>
  <c r="R141"/>
  <c i="6" r="P143"/>
  <c r="P139"/>
  <c r="BK149"/>
  <c r="J149"/>
  <c r="J102"/>
  <c r="R149"/>
  <c r="P155"/>
  <c r="R192"/>
  <c r="R164"/>
  <c r="T192"/>
  <c r="T164"/>
  <c r="P196"/>
  <c r="T196"/>
  <c r="T195"/>
  <c r="R221"/>
  <c r="P225"/>
  <c r="BK231"/>
  <c r="J231"/>
  <c r="J111"/>
  <c r="T231"/>
  <c r="R237"/>
  <c r="P248"/>
  <c r="R248"/>
  <c r="P258"/>
  <c r="BK278"/>
  <c r="J278"/>
  <c r="J115"/>
  <c r="T278"/>
  <c r="P283"/>
  <c i="7" r="BK146"/>
  <c r="J146"/>
  <c r="J102"/>
  <c r="T155"/>
  <c r="T192"/>
  <c r="T164"/>
  <c r="P229"/>
  <c r="R234"/>
  <c r="P254"/>
  <c r="BK272"/>
  <c r="J272"/>
  <c r="J114"/>
  <c i="10" r="R137"/>
  <c r="R199"/>
  <c r="P261"/>
  <c r="P292"/>
  <c r="R304"/>
  <c r="R303"/>
  <c r="T328"/>
  <c i="11" r="P131"/>
  <c r="P122"/>
  <c r="P121"/>
  <c i="1" r="AU105"/>
  <c i="2" r="T132"/>
  <c r="T131"/>
  <c r="T176"/>
  <c r="BK359"/>
  <c r="J359"/>
  <c r="J107"/>
  <c i="3" r="R136"/>
  <c r="BK238"/>
  <c r="J238"/>
  <c r="J100"/>
  <c r="BK443"/>
  <c r="J443"/>
  <c r="J110"/>
  <c r="R614"/>
  <c i="4" r="R136"/>
  <c r="R135"/>
  <c r="R176"/>
  <c r="R173"/>
  <c r="BK209"/>
  <c r="J209"/>
  <c r="J110"/>
  <c r="R241"/>
  <c i="5" r="BK151"/>
  <c r="J151"/>
  <c r="J99"/>
  <c r="P244"/>
  <c r="BK275"/>
  <c r="J275"/>
  <c r="J109"/>
  <c r="T288"/>
  <c r="R332"/>
  <c r="R400"/>
  <c i="7" r="BK192"/>
  <c r="J192"/>
  <c r="J106"/>
  <c r="BK229"/>
  <c r="J229"/>
  <c r="J110"/>
  <c r="R241"/>
  <c r="R272"/>
  <c i="8" r="BK143"/>
  <c r="J143"/>
  <c r="J101"/>
  <c r="T155"/>
  <c r="BK225"/>
  <c r="J225"/>
  <c r="J109"/>
  <c r="T229"/>
  <c r="P241"/>
  <c r="R295"/>
  <c i="9" r="BK181"/>
  <c r="J181"/>
  <c r="J100"/>
  <c r="R193"/>
  <c r="T210"/>
  <c r="P216"/>
  <c r="BK241"/>
  <c r="T255"/>
  <c r="R266"/>
  <c r="BK281"/>
  <c r="J281"/>
  <c r="J130"/>
  <c r="R285"/>
  <c r="T294"/>
  <c r="BK311"/>
  <c r="J311"/>
  <c r="J139"/>
  <c r="R317"/>
  <c r="P327"/>
  <c r="R334"/>
  <c i="10" r="BK137"/>
  <c r="BK261"/>
  <c r="J261"/>
  <c r="J105"/>
  <c r="T318"/>
  <c i="3" r="T136"/>
  <c r="P238"/>
  <c r="T332"/>
  <c r="R405"/>
  <c r="BK614"/>
  <c r="J614"/>
  <c r="J113"/>
  <c i="4" r="T151"/>
  <c r="T135"/>
  <c r="BK191"/>
  <c r="J191"/>
  <c r="J107"/>
  <c r="P196"/>
  <c r="R209"/>
  <c r="BK237"/>
  <c r="J237"/>
  <c r="J112"/>
  <c r="P241"/>
  <c i="5" r="T142"/>
  <c r="T141"/>
  <c r="P226"/>
  <c r="BK288"/>
  <c r="J288"/>
  <c r="J111"/>
  <c r="T400"/>
  <c i="7" r="T146"/>
  <c r="R155"/>
  <c r="R192"/>
  <c r="R164"/>
  <c r="P225"/>
  <c r="T234"/>
  <c r="R254"/>
  <c r="T272"/>
  <c i="8" r="BK149"/>
  <c r="J149"/>
  <c r="J102"/>
  <c r="T149"/>
  <c r="P192"/>
  <c r="P164"/>
  <c r="R229"/>
  <c r="T241"/>
  <c r="R268"/>
  <c i="9" r="T181"/>
  <c r="T176"/>
  <c r="P189"/>
  <c r="P202"/>
  <c r="R210"/>
  <c r="R220"/>
  <c r="P232"/>
  <c r="R237"/>
  <c r="R255"/>
  <c r="R261"/>
  <c r="T281"/>
  <c r="R288"/>
  <c r="R298"/>
  <c r="BK308"/>
  <c r="J308"/>
  <c r="J138"/>
  <c r="R311"/>
  <c r="P314"/>
  <c r="R324"/>
  <c i="10" r="T199"/>
  <c r="T261"/>
  <c r="R292"/>
  <c r="T304"/>
  <c r="T303"/>
  <c r="BK328"/>
  <c r="J328"/>
  <c r="J113"/>
  <c i="11" r="BK131"/>
  <c r="J131"/>
  <c r="J101"/>
  <c r="R131"/>
  <c r="R122"/>
  <c r="R121"/>
  <c i="2" r="BK176"/>
  <c r="BK172"/>
  <c r="J172"/>
  <c r="J102"/>
  <c r="T353"/>
  <c i="3" r="BK165"/>
  <c r="J165"/>
  <c r="J99"/>
  <c r="R238"/>
  <c r="R443"/>
  <c r="T614"/>
  <c i="4" r="BK151"/>
  <c r="P187"/>
  <c r="R202"/>
  <c r="R250"/>
  <c i="5" r="BK226"/>
  <c r="J226"/>
  <c r="J105"/>
  <c r="R233"/>
  <c r="P271"/>
  <c r="P288"/>
  <c r="T356"/>
  <c r="BK446"/>
  <c r="J446"/>
  <c r="J118"/>
  <c i="8" r="R149"/>
  <c r="P295"/>
  <c i="9" r="P181"/>
  <c r="P176"/>
  <c r="T193"/>
  <c r="T192"/>
  <c r="R207"/>
  <c r="P220"/>
  <c r="T232"/>
  <c r="P255"/>
  <c r="T271"/>
  <c r="T285"/>
  <c r="R294"/>
  <c r="P304"/>
  <c r="T308"/>
  <c r="T307"/>
  <c r="T314"/>
  <c r="BK327"/>
  <c r="J327"/>
  <c r="J143"/>
  <c r="BK334"/>
  <c r="J334"/>
  <c r="J145"/>
  <c i="10" r="P208"/>
  <c r="R249"/>
  <c r="P328"/>
  <c i="11" r="T131"/>
  <c r="T122"/>
  <c r="T121"/>
  <c i="3" r="BK345"/>
  <c r="J345"/>
  <c r="J103"/>
  <c i="6" r="BK140"/>
  <c r="BK164"/>
  <c r="J164"/>
  <c r="J105"/>
  <c i="8" r="BK162"/>
  <c r="J162"/>
  <c r="J104"/>
  <c i="3" r="BK371"/>
  <c r="J371"/>
  <c r="J106"/>
  <c i="5" r="BK217"/>
  <c r="J217"/>
  <c r="J102"/>
  <c i="9" r="BK179"/>
  <c r="J179"/>
  <c r="J99"/>
  <c r="BK200"/>
  <c r="J200"/>
  <c r="J105"/>
  <c r="BK214"/>
  <c r="J214"/>
  <c r="J110"/>
  <c r="BK228"/>
  <c r="J228"/>
  <c r="J115"/>
  <c r="BK259"/>
  <c r="J259"/>
  <c r="J123"/>
  <c r="BK354"/>
  <c r="BK353"/>
  <c r="J353"/>
  <c r="J154"/>
  <c r="BK226"/>
  <c r="J226"/>
  <c r="J114"/>
  <c r="BK279"/>
  <c r="J279"/>
  <c r="J129"/>
  <c i="2" r="BK376"/>
  <c r="J376"/>
  <c r="J110"/>
  <c i="8" r="BK140"/>
  <c r="J140"/>
  <c r="J100"/>
  <c i="9" r="BK269"/>
  <c r="J269"/>
  <c r="J127"/>
  <c r="BK344"/>
  <c r="J344"/>
  <c r="J149"/>
  <c r="BK351"/>
  <c r="J351"/>
  <c r="J153"/>
  <c i="10" r="BK290"/>
  <c r="J290"/>
  <c r="J106"/>
  <c i="7" r="BK162"/>
  <c r="J162"/>
  <c r="J104"/>
  <c i="9" r="BK230"/>
  <c r="J230"/>
  <c r="J116"/>
  <c r="BK332"/>
  <c r="J332"/>
  <c r="J144"/>
  <c r="BK346"/>
  <c r="J346"/>
  <c r="J150"/>
  <c i="10" r="BK316"/>
  <c r="J316"/>
  <c r="J111"/>
  <c i="2" r="BK170"/>
  <c r="J170"/>
  <c r="J101"/>
  <c i="4" r="BK174"/>
  <c r="BK173"/>
  <c r="J173"/>
  <c r="J103"/>
  <c i="5" r="BK451"/>
  <c r="J451"/>
  <c r="J120"/>
  <c i="9" r="BK177"/>
  <c r="J177"/>
  <c r="J98"/>
  <c r="BK253"/>
  <c r="J253"/>
  <c r="J121"/>
  <c r="BK349"/>
  <c r="J349"/>
  <c r="J152"/>
  <c i="6" r="BK162"/>
  <c r="J162"/>
  <c r="J104"/>
  <c i="7" r="BK139"/>
  <c r="J139"/>
  <c r="J100"/>
  <c i="10" r="BK196"/>
  <c r="J196"/>
  <c r="J100"/>
  <c r="BK301"/>
  <c r="J301"/>
  <c r="J108"/>
  <c i="11" r="BK123"/>
  <c r="J123"/>
  <c r="J98"/>
  <c i="8" r="BK164"/>
  <c r="J164"/>
  <c r="J105"/>
  <c i="9" r="BK224"/>
  <c r="J224"/>
  <c r="J113"/>
  <c i="7" r="BK164"/>
  <c r="J164"/>
  <c r="J105"/>
  <c i="10" r="BK187"/>
  <c r="J187"/>
  <c r="J99"/>
  <c r="BK237"/>
  <c r="J237"/>
  <c r="J103"/>
  <c r="BK333"/>
  <c r="J333"/>
  <c r="J114"/>
  <c r="BK335"/>
  <c r="J335"/>
  <c r="J115"/>
  <c i="11" r="BK129"/>
  <c r="J129"/>
  <c r="J100"/>
  <c i="4" r="BK171"/>
  <c r="J171"/>
  <c r="J102"/>
  <c i="9" r="BK264"/>
  <c r="J264"/>
  <c r="J125"/>
  <c r="BK342"/>
  <c r="J342"/>
  <c r="J148"/>
  <c i="11" r="BK126"/>
  <c r="J126"/>
  <c r="J99"/>
  <c i="10" r="J137"/>
  <c r="J98"/>
  <c i="11" r="J89"/>
  <c r="BE124"/>
  <c i="10" r="BK303"/>
  <c r="J303"/>
  <c r="J109"/>
  <c i="11" r="E111"/>
  <c r="J117"/>
  <c r="F92"/>
  <c r="BE132"/>
  <c r="BE133"/>
  <c r="BE134"/>
  <c r="BE130"/>
  <c r="BE127"/>
  <c i="10" r="BE154"/>
  <c r="BE215"/>
  <c r="BE256"/>
  <c r="BE272"/>
  <c r="BE291"/>
  <c r="BE293"/>
  <c r="BE326"/>
  <c r="BE329"/>
  <c r="BE330"/>
  <c i="9" r="BK307"/>
  <c r="J307"/>
  <c r="J137"/>
  <c r="BK348"/>
  <c r="J348"/>
  <c r="J151"/>
  <c i="10" r="BE178"/>
  <c r="BE202"/>
  <c r="BE214"/>
  <c r="BE222"/>
  <c r="BE252"/>
  <c r="BE254"/>
  <c r="BE262"/>
  <c r="BE266"/>
  <c r="BE271"/>
  <c r="BE282"/>
  <c r="BE300"/>
  <c r="BE302"/>
  <c r="BE322"/>
  <c r="BE323"/>
  <c r="BE327"/>
  <c i="9" r="BK338"/>
  <c r="J338"/>
  <c r="J146"/>
  <c i="10" r="BE148"/>
  <c r="BE150"/>
  <c r="BE184"/>
  <c r="BE200"/>
  <c i="9" r="J241"/>
  <c r="J120"/>
  <c i="10" r="F92"/>
  <c r="BE224"/>
  <c r="BE250"/>
  <c i="9" r="J354"/>
  <c r="J155"/>
  <c i="10" r="J89"/>
  <c r="BE186"/>
  <c r="BE336"/>
  <c r="J91"/>
  <c r="BE177"/>
  <c r="BE138"/>
  <c r="BE245"/>
  <c r="BE255"/>
  <c r="E85"/>
  <c r="BE146"/>
  <c r="BE168"/>
  <c r="BE173"/>
  <c r="BE175"/>
  <c r="BE227"/>
  <c r="BE233"/>
  <c r="BE253"/>
  <c r="BE267"/>
  <c r="BE280"/>
  <c r="BE284"/>
  <c r="BE315"/>
  <c r="BE317"/>
  <c r="BE332"/>
  <c r="BE197"/>
  <c r="BE236"/>
  <c r="BE260"/>
  <c r="BE285"/>
  <c r="BE286"/>
  <c r="BE288"/>
  <c r="BE298"/>
  <c r="BE305"/>
  <c r="BE310"/>
  <c r="BE319"/>
  <c r="BE325"/>
  <c r="BE331"/>
  <c r="BE334"/>
  <c r="BE149"/>
  <c r="BE176"/>
  <c r="BE188"/>
  <c r="BE210"/>
  <c i="9" r="BK192"/>
  <c i="10" r="BE155"/>
  <c r="BE169"/>
  <c r="BE209"/>
  <c r="BE238"/>
  <c r="BE275"/>
  <c i="9" r="BE184"/>
  <c r="BE204"/>
  <c r="BE215"/>
  <c r="BE218"/>
  <c r="BE219"/>
  <c r="BE235"/>
  <c r="BE248"/>
  <c r="BE250"/>
  <c r="BE297"/>
  <c r="BE197"/>
  <c r="BE208"/>
  <c r="BE222"/>
  <c r="BE244"/>
  <c r="BE247"/>
  <c r="BE257"/>
  <c r="BE286"/>
  <c r="F172"/>
  <c r="BE183"/>
  <c r="BE187"/>
  <c r="BE188"/>
  <c r="BE198"/>
  <c r="BE223"/>
  <c r="BE238"/>
  <c r="BE245"/>
  <c r="BE251"/>
  <c r="BE254"/>
  <c r="BE265"/>
  <c r="BE267"/>
  <c r="BE277"/>
  <c r="BE302"/>
  <c r="BE309"/>
  <c r="BE313"/>
  <c r="BE335"/>
  <c r="BE350"/>
  <c r="E165"/>
  <c r="J171"/>
  <c r="BE203"/>
  <c r="BE212"/>
  <c r="BE234"/>
  <c r="BE256"/>
  <c r="BE268"/>
  <c r="BE283"/>
  <c r="BE292"/>
  <c r="BE310"/>
  <c r="BE312"/>
  <c r="BE316"/>
  <c r="BE180"/>
  <c r="BE191"/>
  <c r="BE199"/>
  <c r="BE217"/>
  <c r="BE225"/>
  <c r="BE227"/>
  <c r="BE263"/>
  <c r="BE284"/>
  <c r="BE290"/>
  <c r="BE320"/>
  <c r="BE328"/>
  <c r="BE211"/>
  <c r="BE233"/>
  <c r="BE239"/>
  <c r="BE249"/>
  <c r="BE287"/>
  <c r="BE301"/>
  <c r="BE347"/>
  <c i="8" r="BK195"/>
  <c r="J195"/>
  <c r="J107"/>
  <c i="9" r="J89"/>
  <c r="BE260"/>
  <c r="BE273"/>
  <c r="BE274"/>
  <c r="BE282"/>
  <c r="BE289"/>
  <c r="BE299"/>
  <c r="BE305"/>
  <c r="BE318"/>
  <c r="BE321"/>
  <c r="BE323"/>
  <c r="BE331"/>
  <c r="BE336"/>
  <c r="BE343"/>
  <c r="BE194"/>
  <c r="BE206"/>
  <c r="BE243"/>
  <c r="BE262"/>
  <c r="BE275"/>
  <c r="BE276"/>
  <c r="BE278"/>
  <c r="BE295"/>
  <c r="BE306"/>
  <c r="BE322"/>
  <c r="BE330"/>
  <c r="BE296"/>
  <c r="BE326"/>
  <c r="BE329"/>
  <c r="BE345"/>
  <c r="BE355"/>
  <c r="BE185"/>
  <c r="BE195"/>
  <c r="BE209"/>
  <c r="BE229"/>
  <c r="BE258"/>
  <c r="BE272"/>
  <c r="BE280"/>
  <c r="BE291"/>
  <c r="BE293"/>
  <c r="BE315"/>
  <c r="BE319"/>
  <c r="BE325"/>
  <c r="BE178"/>
  <c r="BE182"/>
  <c r="BE190"/>
  <c r="BE196"/>
  <c r="BE242"/>
  <c r="BE246"/>
  <c r="BE252"/>
  <c r="BE270"/>
  <c r="BE300"/>
  <c r="BE341"/>
  <c r="BE352"/>
  <c r="BE201"/>
  <c r="BE205"/>
  <c r="BE221"/>
  <c r="BE231"/>
  <c r="BE236"/>
  <c r="BE333"/>
  <c r="BE340"/>
  <c i="7" r="BK195"/>
  <c r="J195"/>
  <c r="J107"/>
  <c i="8" r="E85"/>
  <c r="J132"/>
  <c r="BE151"/>
  <c r="BE158"/>
  <c r="BE163"/>
  <c r="BE171"/>
  <c r="BE177"/>
  <c r="BE190"/>
  <c r="BE214"/>
  <c r="BE219"/>
  <c r="BE221"/>
  <c r="BE222"/>
  <c r="BE242"/>
  <c r="BE245"/>
  <c r="BE249"/>
  <c r="BE259"/>
  <c r="BE262"/>
  <c r="J93"/>
  <c r="BE144"/>
  <c r="BE175"/>
  <c r="BE203"/>
  <c r="BE213"/>
  <c r="BE217"/>
  <c r="BE236"/>
  <c r="BE254"/>
  <c r="BE257"/>
  <c r="BE269"/>
  <c r="BE270"/>
  <c r="BE271"/>
  <c r="BE297"/>
  <c r="BE240"/>
  <c r="BE248"/>
  <c r="BE298"/>
  <c r="BE300"/>
  <c r="BE303"/>
  <c r="BE304"/>
  <c r="BE165"/>
  <c r="BE179"/>
  <c r="BE187"/>
  <c r="BE200"/>
  <c r="BE201"/>
  <c r="BE202"/>
  <c r="BE205"/>
  <c r="BE206"/>
  <c r="BE207"/>
  <c r="BE211"/>
  <c r="BE220"/>
  <c r="BE223"/>
  <c r="BE226"/>
  <c r="BE228"/>
  <c r="BE233"/>
  <c r="BE265"/>
  <c r="BE277"/>
  <c r="BE301"/>
  <c r="BE168"/>
  <c r="BE174"/>
  <c r="BE197"/>
  <c r="BE199"/>
  <c r="BE243"/>
  <c r="BE244"/>
  <c r="BE255"/>
  <c r="BE283"/>
  <c r="BE285"/>
  <c r="BE288"/>
  <c r="F94"/>
  <c r="BE152"/>
  <c r="BE157"/>
  <c r="BE159"/>
  <c r="BE169"/>
  <c r="BE181"/>
  <c r="BE182"/>
  <c r="BE183"/>
  <c r="BE184"/>
  <c r="BE185"/>
  <c r="BE210"/>
  <c r="BE230"/>
  <c r="BE232"/>
  <c r="BE246"/>
  <c r="BE247"/>
  <c r="BE252"/>
  <c r="BE286"/>
  <c i="7" r="J141"/>
  <c r="J101"/>
  <c i="8" r="BE150"/>
  <c r="BE173"/>
  <c r="BE178"/>
  <c r="BE189"/>
  <c r="BE193"/>
  <c r="BE224"/>
  <c r="BE227"/>
  <c r="BE161"/>
  <c r="BE188"/>
  <c r="BE204"/>
  <c r="BE215"/>
  <c r="BE239"/>
  <c r="BE253"/>
  <c r="BE260"/>
  <c r="BE267"/>
  <c r="BE291"/>
  <c r="BE154"/>
  <c r="BE172"/>
  <c r="BE176"/>
  <c r="BE186"/>
  <c r="BE198"/>
  <c r="BE209"/>
  <c r="BE212"/>
  <c r="BE216"/>
  <c r="BE218"/>
  <c r="BE141"/>
  <c r="BE148"/>
  <c r="BE156"/>
  <c r="BE170"/>
  <c r="BE180"/>
  <c r="BE191"/>
  <c r="BE194"/>
  <c r="BE208"/>
  <c r="BE231"/>
  <c r="BE234"/>
  <c r="BE251"/>
  <c r="BE258"/>
  <c r="BE292"/>
  <c r="BE266"/>
  <c r="BE289"/>
  <c r="BE293"/>
  <c r="BE296"/>
  <c r="BE302"/>
  <c r="BE250"/>
  <c r="BE263"/>
  <c r="BE287"/>
  <c r="BE294"/>
  <c i="7" r="BE223"/>
  <c r="BE224"/>
  <c r="BE271"/>
  <c r="BE279"/>
  <c r="J131"/>
  <c r="BE185"/>
  <c r="BE206"/>
  <c r="BE208"/>
  <c r="BE227"/>
  <c r="BE231"/>
  <c i="6" r="J140"/>
  <c r="J100"/>
  <c i="7" r="BE161"/>
  <c r="BE174"/>
  <c r="BE189"/>
  <c r="BE190"/>
  <c r="BE211"/>
  <c r="BE221"/>
  <c r="BE228"/>
  <c r="BE235"/>
  <c r="BE245"/>
  <c i="6" r="J196"/>
  <c r="J108"/>
  <c i="7" r="BE142"/>
  <c r="BE159"/>
  <c r="BE163"/>
  <c r="BE165"/>
  <c r="BE179"/>
  <c r="BE233"/>
  <c r="BE240"/>
  <c r="BE257"/>
  <c r="BE275"/>
  <c r="BE158"/>
  <c r="BE172"/>
  <c r="BE186"/>
  <c r="BE210"/>
  <c r="BE212"/>
  <c r="BE214"/>
  <c r="BE255"/>
  <c r="BE268"/>
  <c r="BE280"/>
  <c r="BE157"/>
  <c r="BE170"/>
  <c r="BE180"/>
  <c r="BE215"/>
  <c r="BE217"/>
  <c r="BE222"/>
  <c r="BE242"/>
  <c r="BE270"/>
  <c r="BE281"/>
  <c r="BE147"/>
  <c r="BE181"/>
  <c r="BE183"/>
  <c r="BE193"/>
  <c r="BE232"/>
  <c r="BE261"/>
  <c r="BE273"/>
  <c r="BE284"/>
  <c r="F94"/>
  <c r="BE145"/>
  <c r="BE154"/>
  <c r="BE169"/>
  <c r="BE184"/>
  <c r="BE199"/>
  <c r="BE204"/>
  <c r="BE216"/>
  <c r="BE239"/>
  <c r="BE243"/>
  <c r="BE244"/>
  <c r="BE256"/>
  <c r="BE265"/>
  <c r="BE276"/>
  <c r="E125"/>
  <c r="BE140"/>
  <c r="BE171"/>
  <c r="BE176"/>
  <c r="BE198"/>
  <c r="BE201"/>
  <c r="BE205"/>
  <c r="BE209"/>
  <c r="BE219"/>
  <c r="BE220"/>
  <c r="BE226"/>
  <c r="BE230"/>
  <c r="BE274"/>
  <c r="BE283"/>
  <c r="BE285"/>
  <c r="J93"/>
  <c r="BE151"/>
  <c r="BE156"/>
  <c r="BE168"/>
  <c r="BE175"/>
  <c r="BE191"/>
  <c r="BE197"/>
  <c r="BE200"/>
  <c r="BE282"/>
  <c r="BE152"/>
  <c r="BE173"/>
  <c r="BE178"/>
  <c r="BE188"/>
  <c r="BE194"/>
  <c r="BE202"/>
  <c r="BE253"/>
  <c r="BE267"/>
  <c r="BE269"/>
  <c r="BE278"/>
  <c r="BE177"/>
  <c r="BE182"/>
  <c r="BE187"/>
  <c r="BE203"/>
  <c r="BE207"/>
  <c r="BE213"/>
  <c r="BE218"/>
  <c r="BE249"/>
  <c r="BE250"/>
  <c r="BE252"/>
  <c i="6" r="BE141"/>
  <c r="BE189"/>
  <c r="BE198"/>
  <c r="BE207"/>
  <c r="BE229"/>
  <c r="BE242"/>
  <c i="5" r="J220"/>
  <c r="J104"/>
  <c r="BK450"/>
  <c r="J450"/>
  <c r="J119"/>
  <c i="6" r="F135"/>
  <c r="BE202"/>
  <c r="BE211"/>
  <c r="BE177"/>
  <c r="BE214"/>
  <c r="BE226"/>
  <c r="BE150"/>
  <c r="BE152"/>
  <c r="BE159"/>
  <c r="BE168"/>
  <c r="BE169"/>
  <c r="BE175"/>
  <c r="BE176"/>
  <c r="BE186"/>
  <c r="BE241"/>
  <c r="BE273"/>
  <c r="BE276"/>
  <c r="BE286"/>
  <c r="BE291"/>
  <c i="5" r="BK141"/>
  <c r="J141"/>
  <c r="J97"/>
  <c i="6" r="J91"/>
  <c r="BE148"/>
  <c r="BE158"/>
  <c r="BE172"/>
  <c r="BE190"/>
  <c r="BE194"/>
  <c r="BE200"/>
  <c r="BE201"/>
  <c r="BE227"/>
  <c r="BE285"/>
  <c r="J134"/>
  <c r="BE156"/>
  <c r="BE161"/>
  <c r="BE239"/>
  <c r="BE244"/>
  <c r="BE252"/>
  <c r="BE254"/>
  <c r="BE255"/>
  <c r="BE259"/>
  <c r="BE260"/>
  <c r="BE289"/>
  <c r="BE292"/>
  <c r="BE154"/>
  <c r="BE157"/>
  <c r="BE165"/>
  <c r="BE178"/>
  <c r="BE179"/>
  <c r="BE181"/>
  <c r="BE216"/>
  <c r="BE236"/>
  <c r="BE185"/>
  <c r="BE187"/>
  <c r="BE193"/>
  <c r="BE212"/>
  <c r="BE232"/>
  <c r="BE243"/>
  <c r="BE274"/>
  <c r="E85"/>
  <c r="BE163"/>
  <c r="BE191"/>
  <c r="BE215"/>
  <c r="BE218"/>
  <c r="BE277"/>
  <c r="BE282"/>
  <c r="BE284"/>
  <c r="BE288"/>
  <c r="BE170"/>
  <c r="BE173"/>
  <c r="BE182"/>
  <c r="BE203"/>
  <c r="BE210"/>
  <c r="BE213"/>
  <c r="BE223"/>
  <c r="BE228"/>
  <c r="BE280"/>
  <c r="BE151"/>
  <c r="BE171"/>
  <c r="BE174"/>
  <c r="BE180"/>
  <c r="BE183"/>
  <c r="BE184"/>
  <c r="BE188"/>
  <c r="BE197"/>
  <c r="BE204"/>
  <c r="BE206"/>
  <c r="BE208"/>
  <c r="BE209"/>
  <c r="BE217"/>
  <c r="BE219"/>
  <c r="BE220"/>
  <c r="BE222"/>
  <c r="BE224"/>
  <c r="BE230"/>
  <c r="BE235"/>
  <c r="BE238"/>
  <c r="BE240"/>
  <c r="BE245"/>
  <c r="BE246"/>
  <c r="BE247"/>
  <c r="BE249"/>
  <c r="BE250"/>
  <c r="BE251"/>
  <c r="BE257"/>
  <c r="BE261"/>
  <c r="BE266"/>
  <c r="BE271"/>
  <c r="BE275"/>
  <c r="BE279"/>
  <c r="BE281"/>
  <c r="BE144"/>
  <c r="BE199"/>
  <c r="BE205"/>
  <c r="BE290"/>
  <c i="5" r="E130"/>
  <c r="BE198"/>
  <c r="BE205"/>
  <c r="BE250"/>
  <c r="BE264"/>
  <c r="BE281"/>
  <c r="BE287"/>
  <c r="BE295"/>
  <c r="BE320"/>
  <c r="BE330"/>
  <c r="BE333"/>
  <c r="BE352"/>
  <c r="BE355"/>
  <c r="BE369"/>
  <c r="BE370"/>
  <c r="BE374"/>
  <c r="BE376"/>
  <c r="BE379"/>
  <c r="BE388"/>
  <c r="BE155"/>
  <c r="BE212"/>
  <c r="BE227"/>
  <c r="BE249"/>
  <c r="BE391"/>
  <c r="BE397"/>
  <c r="BE403"/>
  <c r="BE404"/>
  <c r="BE448"/>
  <c r="J89"/>
  <c r="J136"/>
  <c r="BE173"/>
  <c r="BE180"/>
  <c r="BE206"/>
  <c r="BE209"/>
  <c r="BE232"/>
  <c r="BE235"/>
  <c r="BE237"/>
  <c r="BE242"/>
  <c r="BE247"/>
  <c r="BE268"/>
  <c r="BE273"/>
  <c r="BE277"/>
  <c r="BE301"/>
  <c r="BE316"/>
  <c r="BE321"/>
  <c r="BE324"/>
  <c r="BE331"/>
  <c r="BE335"/>
  <c r="BE340"/>
  <c r="BE353"/>
  <c r="BE357"/>
  <c r="BE367"/>
  <c r="BE377"/>
  <c r="BE380"/>
  <c r="BE390"/>
  <c r="BE401"/>
  <c r="BE402"/>
  <c r="BE405"/>
  <c r="BE447"/>
  <c r="BE449"/>
  <c r="BE152"/>
  <c r="BE216"/>
  <c r="BE243"/>
  <c r="BE256"/>
  <c r="BE285"/>
  <c r="BE297"/>
  <c r="BE315"/>
  <c r="BE317"/>
  <c r="BE323"/>
  <c r="BE392"/>
  <c r="BE445"/>
  <c i="4" r="J151"/>
  <c r="J100"/>
  <c i="5" r="F137"/>
  <c r="BE143"/>
  <c r="BE178"/>
  <c r="BE218"/>
  <c r="BE221"/>
  <c r="BE223"/>
  <c r="BE230"/>
  <c r="BE238"/>
  <c r="BE252"/>
  <c r="BE262"/>
  <c r="BE263"/>
  <c r="BE270"/>
  <c r="BE309"/>
  <c r="BE310"/>
  <c r="BE311"/>
  <c r="BE396"/>
  <c r="BE399"/>
  <c r="BE406"/>
  <c r="BE422"/>
  <c r="BE452"/>
  <c i="4" r="J174"/>
  <c r="J104"/>
  <c i="5" r="BE145"/>
  <c r="BE164"/>
  <c r="BE231"/>
  <c r="BE246"/>
  <c r="BE248"/>
  <c r="BE318"/>
  <c r="BE322"/>
  <c r="BE344"/>
  <c r="BE350"/>
  <c r="BE358"/>
  <c r="BE363"/>
  <c r="BE204"/>
  <c r="BE214"/>
  <c r="BE251"/>
  <c r="BE260"/>
  <c r="BE274"/>
  <c r="BE284"/>
  <c r="BE286"/>
  <c r="BE197"/>
  <c r="BE213"/>
  <c r="BE234"/>
  <c r="BE272"/>
  <c r="BE334"/>
  <c r="BE384"/>
  <c r="BE153"/>
  <c r="BE236"/>
  <c r="BE258"/>
  <c r="BE267"/>
  <c r="BE269"/>
  <c r="BE307"/>
  <c r="BE177"/>
  <c r="BE200"/>
  <c r="BE202"/>
  <c r="BE203"/>
  <c r="BE207"/>
  <c r="BE240"/>
  <c r="BE254"/>
  <c r="BE398"/>
  <c r="BE147"/>
  <c r="BE154"/>
  <c r="BE229"/>
  <c r="BE245"/>
  <c r="BE265"/>
  <c r="BE276"/>
  <c r="BE282"/>
  <c r="BE289"/>
  <c r="BE303"/>
  <c r="BE394"/>
  <c r="BE144"/>
  <c r="BE162"/>
  <c r="BE196"/>
  <c r="BE225"/>
  <c r="BE228"/>
  <c r="BE239"/>
  <c r="BE266"/>
  <c r="BE280"/>
  <c i="4" r="BE156"/>
  <c r="BE166"/>
  <c r="BE177"/>
  <c r="BE190"/>
  <c r="BE199"/>
  <c r="BE220"/>
  <c r="BE239"/>
  <c r="BE245"/>
  <c r="BE256"/>
  <c r="F92"/>
  <c r="BE142"/>
  <c r="BE200"/>
  <c r="BE207"/>
  <c r="BE218"/>
  <c r="BE236"/>
  <c i="3" r="BK135"/>
  <c r="J135"/>
  <c r="J97"/>
  <c i="4" r="BE144"/>
  <c r="BE159"/>
  <c r="BE186"/>
  <c r="BE194"/>
  <c r="BE197"/>
  <c r="BE201"/>
  <c r="BE238"/>
  <c r="BE242"/>
  <c r="J128"/>
  <c r="BE149"/>
  <c r="BE143"/>
  <c r="BE163"/>
  <c r="BE172"/>
  <c r="BE203"/>
  <c r="BE244"/>
  <c r="BE253"/>
  <c r="J91"/>
  <c r="BE147"/>
  <c r="BE160"/>
  <c r="BE167"/>
  <c r="BE192"/>
  <c r="BE193"/>
  <c r="BE213"/>
  <c r="BE251"/>
  <c r="BE141"/>
  <c r="BE170"/>
  <c r="BE208"/>
  <c r="BE210"/>
  <c r="BE243"/>
  <c r="BE257"/>
  <c r="BE146"/>
  <c r="BE164"/>
  <c r="BE211"/>
  <c r="BE222"/>
  <c r="BE225"/>
  <c r="BE240"/>
  <c r="BE255"/>
  <c r="BE258"/>
  <c r="BE259"/>
  <c r="E85"/>
  <c r="BE138"/>
  <c r="BE140"/>
  <c r="BE152"/>
  <c r="BE188"/>
  <c r="BE221"/>
  <c r="BE229"/>
  <c r="BE233"/>
  <c i="3" r="BK347"/>
  <c r="J347"/>
  <c r="J104"/>
  <c i="4" r="BE157"/>
  <c r="BE181"/>
  <c r="BE183"/>
  <c r="BE184"/>
  <c r="BE198"/>
  <c r="BE216"/>
  <c r="BE235"/>
  <c r="BE137"/>
  <c r="BE168"/>
  <c r="BE175"/>
  <c r="BE195"/>
  <c r="BE215"/>
  <c r="BE219"/>
  <c i="3" r="BE147"/>
  <c r="BE166"/>
  <c r="BE171"/>
  <c r="BE202"/>
  <c r="BE236"/>
  <c r="BE239"/>
  <c r="BE246"/>
  <c r="BE256"/>
  <c r="BE263"/>
  <c r="BE304"/>
  <c r="BE353"/>
  <c r="BE358"/>
  <c r="BE364"/>
  <c r="BE372"/>
  <c r="BE397"/>
  <c r="BE440"/>
  <c r="BE442"/>
  <c r="BE445"/>
  <c r="BE460"/>
  <c r="BE464"/>
  <c r="BE517"/>
  <c r="BE605"/>
  <c r="BE607"/>
  <c r="J89"/>
  <c r="BE193"/>
  <c r="BE259"/>
  <c r="BE272"/>
  <c r="BE339"/>
  <c r="BE349"/>
  <c r="BE362"/>
  <c r="BE367"/>
  <c r="BE368"/>
  <c r="BE377"/>
  <c r="BE404"/>
  <c r="F131"/>
  <c r="BE186"/>
  <c r="BE258"/>
  <c r="BE268"/>
  <c r="BE350"/>
  <c r="BE439"/>
  <c r="BE441"/>
  <c r="BE491"/>
  <c r="BE499"/>
  <c r="BE509"/>
  <c r="BE526"/>
  <c r="BE576"/>
  <c r="BE587"/>
  <c r="BE594"/>
  <c r="BE596"/>
  <c r="BE601"/>
  <c r="BE602"/>
  <c r="BE608"/>
  <c r="BE615"/>
  <c r="BE642"/>
  <c r="BE646"/>
  <c r="J91"/>
  <c r="BE173"/>
  <c r="BE179"/>
  <c r="BE224"/>
  <c r="BE247"/>
  <c r="BE328"/>
  <c r="BE331"/>
  <c r="BE336"/>
  <c r="BE503"/>
  <c r="BE542"/>
  <c r="BE580"/>
  <c r="BE632"/>
  <c r="BE633"/>
  <c r="BE635"/>
  <c r="BE639"/>
  <c r="BE641"/>
  <c r="BE187"/>
  <c r="BE262"/>
  <c r="BE288"/>
  <c r="BE298"/>
  <c r="BE330"/>
  <c r="BE333"/>
  <c r="BE351"/>
  <c r="BE352"/>
  <c r="BE360"/>
  <c r="BE375"/>
  <c r="BE424"/>
  <c r="BE426"/>
  <c r="BE453"/>
  <c r="BE511"/>
  <c r="BE539"/>
  <c r="BE547"/>
  <c r="BE562"/>
  <c r="BE574"/>
  <c r="BE578"/>
  <c r="BE595"/>
  <c r="BE609"/>
  <c r="BE613"/>
  <c r="BE637"/>
  <c r="BE644"/>
  <c r="BE648"/>
  <c r="BE148"/>
  <c r="BE162"/>
  <c r="BE206"/>
  <c r="BE215"/>
  <c r="BE225"/>
  <c r="BE241"/>
  <c r="BE244"/>
  <c r="BE253"/>
  <c r="BE344"/>
  <c r="BE361"/>
  <c r="BE495"/>
  <c r="BE514"/>
  <c r="BE566"/>
  <c r="BE568"/>
  <c r="BE606"/>
  <c r="BE610"/>
  <c r="BE636"/>
  <c r="E85"/>
  <c r="BE201"/>
  <c r="BE210"/>
  <c r="BE248"/>
  <c r="BE254"/>
  <c r="BE260"/>
  <c r="BE354"/>
  <c r="BE532"/>
  <c r="BE598"/>
  <c r="BE600"/>
  <c r="BE612"/>
  <c r="BE141"/>
  <c r="BE192"/>
  <c r="BE337"/>
  <c r="BE355"/>
  <c r="BE359"/>
  <c r="BE379"/>
  <c r="BE406"/>
  <c r="BE604"/>
  <c r="BE611"/>
  <c r="BE638"/>
  <c i="2" r="BK131"/>
  <c r="J176"/>
  <c r="J104"/>
  <c i="3" r="BE356"/>
  <c r="BE376"/>
  <c r="BE479"/>
  <c r="BE483"/>
  <c r="BE563"/>
  <c r="BE180"/>
  <c r="BE346"/>
  <c r="BE357"/>
  <c r="BE381"/>
  <c r="BE137"/>
  <c r="BE150"/>
  <c r="BE152"/>
  <c r="BE252"/>
  <c r="BE269"/>
  <c r="BE444"/>
  <c r="BE487"/>
  <c r="BE520"/>
  <c r="BE529"/>
  <c r="BE535"/>
  <c r="BE565"/>
  <c r="BE572"/>
  <c r="BE592"/>
  <c r="BE242"/>
  <c r="BE270"/>
  <c r="BE303"/>
  <c r="BE335"/>
  <c r="BE538"/>
  <c r="BE545"/>
  <c r="BE575"/>
  <c i="2" r="E85"/>
  <c r="BE377"/>
  <c r="BE171"/>
  <c r="BE198"/>
  <c r="BE144"/>
  <c r="BE246"/>
  <c r="BE256"/>
  <c r="BE318"/>
  <c r="BE325"/>
  <c r="BE336"/>
  <c r="BE363"/>
  <c r="BE367"/>
  <c r="BE369"/>
  <c r="BE146"/>
  <c r="BE175"/>
  <c r="BE196"/>
  <c r="BE250"/>
  <c r="BE292"/>
  <c r="BE327"/>
  <c r="J126"/>
  <c r="BE145"/>
  <c r="BE174"/>
  <c r="BE354"/>
  <c r="BE355"/>
  <c r="BE358"/>
  <c r="BE360"/>
  <c r="J124"/>
  <c r="BE151"/>
  <c r="BE162"/>
  <c r="BE225"/>
  <c r="BE227"/>
  <c r="BE249"/>
  <c r="BE297"/>
  <c r="BE298"/>
  <c r="BE339"/>
  <c r="F92"/>
  <c r="BE138"/>
  <c r="BE156"/>
  <c r="BE168"/>
  <c r="BE299"/>
  <c r="BE315"/>
  <c r="BE319"/>
  <c r="BE321"/>
  <c r="BE330"/>
  <c r="BE332"/>
  <c r="BE337"/>
  <c r="BE368"/>
  <c r="BE258"/>
  <c r="BE139"/>
  <c r="BE161"/>
  <c r="BE163"/>
  <c r="BE275"/>
  <c r="BE323"/>
  <c r="BE169"/>
  <c r="BE177"/>
  <c r="BE229"/>
  <c r="BE245"/>
  <c r="BE281"/>
  <c r="BE293"/>
  <c r="BE328"/>
  <c r="BE334"/>
  <c r="BE352"/>
  <c r="BE365"/>
  <c r="BE370"/>
  <c r="BE374"/>
  <c r="BE133"/>
  <c r="BE147"/>
  <c r="BE228"/>
  <c r="BE165"/>
  <c r="BE167"/>
  <c r="BE192"/>
  <c r="BE202"/>
  <c r="BE205"/>
  <c r="BE273"/>
  <c r="BE317"/>
  <c r="BE356"/>
  <c r="BE362"/>
  <c i="3" r="F37"/>
  <c i="1" r="BD96"/>
  <c i="6" r="J36"/>
  <c i="1" r="AW100"/>
  <c i="7" r="F39"/>
  <c i="1" r="BD101"/>
  <c i="9" r="F37"/>
  <c i="1" r="BD103"/>
  <c i="2" r="F37"/>
  <c i="1" r="BD95"/>
  <c i="5" r="J34"/>
  <c i="1" r="AW98"/>
  <c i="8" r="F37"/>
  <c i="1" r="BB102"/>
  <c i="9" r="F36"/>
  <c i="1" r="BC103"/>
  <c i="2" r="F35"/>
  <c i="1" r="BB95"/>
  <c i="5" r="F36"/>
  <c i="1" r="BC98"/>
  <c i="8" r="F39"/>
  <c i="1" r="BD102"/>
  <c i="10" r="F34"/>
  <c i="1" r="BA104"/>
  <c i="3" r="F35"/>
  <c i="1" r="BB96"/>
  <c i="7" r="F36"/>
  <c i="1" r="BA101"/>
  <c i="10" r="J34"/>
  <c i="1" r="AW104"/>
  <c i="3" r="J34"/>
  <c i="1" r="AW96"/>
  <c i="7" r="F37"/>
  <c i="1" r="BB101"/>
  <c i="9" r="F34"/>
  <c i="1" r="BA103"/>
  <c i="11" r="J34"/>
  <c i="1" r="AW105"/>
  <c i="11" r="F36"/>
  <c i="1" r="BC105"/>
  <c i="4" r="F35"/>
  <c i="1" r="BB97"/>
  <c i="4" r="F36"/>
  <c i="1" r="BC97"/>
  <c i="6" r="F36"/>
  <c i="1" r="BA100"/>
  <c i="6" r="F37"/>
  <c i="1" r="BB100"/>
  <c i="7" r="J36"/>
  <c i="1" r="AW101"/>
  <c i="10" r="F37"/>
  <c i="1" r="BD104"/>
  <c r="AS94"/>
  <c i="4" r="J34"/>
  <c i="1" r="AW97"/>
  <c i="4" r="F34"/>
  <c i="1" r="BA97"/>
  <c i="4" r="F37"/>
  <c i="1" r="BD97"/>
  <c i="6" r="F38"/>
  <c i="1" r="BC100"/>
  <c i="6" r="F39"/>
  <c i="1" r="BD100"/>
  <c i="8" r="J36"/>
  <c i="1" r="AW102"/>
  <c i="10" r="F35"/>
  <c i="1" r="BB104"/>
  <c i="2" r="F34"/>
  <c i="1" r="BA95"/>
  <c i="5" r="F34"/>
  <c i="1" r="BA98"/>
  <c i="9" r="J34"/>
  <c i="1" r="AW103"/>
  <c i="2" r="J34"/>
  <c i="1" r="AW95"/>
  <c i="5" r="F37"/>
  <c i="1" r="BD98"/>
  <c i="9" r="F35"/>
  <c i="1" r="BB103"/>
  <c i="3" r="F36"/>
  <c i="1" r="BC96"/>
  <c i="7" r="F38"/>
  <c i="1" r="BC101"/>
  <c i="10" r="F36"/>
  <c i="1" r="BC104"/>
  <c i="2" r="F36"/>
  <c i="1" r="BC95"/>
  <c i="5" r="F35"/>
  <c i="1" r="BB98"/>
  <c i="8" r="F38"/>
  <c i="1" r="BC102"/>
  <c i="11" r="F34"/>
  <c i="1" r="BA105"/>
  <c i="3" r="F34"/>
  <c i="1" r="BA96"/>
  <c i="8" r="F36"/>
  <c i="1" r="BA102"/>
  <c i="11" r="F37"/>
  <c i="1" r="BD105"/>
  <c i="11" r="F35"/>
  <c i="1" r="BB105"/>
  <c i="4" l="1" r="R134"/>
  <c i="10" r="P136"/>
  <c i="8" r="P195"/>
  <c i="6" r="T139"/>
  <c r="T138"/>
  <c i="3" r="R347"/>
  <c i="7" r="R195"/>
  <c r="R137"/>
  <c i="8" r="R139"/>
  <c i="6" r="BK139"/>
  <c r="J139"/>
  <c r="J99"/>
  <c i="9" r="P192"/>
  <c i="5" r="R219"/>
  <c r="R140"/>
  <c i="2" r="R172"/>
  <c i="4" r="T173"/>
  <c r="T134"/>
  <c r="BK135"/>
  <c r="J135"/>
  <c r="J97"/>
  <c i="2" r="R131"/>
  <c r="R130"/>
  <c i="9" r="P213"/>
  <c i="8" r="R195"/>
  <c i="4" r="P135"/>
  <c r="P134"/>
  <c i="1" r="AU97"/>
  <c i="10" r="R136"/>
  <c r="R135"/>
  <c i="6" r="P195"/>
  <c r="P138"/>
  <c i="1" r="AU100"/>
  <c i="10" r="P303"/>
  <c i="2" r="P131"/>
  <c i="9" r="T240"/>
  <c i="8" r="P138"/>
  <c i="1" r="AU102"/>
  <c i="3" r="R135"/>
  <c r="R134"/>
  <c r="T135"/>
  <c i="9" r="BK240"/>
  <c r="J240"/>
  <c r="J119"/>
  <c i="2" r="T172"/>
  <c r="T130"/>
  <c r="P172"/>
  <c i="7" r="P195"/>
  <c r="P137"/>
  <c i="1" r="AU101"/>
  <c i="6" r="R139"/>
  <c i="9" r="R307"/>
  <c r="P240"/>
  <c i="7" r="T195"/>
  <c r="T137"/>
  <c i="5" r="P219"/>
  <c r="BK219"/>
  <c r="J219"/>
  <c r="J103"/>
  <c i="9" r="P307"/>
  <c r="T175"/>
  <c i="10" r="T136"/>
  <c r="T135"/>
  <c i="3" r="P135"/>
  <c i="5" r="T219"/>
  <c r="T140"/>
  <c i="8" r="T195"/>
  <c r="T138"/>
  <c i="7" r="BK138"/>
  <c r="J138"/>
  <c r="J99"/>
  <c i="6" r="R195"/>
  <c i="10" r="BK136"/>
  <c r="J136"/>
  <c r="J97"/>
  <c i="9" r="R192"/>
  <c i="3" r="T347"/>
  <c i="9" r="R240"/>
  <c i="3" r="P347"/>
  <c i="6" r="BK195"/>
  <c r="J195"/>
  <c r="J107"/>
  <c i="5" r="P141"/>
  <c r="P140"/>
  <c i="1" r="AU98"/>
  <c i="9" r="BK176"/>
  <c r="J176"/>
  <c r="J97"/>
  <c i="2" r="BK375"/>
  <c r="J375"/>
  <c r="J109"/>
  <c i="8" r="BK139"/>
  <c r="J139"/>
  <c r="J99"/>
  <c i="9" r="BK213"/>
  <c r="J213"/>
  <c r="J109"/>
  <c i="11" r="BK122"/>
  <c r="J122"/>
  <c r="J97"/>
  <c i="10" r="BK135"/>
  <c r="J135"/>
  <c r="J96"/>
  <c i="9" r="J192"/>
  <c r="J103"/>
  <c i="8" r="BK138"/>
  <c r="J138"/>
  <c i="7" r="BK137"/>
  <c r="J137"/>
  <c i="5" r="BK140"/>
  <c r="J140"/>
  <c i="3" r="BK134"/>
  <c r="J134"/>
  <c i="2" r="J131"/>
  <c r="J97"/>
  <c i="5" r="F33"/>
  <c i="1" r="AZ98"/>
  <c i="10" r="J33"/>
  <c i="1" r="AV104"/>
  <c r="AT104"/>
  <c i="4" r="F33"/>
  <c i="1" r="AZ97"/>
  <c i="7" r="J32"/>
  <c i="1" r="AG101"/>
  <c i="8" r="J35"/>
  <c i="1" r="AV102"/>
  <c r="AT102"/>
  <c i="6" r="J35"/>
  <c i="1" r="AV100"/>
  <c r="AT100"/>
  <c r="BB99"/>
  <c r="AX99"/>
  <c r="BD99"/>
  <c i="9" r="F33"/>
  <c i="1" r="AZ103"/>
  <c i="4" r="J33"/>
  <c i="1" r="AV97"/>
  <c r="AT97"/>
  <c i="7" r="J35"/>
  <c i="1" r="AV101"/>
  <c r="AT101"/>
  <c r="BA99"/>
  <c r="AW99"/>
  <c i="8" r="J32"/>
  <c i="1" r="AG102"/>
  <c i="10" r="F33"/>
  <c i="1" r="AZ104"/>
  <c i="3" r="J33"/>
  <c i="1" r="AV96"/>
  <c r="AT96"/>
  <c i="3" r="J30"/>
  <c i="1" r="AG96"/>
  <c i="5" r="J30"/>
  <c i="1" r="AG98"/>
  <c i="7" r="F35"/>
  <c i="1" r="AZ101"/>
  <c r="BC99"/>
  <c r="AY99"/>
  <c i="9" r="J33"/>
  <c i="1" r="AV103"/>
  <c r="AT103"/>
  <c i="2" r="J33"/>
  <c i="1" r="AV95"/>
  <c r="AT95"/>
  <c i="2" r="F33"/>
  <c i="1" r="AZ95"/>
  <c i="5" r="J33"/>
  <c i="1" r="AV98"/>
  <c r="AT98"/>
  <c i="11" r="J33"/>
  <c i="1" r="AV105"/>
  <c r="AT105"/>
  <c i="11" r="F33"/>
  <c i="1" r="AZ105"/>
  <c i="3" r="F33"/>
  <c i="1" r="AZ96"/>
  <c i="6" r="F35"/>
  <c i="1" r="AZ100"/>
  <c i="8" r="F35"/>
  <c i="1" r="AZ102"/>
  <c i="9" l="1" r="R175"/>
  <c i="3" r="P134"/>
  <c i="1" r="AU96"/>
  <c i="3" r="T134"/>
  <c i="2" r="P130"/>
  <c i="1" r="AU95"/>
  <c i="6" r="R138"/>
  <c i="9" r="P175"/>
  <c i="1" r="AU103"/>
  <c i="8" r="R138"/>
  <c i="10" r="P135"/>
  <c i="1" r="AU104"/>
  <c i="6" r="BK138"/>
  <c r="J138"/>
  <c r="J98"/>
  <c i="9" r="BK175"/>
  <c r="J175"/>
  <c r="J96"/>
  <c i="4" r="BK134"/>
  <c r="J134"/>
  <c r="J96"/>
  <c i="11" r="BK121"/>
  <c r="J121"/>
  <c r="J96"/>
  <c i="2" r="BK130"/>
  <c r="J130"/>
  <c r="J96"/>
  <c i="1" r="AN102"/>
  <c i="8" r="J98"/>
  <c i="1" r="AN101"/>
  <c i="7" r="J98"/>
  <c i="8" r="J41"/>
  <c i="7" r="J41"/>
  <c i="1" r="AN98"/>
  <c i="5" r="J96"/>
  <c r="J39"/>
  <c i="1" r="AN96"/>
  <c i="3" r="J96"/>
  <c r="J39"/>
  <c i="10" r="J30"/>
  <c i="1" r="AG104"/>
  <c r="AN104"/>
  <c r="BC94"/>
  <c r="AY94"/>
  <c r="BA94"/>
  <c r="W30"/>
  <c r="BD94"/>
  <c r="W33"/>
  <c r="AU99"/>
  <c r="AZ99"/>
  <c r="AV99"/>
  <c r="AT99"/>
  <c r="BB94"/>
  <c r="AX94"/>
  <c i="10" l="1" r="J39"/>
  <c i="1" r="AU94"/>
  <c i="4" r="J30"/>
  <c i="1" r="AG97"/>
  <c r="AN97"/>
  <c i="9" r="J30"/>
  <c i="1" r="AG103"/>
  <c r="AN103"/>
  <c i="2" r="J30"/>
  <c i="1" r="AG95"/>
  <c r="AN95"/>
  <c r="AW94"/>
  <c r="AK30"/>
  <c i="6" r="J32"/>
  <c i="1" r="AG100"/>
  <c r="AN100"/>
  <c i="11" r="J30"/>
  <c i="1" r="AG105"/>
  <c r="W31"/>
  <c r="W32"/>
  <c r="AZ94"/>
  <c r="W29"/>
  <c i="9" l="1" r="J39"/>
  <c i="4" r="J39"/>
  <c i="6" r="J41"/>
  <c i="2" r="J39"/>
  <c i="11" r="J39"/>
  <c i="1" r="AN105"/>
  <c r="AV94"/>
  <c r="AK29"/>
  <c r="AG99"/>
  <c r="AN99"/>
  <c l="1"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<sst xmlns="http://schemas.openxmlformats.org/spreadsheetml/2006/main">
  <si>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</si>
  <si>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</si>
  <si>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</si>
  <si>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</si>
  <si>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</si>
  <si>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{c8a30634-f6f0-4be2-b811-1d559ccd7c46}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</si>
  <si>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</si>
  <si>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</si>
  <si>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</si>
  <si>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</si>
  <si>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</si>
  <si>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</si>
  <si>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</si>
  <si>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</si>
  <si>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</si>
  <si>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</si>
  <si>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</si>
  <si>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Senohraby ON - oprava</t>
  </si>
  <si>
    <t>KSO:</t>
  </si>
  <si>
    <t>CC-CZ:</t>
  </si>
  <si>
    <t>Místo:</t>
  </si>
  <si>
    <t>Senohraby</t>
  </si>
  <si>
    <t>Datum:</t>
  </si>
  <si>
    <t>25. 7. 2023</t>
  </si>
  <si>
    <t>Zadavatel:</t>
  </si>
  <si>
    <t>IČ:</t>
  </si>
  <si>
    <t>70994234</t>
  </si>
  <si>
    <t>Správa železnic, státní organizace</t>
  </si>
  <si>
    <t>DIČ:</t>
  </si>
  <si>
    <t>CZ70994234</t>
  </si>
  <si>
    <t>Uchazeč:</t>
  </si>
  <si>
    <t>Vyplň údaj</t>
  </si>
  <si>
    <t>Projektant:</t>
  </si>
  <si>
    <t xml:space="preserve"> </t>
  </si>
  <si>
    <t>True</t>
  </si>
  <si>
    <t>Zpracovatel:</t>
  </si>
  <si>
    <t>L. Malý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</si>
  <si>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</si>
  <si>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</si>
  <si>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</si>
  <si>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</si>
  <si>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</si>
  <si>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</si>
  <si>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</si>
  <si>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</si>
  <si>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</si>
  <si>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</si>
  <si>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</si>
  <si>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</si>
  <si>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</si>
  <si>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</si>
  <si>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</si>
  <si>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</si>
  <si>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</si>
  <si>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</si>
  <si>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</si>
  <si>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</si>
  <si>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</si>
  <si>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</si>
  <si>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</si>
  <si>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</si>
  <si>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</si>
  <si>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</si>
  <si>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</si>
  <si>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</si>
  <si>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</si>
  <si>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</si>
  <si>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</si>
  <si>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</si>
  <si>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</si>
  <si>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</si>
  <si>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</si>
  <si>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</si>
  <si>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</si>
  <si>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</si>
  <si>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</si>
  <si>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</si>
  <si>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</si>
  <si>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</si>
  <si>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</si>
  <si>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</si>
  <si>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</si>
  <si>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</si>
  <si>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</si>
  <si>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Oprava střechy</t>
  </si>
  <si>
    <t>STA</t>
  </si>
  <si>
    <t>1</t>
  </si>
  <si>
    <t>{7d5e7440-aeb6-4fc0-a8a7-6e0ab19f2ed2}</t>
  </si>
  <si>
    <t>2</t>
  </si>
  <si>
    <t>SO.02</t>
  </si>
  <si>
    <t>Oprava vnějšího pláště budovy</t>
  </si>
  <si>
    <t>{a3f8d25f-5f6f-4de6-a3ca-74d9fc261aba}</t>
  </si>
  <si>
    <t>SO.03</t>
  </si>
  <si>
    <t>Oprava čekárny</t>
  </si>
  <si>
    <t>{cdfb44f3-101e-4ecf-bfc9-bf52ae3c44d6}</t>
  </si>
  <si>
    <t>SO.04</t>
  </si>
  <si>
    <t>Oprava zázemí dopravní kanceláře</t>
  </si>
  <si>
    <t>{ca1250b2-f4b5-467b-8cf1-2773c3e78f13}</t>
  </si>
  <si>
    <t>SO.05</t>
  </si>
  <si>
    <t>Oprava veřejných záchodů pro cestující</t>
  </si>
  <si>
    <t>{31f6981c-b209-49f9-8cd9-5acee2c4498d}</t>
  </si>
  <si>
    <t>5.1</t>
  </si>
  <si>
    <t>WC ženy</t>
  </si>
  <si>
    <t>Soupis</t>
  </si>
  <si>
    <t>{18a35bcd-9efe-4d9e-ba30-b7804c62c117}</t>
  </si>
  <si>
    <t>5.2</t>
  </si>
  <si>
    <t>WC invalidé</t>
  </si>
  <si>
    <t>{5aac7573-c3ce-4c6e-90d2-c87efcb5928f}</t>
  </si>
  <si>
    <t>5.3</t>
  </si>
  <si>
    <t>WC muži</t>
  </si>
  <si>
    <t>{e460d41b-aec3-4cdb-84c1-794959fcf669}</t>
  </si>
  <si>
    <t>SO.06</t>
  </si>
  <si>
    <t>Oprava elektroinstalace a hromosvodu</t>
  </si>
  <si>
    <t>{72635883-cb31-46ec-a913-92d5d5f2578a}</t>
  </si>
  <si>
    <t>SO.07</t>
  </si>
  <si>
    <t>Oprava zpevněných ploch</t>
  </si>
  <si>
    <t>{0ebb1d74-fe77-4896-9a5f-4f14ba8f6d7d}</t>
  </si>
  <si>
    <t>SO.08</t>
  </si>
  <si>
    <t>VRN</t>
  </si>
  <si>
    <t>{54593af5-1f08-4e75-951e-8ac46df9cc5a}</t>
  </si>
  <si>
    <t>KRYCÍ LIST SOUPISU PRACÍ</t>
  </si>
  <si>
    <t>Objekt:</t>
  </si>
  <si>
    <t>SO.01 - Oprava střechy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</si>
  <si>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</si>
  <si>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</si>
  <si>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</si>
  <si>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</si>
  <si>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</si>
  <si>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</si>
  <si>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</si>
  <si>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</si>
  <si>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</si>
  <si>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</si>
  <si>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</si>
  <si>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742 -  Elektroinstalace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</si>
  <si>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</si>
  <si>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</si>
  <si>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</si>
  <si>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</si>
  <si>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 Dokončovací práce</t>
  </si>
  <si>
    <t>M - Práce a dodávky M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</si>
  <si>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</si>
  <si>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</si>
  <si>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</si>
  <si>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</si>
  <si>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</si>
  <si>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</si>
  <si>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</si>
  <si>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</si>
  <si>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</si>
  <si>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</si>
  <si>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</si>
  <si>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</si>
  <si>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</si>
  <si>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</si>
  <si>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</si>
  <si>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</si>
  <si>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</si>
  <si>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</si>
  <si>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</si>
  <si>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</si>
  <si>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314231561</t>
  </si>
  <si>
    <t>Zdivo komínů nad střechou průduch přes 150x150 na MC včetně spárování z lícových cihel dl 290 mm</t>
  </si>
  <si>
    <t>m3</t>
  </si>
  <si>
    <t>4</t>
  </si>
  <si>
    <t>-1191769080</t>
  </si>
  <si>
    <t>VV</t>
  </si>
  <si>
    <t>"hlavní budova"</t>
  </si>
  <si>
    <t>0,45*0,9*3</t>
  </si>
  <si>
    <t>0,45*1,5*3</t>
  </si>
  <si>
    <t>Součet</t>
  </si>
  <si>
    <t>314271500.1</t>
  </si>
  <si>
    <t>Zabezpečení komínových těles po odbourání</t>
  </si>
  <si>
    <t>kus</t>
  </si>
  <si>
    <t>-573338614</t>
  </si>
  <si>
    <t>316381116</t>
  </si>
  <si>
    <t>Komínové krycí desky tl přes 80 do 100 mm z betonu tř. C 12/15 až C 16/20 s přesahy do 70 mm</t>
  </si>
  <si>
    <t>m2</t>
  </si>
  <si>
    <t>-88448898</t>
  </si>
  <si>
    <t>0,45*0,9</t>
  </si>
  <si>
    <t>0,45*1,5</t>
  </si>
  <si>
    <t>9</t>
  </si>
  <si>
    <t>Ostatní konstrukce a práce-bourání</t>
  </si>
  <si>
    <t>000000004</t>
  </si>
  <si>
    <t>D+M doplňků střechy vč. povrchové úpravy - konzole, antény, průchodky, držáky aj. vč. demontáže stávajících</t>
  </si>
  <si>
    <t>kpl</t>
  </si>
  <si>
    <t>1406285340</t>
  </si>
  <si>
    <t>5</t>
  </si>
  <si>
    <t>952903001.2.1</t>
  </si>
  <si>
    <t>Vyčištění půdy a vyklizení velkoobjemové odpadu včetně odvozu a likvidace odpadu</t>
  </si>
  <si>
    <t>t</t>
  </si>
  <si>
    <t>-72091247</t>
  </si>
  <si>
    <t>6</t>
  </si>
  <si>
    <t>953845214</t>
  </si>
  <si>
    <t>Vyvložkování stávajícího komínového tělesa nerezovými vložkami ohebnými D přes 160 do 200 mm v 3 m</t>
  </si>
  <si>
    <t>soubor</t>
  </si>
  <si>
    <t>-60944982</t>
  </si>
  <si>
    <t>7</t>
  </si>
  <si>
    <t>953841192</t>
  </si>
  <si>
    <t>Příplatek ke komínovému nástavci nerezovému D přes 160 do 200 mm za ukončení komínovou stříškou</t>
  </si>
  <si>
    <t>962628935</t>
  </si>
  <si>
    <t>2*12</t>
  </si>
  <si>
    <t>-2*3</t>
  </si>
  <si>
    <t>8</t>
  </si>
  <si>
    <t>962032631</t>
  </si>
  <si>
    <t>Bourání zdiva komínového nad střechou z cihel na MV nebo MVC</t>
  </si>
  <si>
    <t>1797508693</t>
  </si>
  <si>
    <t>(0,45*0,45*3)*2</t>
  </si>
  <si>
    <t>(0,45*0,9*3)</t>
  </si>
  <si>
    <t>(0,45*1,5*3)</t>
  </si>
  <si>
    <t>977331115</t>
  </si>
  <si>
    <t>Frézování hloubky do 50 mm komínového průduchu z cihel plných pálených</t>
  </si>
  <si>
    <t>m</t>
  </si>
  <si>
    <t>-1159875247</t>
  </si>
  <si>
    <t>997</t>
  </si>
  <si>
    <t>Přesun sutě</t>
  </si>
  <si>
    <t>10</t>
  </si>
  <si>
    <t>997013113</t>
  </si>
  <si>
    <t>Vnitrostaveništní doprava suti a vybouraných hmot pro budovy v do 12 m</t>
  </si>
  <si>
    <t>1988251449</t>
  </si>
  <si>
    <t>11</t>
  </si>
  <si>
    <t>997013501</t>
  </si>
  <si>
    <t>Odvoz suti na skládku a vybouraných hmot nebo meziskládku do 1 km se složením</t>
  </si>
  <si>
    <t>1068397938</t>
  </si>
  <si>
    <t>12</t>
  </si>
  <si>
    <t>997013509</t>
  </si>
  <si>
    <t>Příplatek k odvozu suti a vybouraných hmot na skládku ZKD 1 km přes 1 km</t>
  </si>
  <si>
    <t>1280473183</t>
  </si>
  <si>
    <t>35,569*19 'Přepočtené koeficientem množství</t>
  </si>
  <si>
    <t>13</t>
  </si>
  <si>
    <t>99701350R</t>
  </si>
  <si>
    <t>Odvoz výzisku z železného šrotu na místo určené objednatelem do 20 km se složením</t>
  </si>
  <si>
    <t>-1551337153</t>
  </si>
  <si>
    <t>P</t>
  </si>
  <si>
    <t xml:space="preserve">Poznámka k položce:_x000d_
Poznámka k položce: Železný šrot bude odvezen a složen dle pokynů zástupce investora do sběrného místa.   Samotný železný šrot je majetkem investora.   Hospodaření s vyzískaným materiálem (mimo odpad) bude prováděno v souladu se Směrnicí SŽDC č. 42 ze dne 7.1.2013.</t>
  </si>
  <si>
    <t>14</t>
  </si>
  <si>
    <t>997013609</t>
  </si>
  <si>
    <t>Poplatek za uložení na skládce (skládkovné) stavebního odpadu ze směsí nebo oddělených frakcí betonu, cihel a keramických výrobků kód odpadu 17 01 07</t>
  </si>
  <si>
    <t>-1841980107</t>
  </si>
  <si>
    <t>997013635</t>
  </si>
  <si>
    <t>Poplatek za uložení na skládce (skládkovné) komunálního odpadu kód odpadu 20 03 01</t>
  </si>
  <si>
    <t>-558065679</t>
  </si>
  <si>
    <t>16</t>
  </si>
  <si>
    <t>997013811</t>
  </si>
  <si>
    <t>Poplatek za uložení stavebního dřevěného odpadu na skládce (skládkovné)</t>
  </si>
  <si>
    <t>424814694</t>
  </si>
  <si>
    <t>998</t>
  </si>
  <si>
    <t>Přesun hmot</t>
  </si>
  <si>
    <t>17</t>
  </si>
  <si>
    <t>998011002</t>
  </si>
  <si>
    <t>Přesun hmot pro budovy zděné v do 12 m</t>
  </si>
  <si>
    <t>-1749390435</t>
  </si>
  <si>
    <t>PSV</t>
  </si>
  <si>
    <t>Práce a dodávky PSV</t>
  </si>
  <si>
    <t>742</t>
  </si>
  <si>
    <t xml:space="preserve"> Elektroinstalace</t>
  </si>
  <si>
    <t>18</t>
  </si>
  <si>
    <t>742420021</t>
  </si>
  <si>
    <t>Montáž společné televizní antény antenního stožáru včetně upevňovacího materiálu</t>
  </si>
  <si>
    <t>2122212171</t>
  </si>
  <si>
    <t>19</t>
  </si>
  <si>
    <t>M</t>
  </si>
  <si>
    <t>31674068R</t>
  </si>
  <si>
    <t>stožár anténní Pz v 3m</t>
  </si>
  <si>
    <t>32</t>
  </si>
  <si>
    <t>-716546455</t>
  </si>
  <si>
    <t>762</t>
  </si>
  <si>
    <t>Konstrukce tesařské</t>
  </si>
  <si>
    <t>20</t>
  </si>
  <si>
    <t>762081351</t>
  </si>
  <si>
    <t>Vyrovnání a příprava st. krovů pro novou krytinu</t>
  </si>
  <si>
    <t>288924388</t>
  </si>
  <si>
    <t>WC</t>
  </si>
  <si>
    <t>2,6*10*2</t>
  </si>
  <si>
    <t>technologie + přístřešek</t>
  </si>
  <si>
    <t>5,2*22,6*2</t>
  </si>
  <si>
    <t>hlavní budova</t>
  </si>
  <si>
    <t>3,8*13*2</t>
  </si>
  <si>
    <t>(6*5,5*2)*2</t>
  </si>
  <si>
    <t>pošta</t>
  </si>
  <si>
    <t>3,4*11</t>
  </si>
  <si>
    <t>čekárna + přístřešek</t>
  </si>
  <si>
    <t>5,2*7*2</t>
  </si>
  <si>
    <t>vstup</t>
  </si>
  <si>
    <t>762083122</t>
  </si>
  <si>
    <t>Impregnace řeziva proti dřevokaznému hmyzu, houbám a plísním máčením třída ohrožení 3 a 4</t>
  </si>
  <si>
    <t>604441009</t>
  </si>
  <si>
    <t>8,252</t>
  </si>
  <si>
    <t>328,98*0,025</t>
  </si>
  <si>
    <t>22</t>
  </si>
  <si>
    <t>76233213R</t>
  </si>
  <si>
    <t>Výměna poškozených nosných částí krovů včetně profilace dle stávajícího vzhledu</t>
  </si>
  <si>
    <t>-2110430514</t>
  </si>
  <si>
    <t>630,04*0,3 'Přepočtené koeficientem množství</t>
  </si>
  <si>
    <t>23</t>
  </si>
  <si>
    <t>762341210</t>
  </si>
  <si>
    <t>Montáž bednění střech rovných a šikmých sklonu do 60° z hrubých prken na sraz</t>
  </si>
  <si>
    <t>590744775</t>
  </si>
  <si>
    <t>630,04</t>
  </si>
  <si>
    <t>-328,98</t>
  </si>
  <si>
    <t>24</t>
  </si>
  <si>
    <t>60515111</t>
  </si>
  <si>
    <t>řezivo jehličnaté boční prkno jakost I.-II. 2-3cm</t>
  </si>
  <si>
    <t>372184258</t>
  </si>
  <si>
    <t>300,06*0,025</t>
  </si>
  <si>
    <t>7,502*1,1 'Přepočtené koeficientem množství</t>
  </si>
  <si>
    <t>25</t>
  </si>
  <si>
    <t>762341260</t>
  </si>
  <si>
    <t>Montáž bednění střech rovných a šikmých sklonu do 60° z palubek</t>
  </si>
  <si>
    <t>-1968593794</t>
  </si>
  <si>
    <t>2,6*0,5*2</t>
  </si>
  <si>
    <t>9*0,8</t>
  </si>
  <si>
    <t>5,2*9,7*2</t>
  </si>
  <si>
    <t>12,9*0,5*2</t>
  </si>
  <si>
    <t>3,8*1*4</t>
  </si>
  <si>
    <t>13*1*2</t>
  </si>
  <si>
    <t>6*1*4</t>
  </si>
  <si>
    <t>4,5*1*4</t>
  </si>
  <si>
    <t>3,4*5,5*4</t>
  </si>
  <si>
    <t>10*0,5</t>
  </si>
  <si>
    <t>5,2*7</t>
  </si>
  <si>
    <t>2+4</t>
  </si>
  <si>
    <t>26</t>
  </si>
  <si>
    <t>61189995</t>
  </si>
  <si>
    <t>palubky podlahové smrk tl 24mm A/B</t>
  </si>
  <si>
    <t>829999037</t>
  </si>
  <si>
    <t>328,98*1,1 'Přepočtené koeficientem množství</t>
  </si>
  <si>
    <t>27</t>
  </si>
  <si>
    <t>762341811</t>
  </si>
  <si>
    <t>Demontáž bednění střech z prken</t>
  </si>
  <si>
    <t>-31120438</t>
  </si>
  <si>
    <t>28</t>
  </si>
  <si>
    <t>762342214</t>
  </si>
  <si>
    <t>Montáž laťování na střechách jednoduchých sklonu do 60° osové vzdálenosti do 360 mm</t>
  </si>
  <si>
    <t>1317952805</t>
  </si>
  <si>
    <t>29</t>
  </si>
  <si>
    <t>605141140</t>
  </si>
  <si>
    <t>řezivo jehličnaté,střešní latě impregnované dl 4 - 5 m</t>
  </si>
  <si>
    <t>-52910236</t>
  </si>
  <si>
    <t>((0,04*0,06)*10*10)*2</t>
  </si>
  <si>
    <t>((0,04*0,06)*18*22,6)*2</t>
  </si>
  <si>
    <t>((0,04*0,06)*14*13)*2</t>
  </si>
  <si>
    <t>((0,04*0,06)*21*5,5)*2</t>
  </si>
  <si>
    <t>((0,04*0,06)*13*11)*2</t>
  </si>
  <si>
    <t>((0,04*0,06)*19*7)*2</t>
  </si>
  <si>
    <t>((0,04*0,06)*4*2)*2</t>
  </si>
  <si>
    <t>5,223*1,2 'Přepočtené koeficientem množství</t>
  </si>
  <si>
    <t>30</t>
  </si>
  <si>
    <t>762342441</t>
  </si>
  <si>
    <t>Montáž lišt trojúhelníkových nebo kontralatí na střechách sklonu do 60°</t>
  </si>
  <si>
    <t>-635710496</t>
  </si>
  <si>
    <t>31</t>
  </si>
  <si>
    <t>171179520</t>
  </si>
  <si>
    <t>630,04*0,04*0,06</t>
  </si>
  <si>
    <t>1,512*1,1 'Přepočtené koeficientem množství</t>
  </si>
  <si>
    <t>762342811</t>
  </si>
  <si>
    <t>Demontáž laťování střech z latí osové vzdálenosti do 0,22 m</t>
  </si>
  <si>
    <t>-704165116</t>
  </si>
  <si>
    <t>33</t>
  </si>
  <si>
    <t>762395000</t>
  </si>
  <si>
    <t>Spojovací prostředky pro montáž krovu, bednění, laťování, světlíky, klíny</t>
  </si>
  <si>
    <t>-1825670003</t>
  </si>
  <si>
    <t>6,268</t>
  </si>
  <si>
    <t>1,663</t>
  </si>
  <si>
    <t>34</t>
  </si>
  <si>
    <t>998762202</t>
  </si>
  <si>
    <t>Přesun hmot procentní pro kce tesařské v objektech v do 12 m</t>
  </si>
  <si>
    <t>%</t>
  </si>
  <si>
    <t>1112762029</t>
  </si>
  <si>
    <t>764</t>
  </si>
  <si>
    <t>Konstrukce klempířské</t>
  </si>
  <si>
    <t>35</t>
  </si>
  <si>
    <t>764001841</t>
  </si>
  <si>
    <t>Demontáž krytiny ze šablon do suti</t>
  </si>
  <si>
    <t>-779392182</t>
  </si>
  <si>
    <t>36</t>
  </si>
  <si>
    <t>764001861</t>
  </si>
  <si>
    <t>Demontáž hřebene z hřebenáčů do suti</t>
  </si>
  <si>
    <t>1966040792</t>
  </si>
  <si>
    <t>10+22,6++6,5+13+6,5+9,5+11+3</t>
  </si>
  <si>
    <t>37</t>
  </si>
  <si>
    <t>764001891</t>
  </si>
  <si>
    <t>Demontáž úžlabí do suti</t>
  </si>
  <si>
    <t>-1895367009</t>
  </si>
  <si>
    <t>6,5*2</t>
  </si>
  <si>
    <t>2*4</t>
  </si>
  <si>
    <t>1,5*2</t>
  </si>
  <si>
    <t>38</t>
  </si>
  <si>
    <t>764002801</t>
  </si>
  <si>
    <t>Demontáž závětrné lišty do suti</t>
  </si>
  <si>
    <t>-734811962</t>
  </si>
  <si>
    <t>2,6*4</t>
  </si>
  <si>
    <t>3,8*4</t>
  </si>
  <si>
    <t>6*4</t>
  </si>
  <si>
    <t>3,4*4</t>
  </si>
  <si>
    <t>1,2*2</t>
  </si>
  <si>
    <t>39</t>
  </si>
  <si>
    <t>764002812</t>
  </si>
  <si>
    <t>Demontáž okapového plechu do suti v krytině skládané</t>
  </si>
  <si>
    <t>1007934087</t>
  </si>
  <si>
    <t>40</t>
  </si>
  <si>
    <t>764002871</t>
  </si>
  <si>
    <t>Demontáž lemování zdí do suti</t>
  </si>
  <si>
    <t>335162156</t>
  </si>
  <si>
    <t>4,5*4</t>
  </si>
  <si>
    <t>5,2*4</t>
  </si>
  <si>
    <t>41</t>
  </si>
  <si>
    <t>764002881</t>
  </si>
  <si>
    <t>Demontáž lemování střešních prostupů do suti</t>
  </si>
  <si>
    <t>-1195027057</t>
  </si>
  <si>
    <t>42</t>
  </si>
  <si>
    <t>764003801</t>
  </si>
  <si>
    <t>Demontáž lemování trub, konzol, držáků, ventilačních nástavců a jiných kusových prvků do suti</t>
  </si>
  <si>
    <t>64846324</t>
  </si>
  <si>
    <t>43</t>
  </si>
  <si>
    <t>764004801</t>
  </si>
  <si>
    <t>Demontáž podokapního žlabu do suti</t>
  </si>
  <si>
    <t>257090730</t>
  </si>
  <si>
    <t>10*2</t>
  </si>
  <si>
    <t>22,6*2</t>
  </si>
  <si>
    <t>(4*2)*2</t>
  </si>
  <si>
    <t>(5,5*2)*2</t>
  </si>
  <si>
    <t>2*2</t>
  </si>
  <si>
    <t>1*2</t>
  </si>
  <si>
    <t>44</t>
  </si>
  <si>
    <t>76411165R</t>
  </si>
  <si>
    <t>Krytina střechy rovné z taškových tabulí z Pz plechu s povrchovou úpravou (poplastovaný plech) sklonu do 60°</t>
  </si>
  <si>
    <t>101521446</t>
  </si>
  <si>
    <t xml:space="preserve">Poznámka k položce:_x000d_
Tl. plechu 0,6 mm -  varianta STRONG odolná proti prošlápnutí a krupobití, povrchová úprava ELITE, Předpokládaná barva antracit, struktura jemně strukturovaná. Barva bude finálně odsouhlasena na základě předložení vzorníku zástupcem investora na místě!</t>
  </si>
  <si>
    <t>45</t>
  </si>
  <si>
    <t>7642011001</t>
  </si>
  <si>
    <t>Montáž zachytávače listí do okapu</t>
  </si>
  <si>
    <t>-1578964993</t>
  </si>
  <si>
    <t>46</t>
  </si>
  <si>
    <t>59244000</t>
  </si>
  <si>
    <t>zachytávač listí do okapového žlabu</t>
  </si>
  <si>
    <t>2096974865</t>
  </si>
  <si>
    <t>47</t>
  </si>
  <si>
    <t>764211625</t>
  </si>
  <si>
    <t>Oplechování větraného hřebene s větracím pásem z Pz s povrchovou úpravou (poplastovaný plech) rš 400 mm</t>
  </si>
  <si>
    <t>-1257087617</t>
  </si>
  <si>
    <t>Poznámka k položce:_x000d_
Příslušenství k taškovým tabulím nebo hladké drážkové falcované krytině, povrch Elite nebo Durafrost. Předpokládaná barva antracit, struktura jemně strukturovaná. Barva bude finálně odsouhlasena na základě předložení vzorníku zástupcem investora na místě!</t>
  </si>
  <si>
    <t>48</t>
  </si>
  <si>
    <t>764212607</t>
  </si>
  <si>
    <t>Oplechování úžlabí z Pz s povrchovou úpravou (poplastovaný plech) rš 670 mm</t>
  </si>
  <si>
    <t>1152772447</t>
  </si>
  <si>
    <t>49</t>
  </si>
  <si>
    <t>764212635</t>
  </si>
  <si>
    <t>Oplechování štítu závětrnou lištou z Pz s povrchovou úpravou (poplastovaný plech) rš 400 mm</t>
  </si>
  <si>
    <t>925449394</t>
  </si>
  <si>
    <t>50</t>
  </si>
  <si>
    <t>76421266R</t>
  </si>
  <si>
    <t>Oplechování rovné okapové hrany z Pz s povrchovou úpravou (poplastovaný plech) rš 400 mm</t>
  </si>
  <si>
    <t>1211443684</t>
  </si>
  <si>
    <t>51</t>
  </si>
  <si>
    <t>764213456</t>
  </si>
  <si>
    <t>Sněhový zachytávač krytiny z Pz plechu s povrchovou úpravou (poplastovaný plech) průběžný dvoutrubkový</t>
  </si>
  <si>
    <t>2140433294</t>
  </si>
  <si>
    <t>52</t>
  </si>
  <si>
    <t>764213652.1</t>
  </si>
  <si>
    <t>Střešní výlez rozměru 600 x 600 mm, střechy s krytinou skládanou nebo plechovou</t>
  </si>
  <si>
    <t>-1401413326</t>
  </si>
  <si>
    <t>53</t>
  </si>
  <si>
    <t>764311615</t>
  </si>
  <si>
    <t>Lemování rovných zdí střech s krytinou skládanou z Pz s povrchovou úpravou (poplastovaný plech) rš 400 mm</t>
  </si>
  <si>
    <t>-691074219</t>
  </si>
  <si>
    <t>54</t>
  </si>
  <si>
    <t>764314612</t>
  </si>
  <si>
    <t>Lemování prostupů střech s krytinou skládanou nebo plechovou z Pz s povrchovou úpravou</t>
  </si>
  <si>
    <t>-1565336041</t>
  </si>
  <si>
    <t>55</t>
  </si>
  <si>
    <t>764315621</t>
  </si>
  <si>
    <t>Lemování trub, konzol,držáků z Pz s povrch úpravou (poplastovaný plech) střech s krytinou skládanou D do 75 mm</t>
  </si>
  <si>
    <t>646072436</t>
  </si>
  <si>
    <t>56</t>
  </si>
  <si>
    <t>764316643</t>
  </si>
  <si>
    <t>Větrací komínek izolovaný s průchodkou na skládané krytině z taškových tabulí s povrch. úpravou (poplastovaný plech) D 110mm</t>
  </si>
  <si>
    <t>-801588537</t>
  </si>
  <si>
    <t>57</t>
  </si>
  <si>
    <t>764511602</t>
  </si>
  <si>
    <t>Žlab podokapní půlkruhový z Pz s povrchovou úpravou rš 330 mm</t>
  </si>
  <si>
    <t>1064296255</t>
  </si>
  <si>
    <t>58</t>
  </si>
  <si>
    <t>764511642</t>
  </si>
  <si>
    <t>Kotlík oválný (trychtýřový) pro podokapní žlaby z Pz s povrchovou úpravou 330/100 mm</t>
  </si>
  <si>
    <t>-1876641721</t>
  </si>
  <si>
    <t>čekárna + přístřešek+vstup</t>
  </si>
  <si>
    <t>59</t>
  </si>
  <si>
    <t>998764202</t>
  </si>
  <si>
    <t>Přesun hmot procentní pro konstrukce klempířské v objektech v do 12 m</t>
  </si>
  <si>
    <t>-244598640</t>
  </si>
  <si>
    <t>765</t>
  </si>
  <si>
    <t>Krytina skládaná</t>
  </si>
  <si>
    <t>60</t>
  </si>
  <si>
    <t>765113121</t>
  </si>
  <si>
    <t>Okapová hrana s větrací mřížkou jednoduchou</t>
  </si>
  <si>
    <t>72597007</t>
  </si>
  <si>
    <t>61</t>
  </si>
  <si>
    <t>765191023</t>
  </si>
  <si>
    <t>Montáž pojistné hydroizolační fólie kladené ve sklonu přes 20° s lepenými spoji na bednění</t>
  </si>
  <si>
    <t>-578542361</t>
  </si>
  <si>
    <t>62</t>
  </si>
  <si>
    <t>63150819.ISV</t>
  </si>
  <si>
    <t>TYVEK SOLID, 50 000 × 1500mm, role 75 m2, kontaktní pojistná hydroizolace určená pro šikmé střechy a aplikaci na bednění.</t>
  </si>
  <si>
    <t>907734640</t>
  </si>
  <si>
    <t>630,04*1,15 'Přepočtené koeficientem množství</t>
  </si>
  <si>
    <t>63</t>
  </si>
  <si>
    <t>998765202</t>
  </si>
  <si>
    <t>Přesun hmot procentní pro krytiny skládané v objektech v do 12 m</t>
  </si>
  <si>
    <t>-1691842860</t>
  </si>
  <si>
    <t>767</t>
  </si>
  <si>
    <t>Konstrukce zámečnické</t>
  </si>
  <si>
    <t>64</t>
  </si>
  <si>
    <t>767851104</t>
  </si>
  <si>
    <t>Montáž lávek komínových - kompletní celé lávky</t>
  </si>
  <si>
    <t>67907835</t>
  </si>
  <si>
    <t>65</t>
  </si>
  <si>
    <t>55344684R1</t>
  </si>
  <si>
    <t>komínová lávka kompletní vč. povrchové úpravy a zábradlí</t>
  </si>
  <si>
    <t>-1396041335</t>
  </si>
  <si>
    <t>66</t>
  </si>
  <si>
    <t>767995112.R1</t>
  </si>
  <si>
    <t>Dodávka a montáž nosné konstrukce z ocelových profilů pro osazení cedule s označením stanice</t>
  </si>
  <si>
    <t>1422409254</t>
  </si>
  <si>
    <t xml:space="preserve">Poznámka k položce:_x000d_
- Je nutno koordinovat s výrobcem cedule pro správné rozteče atd._x000d_
- Vč. povrchové úpravy Pz._x000d_
- Vč. střešních prostupů._x000d_
</t>
  </si>
  <si>
    <t>67</t>
  </si>
  <si>
    <t>998767202</t>
  </si>
  <si>
    <t>Přesun hmot procentní pro zámečnické konstrukce v objektech v přes 6 do 12 m</t>
  </si>
  <si>
    <t>-54395688</t>
  </si>
  <si>
    <t>783</t>
  </si>
  <si>
    <t xml:space="preserve"> Dokončovací práce</t>
  </si>
  <si>
    <t>68</t>
  </si>
  <si>
    <t>783201201</t>
  </si>
  <si>
    <t>Obroušení tesařských konstrukcí před provedením nátěru</t>
  </si>
  <si>
    <t>-1298824038</t>
  </si>
  <si>
    <t>69</t>
  </si>
  <si>
    <t>783201201.1</t>
  </si>
  <si>
    <t>Příprava podkladu tesařských konstrukcí před provedením nátěru broušení s opálením všech stávajících vrstev</t>
  </si>
  <si>
    <t>-760897291</t>
  </si>
  <si>
    <t>70</t>
  </si>
  <si>
    <t>783201401</t>
  </si>
  <si>
    <t>Příprava podkladu tesařských konstrukcí před provedením nátěru ometení</t>
  </si>
  <si>
    <t>903148400</t>
  </si>
  <si>
    <t>71</t>
  </si>
  <si>
    <t>783213121</t>
  </si>
  <si>
    <t>Napouštěcí dvojnásobný syntetický fungicidní nátěr tesařských konstrukcí zabudovaných do konstrukce</t>
  </si>
  <si>
    <t>-1777804484</t>
  </si>
  <si>
    <t>72</t>
  </si>
  <si>
    <t>783218111</t>
  </si>
  <si>
    <t>Lazurovací dvojnásobný syntetický nátěr tesařských konstrukcí</t>
  </si>
  <si>
    <t>1592076221</t>
  </si>
  <si>
    <t>Práce a dodávky M</t>
  </si>
  <si>
    <t>58-M</t>
  </si>
  <si>
    <t>Revize vyhrazených technických zařízení</t>
  </si>
  <si>
    <t>73</t>
  </si>
  <si>
    <t>58030100R</t>
  </si>
  <si>
    <t>Revize spalinových cest dle zákona č. 320/2015 Sb., o hasičském záchranném sboru a zákona č. 133/1985 Sb., o požární ochraně</t>
  </si>
  <si>
    <t>763662287</t>
  </si>
  <si>
    <t>SO.02 - Oprava vnějšího pláště budovy</t>
  </si>
  <si>
    <t xml:space="preserve">    6 - Úpravy povrchů, podlahy a osazování výplní</t>
  </si>
  <si>
    <t xml:space="preserve">    8 - Trubní vedení</t>
  </si>
  <si>
    <t xml:space="preserve">    9 -  Ostatní konstrukce a práce-bourání</t>
  </si>
  <si>
    <t xml:space="preserve">    742 - Elektroinstalace - slaboproud - příprava kamery</t>
  </si>
  <si>
    <t xml:space="preserve">    748 - Elektromontáže - osvětlovací zařízení a svítidla</t>
  </si>
  <si>
    <t xml:space="preserve">    751 - Vzduchotechnika</t>
  </si>
  <si>
    <t xml:space="preserve">    766 - Konstrukce truhlářské</t>
  </si>
  <si>
    <t xml:space="preserve">    783 - Dokončovací práce - nátěry</t>
  </si>
  <si>
    <t xml:space="preserve">    786 - Dokončovací práce - čalounické úpravy</t>
  </si>
  <si>
    <t>22-M - Montáže oznam. a zabezp. zařízení</t>
  </si>
  <si>
    <t>311231125</t>
  </si>
  <si>
    <t>Zdivo nosné z cihel dl 290 mm P20 až 25 na SMS 5 MPa</t>
  </si>
  <si>
    <t>-1961027637</t>
  </si>
  <si>
    <t>1,2*1,2*0,2"okno obývací pokoj"</t>
  </si>
  <si>
    <t>0,5"různé dozdívky"</t>
  </si>
  <si>
    <t>34227224R2</t>
  </si>
  <si>
    <t>Zednické přípomoci k výměně oken a dveří kompletní - omítky, povrchové úpravy vč. začištění vnitřní i vnější strany aj.</t>
  </si>
  <si>
    <t>743857562</t>
  </si>
  <si>
    <t>8"okna 1.patro"</t>
  </si>
  <si>
    <t>5+5+6"okna přízemí"</t>
  </si>
  <si>
    <t>3"sklepní okna"</t>
  </si>
  <si>
    <t>3+4+2+7"dveře"</t>
  </si>
  <si>
    <t>34623432R</t>
  </si>
  <si>
    <t>Úprava, případně obnovení sklepních oken/angl. dvorků a příprava pro osazení průvětrníků z tahokovu- dobetonování, dozdívky, povrchová úprava, odstranění původních aj. - dle situace na místě, 60x40 cm</t>
  </si>
  <si>
    <t>-401890616</t>
  </si>
  <si>
    <t>34623432R1</t>
  </si>
  <si>
    <t>Zvětšení dveřního otvoru vchodových dveří na WC invalidé pro osazení dveří š. 90 cm</t>
  </si>
  <si>
    <t>-197924223</t>
  </si>
  <si>
    <t>Poznámka k položce:_x000d_
- položka obsahuje veškeré bourací práce, vč. osazení většího překladu aj.</t>
  </si>
  <si>
    <t>349234839.1</t>
  </si>
  <si>
    <t>Doplnění soklového kamenného zdiva</t>
  </si>
  <si>
    <t>-348541397</t>
  </si>
  <si>
    <t>66,34*0,25</t>
  </si>
  <si>
    <t>349234839.2</t>
  </si>
  <si>
    <t>Dodávka a montáž soklu imutujícího žulu</t>
  </si>
  <si>
    <t>1394709973</t>
  </si>
  <si>
    <t>Poznámka k položce:_x000d_
- imitace žula_x000d_
- barevnost shodná se stávajícím soklem</t>
  </si>
  <si>
    <t>((3+9)*2)*0,3</t>
  </si>
  <si>
    <t>-(0,8*3)*0,3</t>
  </si>
  <si>
    <t>technologie</t>
  </si>
  <si>
    <t>(13+8+13)*0,3</t>
  </si>
  <si>
    <t>-(1,2*3)*0,3</t>
  </si>
  <si>
    <t>-(1,5+1,8)*0,3</t>
  </si>
  <si>
    <t>349235851</t>
  </si>
  <si>
    <t>Doplnění plošných fasádních prvků vyložených do 80 mm</t>
  </si>
  <si>
    <t>-1424013613</t>
  </si>
  <si>
    <t>Poznámka k položce:_x000d_
Bude upřesněno investorem během realizace.</t>
  </si>
  <si>
    <t>20"odhad"</t>
  </si>
  <si>
    <t>Úpravy povrchů, podlahy a osazování výplní</t>
  </si>
  <si>
    <t>621221113</t>
  </si>
  <si>
    <t>Montáž kontaktního zateplení vnějších podhledů lepením a mechanickým kotvením desek z minerální vlny s kolmou orientací do dřeva přes 40 do 80 mm</t>
  </si>
  <si>
    <t>-219975080</t>
  </si>
  <si>
    <t>(12,9*3,6)*2</t>
  </si>
  <si>
    <t>(8*3,6)</t>
  </si>
  <si>
    <t>(8*1,6)/2</t>
  </si>
  <si>
    <t>63151508</t>
  </si>
  <si>
    <t>deska tepelně izolační minerální kontaktních fasád kolmé vlákno λ=0,040-0,041 tl 50mm</t>
  </si>
  <si>
    <t>104117477</t>
  </si>
  <si>
    <t>128,08*1,05 'Přepočtené koeficientem množství</t>
  </si>
  <si>
    <t>622131121</t>
  </si>
  <si>
    <t>Penetrace akrylát-silikon vnějších stěn nanášená ručně</t>
  </si>
  <si>
    <t>-776806492</t>
  </si>
  <si>
    <t>zděnné plochy</t>
  </si>
  <si>
    <t>413,83</t>
  </si>
  <si>
    <t>technologoie - vata</t>
  </si>
  <si>
    <t>128,08</t>
  </si>
  <si>
    <t>622135001</t>
  </si>
  <si>
    <t>Vyrovnání podkladu vnějších stěn maltou vápenocementovou tl do 10 mm</t>
  </si>
  <si>
    <t>854102095</t>
  </si>
  <si>
    <t>622142001</t>
  </si>
  <si>
    <t>Potažení vnějších stěn sklovláknitým pletivem vtlačeným do tenkovrstvé hmoty</t>
  </si>
  <si>
    <t>-1911743918</t>
  </si>
  <si>
    <t>622325358</t>
  </si>
  <si>
    <t>Oprava vnější vápenné omítky s celoplošným přeštukováním členitosti 2 v rozsahu do 80%</t>
  </si>
  <si>
    <t>-496125864</t>
  </si>
  <si>
    <t>622531012</t>
  </si>
  <si>
    <t>Tenkovrstvá silikonová zrnitá omítka zrnitost 1,5 mm vnějších stěn</t>
  </si>
  <si>
    <t>-595621927</t>
  </si>
  <si>
    <t>622631011</t>
  </si>
  <si>
    <t>Spárování spárovací maltou vnějších pohledových ploch stěn z tvárnic nebo kamene</t>
  </si>
  <si>
    <t>1039822614</t>
  </si>
  <si>
    <t>625681012</t>
  </si>
  <si>
    <t>Ochrana proti holubům hrotovým systémem dvouřadým s účinnou šířkou 15 cm</t>
  </si>
  <si>
    <t>1607523119</t>
  </si>
  <si>
    <t>(1*13)"svod"</t>
  </si>
  <si>
    <t>0,6"hodiny"</t>
  </si>
  <si>
    <t>4*4"buton"</t>
  </si>
  <si>
    <t>0,5*10"svítidla"</t>
  </si>
  <si>
    <t>32,8"římsy"</t>
  </si>
  <si>
    <t>10"a jiné"</t>
  </si>
  <si>
    <t>625681014</t>
  </si>
  <si>
    <t>Ochrana proti holubům hrotový systém čtyřřadý, účinná šíře 25 cm</t>
  </si>
  <si>
    <t>-1555348916</t>
  </si>
  <si>
    <t>628641100.1</t>
  </si>
  <si>
    <t>Kamenická oprava schodů před vstupy, vytmelení, doplnění materiálu,vybroušení, reprofilace, finální obložení keramickými schodovkami či jiným vhodným způsobem dle povahy materiálu</t>
  </si>
  <si>
    <t>-153989303</t>
  </si>
  <si>
    <t>3"pošta"</t>
  </si>
  <si>
    <t>1"DK"</t>
  </si>
  <si>
    <t>629135102</t>
  </si>
  <si>
    <t>Vyrovnávací vrstva pod klempířské prvky z MC š do 300 mm kompletní příprava pro osazení nových klempířských prvků (dobetonování parapetů, říms aj.)</t>
  </si>
  <si>
    <t>1305506134</t>
  </si>
  <si>
    <t>26,2"parapety"</t>
  </si>
  <si>
    <t>629991001</t>
  </si>
  <si>
    <t>Zakrytí podélných ploch fólií volně položenou</t>
  </si>
  <si>
    <t>715068020</t>
  </si>
  <si>
    <t>(8+4,7+0,5+2,5+0,8+1,9+0,8+2,5+1+4,5+1+5,4+1+4,5+1+4,5+0,6+5,4+0,6+4,5+4,6+7+4,6+4,7)*2</t>
  </si>
  <si>
    <t>(12,9+8+12,9)*2</t>
  </si>
  <si>
    <t>(3+9)*2</t>
  </si>
  <si>
    <t>629991011</t>
  </si>
  <si>
    <t>Zakrytí výplní otvorů a svislých ploch fólií přilepenou lepící páskou</t>
  </si>
  <si>
    <t>-695510767</t>
  </si>
  <si>
    <t>okna</t>
  </si>
  <si>
    <t>32,130</t>
  </si>
  <si>
    <t>8,82</t>
  </si>
  <si>
    <t>Mezisoučet</t>
  </si>
  <si>
    <t>dveře</t>
  </si>
  <si>
    <t>30,76</t>
  </si>
  <si>
    <t>629995101</t>
  </si>
  <si>
    <t>Očištění vnějších ploch omytím tlakovou vodou</t>
  </si>
  <si>
    <t>1632602298</t>
  </si>
  <si>
    <t>629995213</t>
  </si>
  <si>
    <t>Očištění vnějších ploch otryskáním nesušeným křemičitým pískem kamenného tvrdého povrchu</t>
  </si>
  <si>
    <t>329201521</t>
  </si>
  <si>
    <t>(9+3)*2*0,2</t>
  </si>
  <si>
    <t>(1+4,5+1+5,4+1+4,5+0,5)*1,2</t>
  </si>
  <si>
    <t>(4,6+4,5+0,7+5,4+0,7+4,5+1,4)*1,2</t>
  </si>
  <si>
    <t>nízká část</t>
  </si>
  <si>
    <t>(7+4,6)*0,3</t>
  </si>
  <si>
    <t>(4,7+9)*0,6</t>
  </si>
  <si>
    <t>(4,7+0,5+2,5+0,8+2,5)*0,2</t>
  </si>
  <si>
    <t>629999031R</t>
  </si>
  <si>
    <t>Příplatek za použití omítkových plastových nebo pozinkovaných profilů s tkaninou</t>
  </si>
  <si>
    <t>-246116798</t>
  </si>
  <si>
    <t>Poznámka k položce:_x000d_
Poznámka k položce: Budou použity rohové Al. lišty, plastové parapetní profily, plastové okenní profily s okapnicí, zakončovací profil pod omítku s okapničkou - sokl, začišťovací profily s tkaninou (APU lišty) aj.</t>
  </si>
  <si>
    <t>Trubní vedení</t>
  </si>
  <si>
    <t>721242805</t>
  </si>
  <si>
    <t>Demontáž lapače střešních splavenin do DN 150</t>
  </si>
  <si>
    <t>-949651706</t>
  </si>
  <si>
    <t>6+3</t>
  </si>
  <si>
    <t>877265271</t>
  </si>
  <si>
    <t>Montáž lapače střešních splavenin vč. dopojení</t>
  </si>
  <si>
    <t>-159785158</t>
  </si>
  <si>
    <t>56231163</t>
  </si>
  <si>
    <t>lapač střešních splavenin se zápachovou klapkou a lapacím košem DN 125/110</t>
  </si>
  <si>
    <t>-1588595749</t>
  </si>
  <si>
    <t xml:space="preserve"> Ostatní konstrukce a práce-bourání</t>
  </si>
  <si>
    <t>000000001.12</t>
  </si>
  <si>
    <t>Montáž orientačního a informačního systému dle Směrnice SŽDC č. 118 a grafického manuálu (označení umístění čekárny, dopravní kanceláře, směru odjezdu vlaků, WC aj.)</t>
  </si>
  <si>
    <t>-875605969</t>
  </si>
  <si>
    <t>Poznámka k položce:_x000d_
Poznámka k položce: Jedná se o práce spojené s ukotvením a montáží orientačního a informačního systému včetně pomocných konstrukcí. Samotná dodávka hlavních tabulí a označení bude realizována z rámcové smlouvy objednatele u centrálního dodavatele informačních a orientačních tabulí.</t>
  </si>
  <si>
    <t>000000003.1.1</t>
  </si>
  <si>
    <t>Demontáž, zpětná montáž a nová povrchová úprava konzol, poutačů,označovačů jízdenek, nástěnek, tabulí, antén, dvířek rozvodn. skříní a ost. kcí při opravě fasády vč. prověření a případného trvalého zrušení a zapravení již nepotřebných kcí</t>
  </si>
  <si>
    <t>-1041369439</t>
  </si>
  <si>
    <t>D+M doplňků fasády vč. povrchové úpravy - větrací mřížky, konzole, průvětrníky aj. vč. demontáže stávajících</t>
  </si>
  <si>
    <t>640452225</t>
  </si>
  <si>
    <t>915331111.1</t>
  </si>
  <si>
    <t>Předformátované vodorovné dopravní značení čára šířky 50mm - hrana</t>
  </si>
  <si>
    <t>72043586</t>
  </si>
  <si>
    <t>3*1,2"vstupy"</t>
  </si>
  <si>
    <t>93694511</t>
  </si>
  <si>
    <t>Osazení smaltovaných plechových tabulek s číslem popisným</t>
  </si>
  <si>
    <t>1689158083</t>
  </si>
  <si>
    <t>4041355R</t>
  </si>
  <si>
    <t>smaltovaná tabulka s číslem popisným</t>
  </si>
  <si>
    <t>1523903611</t>
  </si>
  <si>
    <t>941111122</t>
  </si>
  <si>
    <t>Montáž lešení řadového trubkového lehkého s podlahami zatížení do 200 kg/m2 š do 1,2 m v do 25 m</t>
  </si>
  <si>
    <t>271696755</t>
  </si>
  <si>
    <t>383,175925925926*1,08 'Přepočtené koeficientem množství</t>
  </si>
  <si>
    <t>941111222</t>
  </si>
  <si>
    <t>Příplatek k lešení řadovému trubkovému lehkému s podlahami š 1,2 m v 25 m za první a ZKD den použití</t>
  </si>
  <si>
    <t>-943915093</t>
  </si>
  <si>
    <t>413,83*90 'Přepočtené koeficientem množství</t>
  </si>
  <si>
    <t>941111822</t>
  </si>
  <si>
    <t>Demontáž lešení řadového trubkového lehkého s podlahami zatížení do 200 kg/m2 š do 1,2 m v do 25 m</t>
  </si>
  <si>
    <t>1180725661</t>
  </si>
  <si>
    <t>944511111</t>
  </si>
  <si>
    <t>Montáž ochranné sítě z textilie z umělých vláken</t>
  </si>
  <si>
    <t>1108481265</t>
  </si>
  <si>
    <t>944511211</t>
  </si>
  <si>
    <t>Příplatek k ochranné síti za první a ZKD den použití</t>
  </si>
  <si>
    <t>-1292884032</t>
  </si>
  <si>
    <t>944511811</t>
  </si>
  <si>
    <t>Demontáž ochranné sítě z textilie z umělých vláken</t>
  </si>
  <si>
    <t>338411955</t>
  </si>
  <si>
    <t>952901106</t>
  </si>
  <si>
    <t>Čištění budov omytí dvojitých nebo zdvojených oken nebo balkonových dveří pl přes 0,6 do 1,5 m2</t>
  </si>
  <si>
    <t>-1574240923</t>
  </si>
  <si>
    <t>32,13</t>
  </si>
  <si>
    <t>46,6</t>
  </si>
  <si>
    <t>952901122</t>
  </si>
  <si>
    <t>Čištění budov omytí dveří nebo vrat pl přes 1,5 do 3,0 m2</t>
  </si>
  <si>
    <t>-2121276630</t>
  </si>
  <si>
    <t>952901131</t>
  </si>
  <si>
    <t>Čištění budov omytí konstrukcí nebo prvků</t>
  </si>
  <si>
    <t>-2077564714</t>
  </si>
  <si>
    <t>962023390</t>
  </si>
  <si>
    <t>Bourání zdiva nadzákladového smíšeného na MV nebo MVC do 1 m3</t>
  </si>
  <si>
    <t>-1947901460</t>
  </si>
  <si>
    <t>1,5"nespecif. bourání"</t>
  </si>
  <si>
    <t>968062355</t>
  </si>
  <si>
    <t>Vybourání dřevěných rámů oken dvojitých včetně křídel pl do 2 m2</t>
  </si>
  <si>
    <t>859658912</t>
  </si>
  <si>
    <t>(0,6*1,3)*2</t>
  </si>
  <si>
    <t>(0,9*1,3)*3</t>
  </si>
  <si>
    <t>hlavní budova - přízemí</t>
  </si>
  <si>
    <t>(1,7*1,8)*2</t>
  </si>
  <si>
    <t>(1,8*1,8)*3</t>
  </si>
  <si>
    <t>hlavní budova - patro</t>
  </si>
  <si>
    <t>(0,7*1,1)*4</t>
  </si>
  <si>
    <t>(0,9*1,8)*1</t>
  </si>
  <si>
    <t>čekárna</t>
  </si>
  <si>
    <t>(1*1,7)*1</t>
  </si>
  <si>
    <t>(0,6*1,3)*4</t>
  </si>
  <si>
    <t>968062455</t>
  </si>
  <si>
    <t>Vybourání dřevěných dveřních zárubní pl do 2 m2</t>
  </si>
  <si>
    <t>1219985494</t>
  </si>
  <si>
    <t>(1*2)*3"WC"</t>
  </si>
  <si>
    <t>(1,2*2,7)*2"pošta + doprava"</t>
  </si>
  <si>
    <t>(1,2*2,25)*2"pošta + čekárna"</t>
  </si>
  <si>
    <t>(1,1*2,8)*2"pošta"</t>
  </si>
  <si>
    <t>(1,2*2,8)*2"čekárna + byt"</t>
  </si>
  <si>
    <t>(1,5*2,2)*2"technologie"</t>
  </si>
  <si>
    <t>(1,2*2,2)*2"technologie"</t>
  </si>
  <si>
    <t>(1,8*2,2)*1"technologie"</t>
  </si>
  <si>
    <t>968082016</t>
  </si>
  <si>
    <t>Vybourání plastových rámů oken včetně křídel plochy přes 1 do 2 m2</t>
  </si>
  <si>
    <t>41626534</t>
  </si>
  <si>
    <t>(1,8*1,8)*2</t>
  </si>
  <si>
    <t>(1,8*1,3)*1</t>
  </si>
  <si>
    <t>97100000R</t>
  </si>
  <si>
    <t>Stavební připravenost pro automatický dveřní zámek veřejných WC</t>
  </si>
  <si>
    <t>844663462</t>
  </si>
  <si>
    <t>978015381</t>
  </si>
  <si>
    <t>Otlučení (osekání) vnější vápenné nebo vápenocementové omítky stupně členitosti 1 a 2 rozsahu do 80%</t>
  </si>
  <si>
    <t>-569496236</t>
  </si>
  <si>
    <t>nízká levá část</t>
  </si>
  <si>
    <t>3,2*(2,5+0,8+1,9+0,8+2,5+0,5+4,7)</t>
  </si>
  <si>
    <t>1*4,7/2</t>
  </si>
  <si>
    <t>3,2*9</t>
  </si>
  <si>
    <t>3,2*(2,5+4,6+7)</t>
  </si>
  <si>
    <t>střední část</t>
  </si>
  <si>
    <t>(3,5*4,5)*4</t>
  </si>
  <si>
    <t>(5,7*5,4)*2</t>
  </si>
  <si>
    <t>(1,4*5,4)/2*2</t>
  </si>
  <si>
    <t>(5,7*9)*2</t>
  </si>
  <si>
    <t>(1*9)/2*2</t>
  </si>
  <si>
    <t>-(3,5*8)</t>
  </si>
  <si>
    <t>-(3,5*4,5)</t>
  </si>
  <si>
    <t>pravá část - WC</t>
  </si>
  <si>
    <t>3,5*9</t>
  </si>
  <si>
    <t>3,8*9</t>
  </si>
  <si>
    <t>0,9*9/2</t>
  </si>
  <si>
    <t>(3,5*3)*2</t>
  </si>
  <si>
    <t>(1*3/2)*2</t>
  </si>
  <si>
    <t>985131001R1</t>
  </si>
  <si>
    <t>Oprava HUP</t>
  </si>
  <si>
    <t>-64443822</t>
  </si>
  <si>
    <t>Poznámka k položce:_x000d_
- obložení stejným obkladem, jako doplňovaný sokl na objektu_x000d_
- nová dvířka_x000d_
- nová stříška</t>
  </si>
  <si>
    <t>985131211</t>
  </si>
  <si>
    <t>Očištění ploch stěn, rubu kleneb a podlah sušeným křemičitým pískem</t>
  </si>
  <si>
    <t>-1323322478</t>
  </si>
  <si>
    <t>985131311</t>
  </si>
  <si>
    <t>Ruční dočištění ploch stěn, rubu kleneb a podlah ocelových kartáči</t>
  </si>
  <si>
    <t>-1083669312</t>
  </si>
  <si>
    <t>997013.R</t>
  </si>
  <si>
    <t>Odvoz výzisku z železného šrotu na místo určené objednatelem do 20 km se složením.Hospodaření s vyzískaným materiálem (mimo odpad) bude prováděno v souladu se Směrnicí SŽDC č. 42 ze dne 7.1.2013."</t>
  </si>
  <si>
    <t>1450348804</t>
  </si>
  <si>
    <t>Poznámka k položce:_x000d_
Dopravní náklady jsou zahrnuty v položkách přesunu, cena bude ouze za vytřídění a uložení</t>
  </si>
  <si>
    <t>-1926342292</t>
  </si>
  <si>
    <t>1665345133</t>
  </si>
  <si>
    <t>1341496238</t>
  </si>
  <si>
    <t>46,936*19 'Přepočtené koeficientem množství</t>
  </si>
  <si>
    <t>997013631</t>
  </si>
  <si>
    <t>Poplatek za uložení na skládce (skládkovné) stavebního odpadu směsného kód odpadu 17 09 04</t>
  </si>
  <si>
    <t>-615806706</t>
  </si>
  <si>
    <t>47,874</t>
  </si>
  <si>
    <t>-19,036</t>
  </si>
  <si>
    <t>-0,25</t>
  </si>
  <si>
    <t>997013873</t>
  </si>
  <si>
    <t>Poplatek za uložení stavebního odpadu ze sypkých materiálů na skládce - omítka (skládkovné)</t>
  </si>
  <si>
    <t>1288157994</t>
  </si>
  <si>
    <t>564956254</t>
  </si>
  <si>
    <t>Elektroinstalace - slaboproud - příprava kamery</t>
  </si>
  <si>
    <t>220450007</t>
  </si>
  <si>
    <t>Montáž datové skříně rack</t>
  </si>
  <si>
    <t>2036105467</t>
  </si>
  <si>
    <t>3571311R</t>
  </si>
  <si>
    <t>rozvaděč datový vel. 12U 600X600 s napájecí lištou a přípravou pro umístění DVR</t>
  </si>
  <si>
    <t>1633064982</t>
  </si>
  <si>
    <t>742110501</t>
  </si>
  <si>
    <t>Montáž DVR nebo NAS, nahrávacího zařízení pro kamery</t>
  </si>
  <si>
    <t>-173470838</t>
  </si>
  <si>
    <t>38771010</t>
  </si>
  <si>
    <t>videorekordér síťový (NVR) pro záznam 16 IP kamer bez HDD (max 4 HDD) maximální rozlišení záznamu 8MP HDMI 4K 16x PoE</t>
  </si>
  <si>
    <t>-90750276</t>
  </si>
  <si>
    <t>40332002</t>
  </si>
  <si>
    <t>HDD k rekordérům kamerových systémů 2TB</t>
  </si>
  <si>
    <t>-1669594058</t>
  </si>
  <si>
    <t>742110504</t>
  </si>
  <si>
    <t>Montáž krabic pro slaboproud zapuštěných plastových odbočných kruhových s víčkem</t>
  </si>
  <si>
    <t>-1117527770</t>
  </si>
  <si>
    <t>34571457</t>
  </si>
  <si>
    <t>krabice pod omítku PVC odbočná kruhová D 70mm s víčkem</t>
  </si>
  <si>
    <t>350992579</t>
  </si>
  <si>
    <t>742230003</t>
  </si>
  <si>
    <t>Montáž venkovní kamery</t>
  </si>
  <si>
    <t>-428527351</t>
  </si>
  <si>
    <t>742230004</t>
  </si>
  <si>
    <t>Montáž vnitřní kamery</t>
  </si>
  <si>
    <t>-991680175</t>
  </si>
  <si>
    <t>1760489</t>
  </si>
  <si>
    <t>IP KAMERA HIKVISION DS-2CD2646G2-IZS</t>
  </si>
  <si>
    <t>2003438316</t>
  </si>
  <si>
    <t>742230007</t>
  </si>
  <si>
    <t>Montáž konzoly pro kryt nebo kameru</t>
  </si>
  <si>
    <t>-708044619</t>
  </si>
  <si>
    <t>31674000</t>
  </si>
  <si>
    <t>výložník rovný ke kameře vyložení 500mm</t>
  </si>
  <si>
    <t>1594312281</t>
  </si>
  <si>
    <t>742230102R</t>
  </si>
  <si>
    <t>Instalace a nastavení SW pro sledování kamer, zaintegrování a propojení do stávajícího systému dohledových pracovišť v DK</t>
  </si>
  <si>
    <t>-1965068110</t>
  </si>
  <si>
    <t>743111315R</t>
  </si>
  <si>
    <t>Montáž protrubkování pro datové rozvody</t>
  </si>
  <si>
    <t>-264045970</t>
  </si>
  <si>
    <t>Poznámka k položce:_x000d_
Jedná se o přípravu pro kamerový systém tak, aby bylo možné v budoucnu osadit koncové prvky bez zásahu do nově opravených prostor. Kabely budou ukončeny na fasádě na vhodném místě s dostatečnou rezervou, uloženy do krabičky a zavíčkovány. Ke každé kameře bude samostatný datový kabel, který bude přivedený do datového racku v dopravní kanceláři s označením a identifikací. Předpoklad 14x kamera na fasádu objektu (rohy)</t>
  </si>
  <si>
    <t>345713510</t>
  </si>
  <si>
    <t>trubka elektroinstalační ohebná Kopoflex</t>
  </si>
  <si>
    <t>832799272</t>
  </si>
  <si>
    <t>350*1,1 "Přepočtené koeficientem množství</t>
  </si>
  <si>
    <t>74</t>
  </si>
  <si>
    <t>744422110</t>
  </si>
  <si>
    <t>Montáž kabelu UTP</t>
  </si>
  <si>
    <t>1907575082</t>
  </si>
  <si>
    <t>75</t>
  </si>
  <si>
    <t>341210100</t>
  </si>
  <si>
    <t>UTP Belden 1583ENH, C5E, 100MHz, 4pár, bezhalogenový</t>
  </si>
  <si>
    <t>-1648298657</t>
  </si>
  <si>
    <t>1100,*1,1 "Přepočtené koeficientem množství</t>
  </si>
  <si>
    <t>748</t>
  </si>
  <si>
    <t>Elektromontáže - osvětlovací zařízení a svítidla</t>
  </si>
  <si>
    <t>76</t>
  </si>
  <si>
    <t>2102030R0</t>
  </si>
  <si>
    <t>Informační systém - montáž prosvětleného piktogramu "Senohraby" uchycený na stěnu nebo konstrukci</t>
  </si>
  <si>
    <t>-2091165488</t>
  </si>
  <si>
    <t>Poznámka k položce:_x000d_
Jedná se pouze o práce spojené s ukotvením a montáží orientačního a informačního systému včetně pomocných konstrukcí. Samotná dodávka hlavních prosvětlených tabulí bude realizována z rámcové smlouvy objednatele u centrálního dodavatele informačních a orientačních tabulí.</t>
  </si>
  <si>
    <t>751</t>
  </si>
  <si>
    <t>Vzduchotechnika</t>
  </si>
  <si>
    <t>77</t>
  </si>
  <si>
    <t>751721111</t>
  </si>
  <si>
    <t>Montáž klimatizační jednotky venkovní s jednofázovým napájením do 2 vnitřních jednotek</t>
  </si>
  <si>
    <t>511924213</t>
  </si>
  <si>
    <t>78</t>
  </si>
  <si>
    <t>751721811</t>
  </si>
  <si>
    <t>Demontáž klimatizační jednotky venkovní s jednofázovým napájením do 2 vnitřních jednotek</t>
  </si>
  <si>
    <t>1927167847</t>
  </si>
  <si>
    <t>79</t>
  </si>
  <si>
    <t>998751201</t>
  </si>
  <si>
    <t>Přesun hmot procentní pro vzduchotechniku v objektech výšky do 12 m</t>
  </si>
  <si>
    <t>-575657367</t>
  </si>
  <si>
    <t>80</t>
  </si>
  <si>
    <t>762134811</t>
  </si>
  <si>
    <t>DeMontáž bednění svislých stěn z fošen (stěna přístřešku od ulice)</t>
  </si>
  <si>
    <t>240433471</t>
  </si>
  <si>
    <t>9,7*3,6</t>
  </si>
  <si>
    <t>81</t>
  </si>
  <si>
    <t>76233213R1</t>
  </si>
  <si>
    <t>Výměna nosných částí krovů včetně profilace dle stávajícího vzhledu z KVH hranolů</t>
  </si>
  <si>
    <t>-503617001</t>
  </si>
  <si>
    <t xml:space="preserve">Poznámka k položce:_x000d_
Jedná se o kompletní výměnu včetně demontáže stávajících konstrukcí a přípravy pro osazení._x000d_
Ostatní tesařské a klempířské konstrukce vč. nátěrů jsou součástí střechy (SO.01)_x000d_
</t>
  </si>
  <si>
    <t>čekárenský přístřešek malý</t>
  </si>
  <si>
    <t>7*2"nosný trám"</t>
  </si>
  <si>
    <t>5,5*8"krokev"</t>
  </si>
  <si>
    <t>letní čekárna</t>
  </si>
  <si>
    <t>3,8*12"sloupek"</t>
  </si>
  <si>
    <t>1*12*2</t>
  </si>
  <si>
    <t>1,5*11"ozdobný mezi sloupek"</t>
  </si>
  <si>
    <t>9,7*5"nosný trám"</t>
  </si>
  <si>
    <t>5,2*10*2"krokev"</t>
  </si>
  <si>
    <t>10*4</t>
  </si>
  <si>
    <t>82</t>
  </si>
  <si>
    <t>76233213R2</t>
  </si>
  <si>
    <t>Laťková ozdoba pod střechou letní čekárny</t>
  </si>
  <si>
    <t>-608514731</t>
  </si>
  <si>
    <t>Poznámka k položce:_x000d_
- šířka 70 cm_x000d_
- late 3x4 cm položené na koso pod úhlem 45° uložené v rámu z hranolů 6x6 cm_x000d_
- vč. povrchové úpravy _x000d_
- přesné provedení bude odsouhlaseno investorem</t>
  </si>
  <si>
    <t>od kolejiště</t>
  </si>
  <si>
    <t>22,6</t>
  </si>
  <si>
    <t>od ulice</t>
  </si>
  <si>
    <t>9,7</t>
  </si>
  <si>
    <t>83</t>
  </si>
  <si>
    <t>Přesun hmot procentní pro kce tesařské v objektech v přes 6 do 12 m</t>
  </si>
  <si>
    <t>-1064201851</t>
  </si>
  <si>
    <t>84</t>
  </si>
  <si>
    <t>764002851</t>
  </si>
  <si>
    <t>Demontáž oplechování parapetů do suti</t>
  </si>
  <si>
    <t>1764217837</t>
  </si>
  <si>
    <t>(0,6)*2</t>
  </si>
  <si>
    <t>(0,9)*3</t>
  </si>
  <si>
    <t>(1,7)*2</t>
  </si>
  <si>
    <t>(1,8)*3</t>
  </si>
  <si>
    <t>(1,8)*2</t>
  </si>
  <si>
    <t>(1,8)*1</t>
  </si>
  <si>
    <t>(0,7)*4</t>
  </si>
  <si>
    <t>(0,9)*1</t>
  </si>
  <si>
    <t>(1)*1</t>
  </si>
  <si>
    <t>(0,6)*4</t>
  </si>
  <si>
    <t>85</t>
  </si>
  <si>
    <t>764002861</t>
  </si>
  <si>
    <t>Demontáž oplechování říms a ozdobných prvků do suti</t>
  </si>
  <si>
    <t>335717582</t>
  </si>
  <si>
    <t>(4,5+1+5,4+1+4,5)*2</t>
  </si>
  <si>
    <t>86</t>
  </si>
  <si>
    <t>764004861</t>
  </si>
  <si>
    <t>Demontáž svodu do suti</t>
  </si>
  <si>
    <t>-74020406</t>
  </si>
  <si>
    <t>3,7*1</t>
  </si>
  <si>
    <t>3,7*4</t>
  </si>
  <si>
    <t>4,5*2</t>
  </si>
  <si>
    <t>2,5*2</t>
  </si>
  <si>
    <t>3,5*1</t>
  </si>
  <si>
    <t>87</t>
  </si>
  <si>
    <t>764216605</t>
  </si>
  <si>
    <t>Oplechování rovných parapetů mechanicky kotvené z Pz s povrchovou úpravou rš 400 mm vč. přípravy a opravy podkladu</t>
  </si>
  <si>
    <t>-1548176828</t>
  </si>
  <si>
    <t>88</t>
  </si>
  <si>
    <t>764218604</t>
  </si>
  <si>
    <t>Oplechování rovné římsy mechanicky kotvené z Pz s upraveným povrchem rš 330 mm</t>
  </si>
  <si>
    <t>372281171</t>
  </si>
  <si>
    <t>89</t>
  </si>
  <si>
    <t>764518622</t>
  </si>
  <si>
    <t>Svody kruhové včetně objímek, kolen, odskoků z Pz s povrchovou úpravou průměru 100 mm</t>
  </si>
  <si>
    <t>1534347328</t>
  </si>
  <si>
    <t>90</t>
  </si>
  <si>
    <t>-1579370205</t>
  </si>
  <si>
    <t>766</t>
  </si>
  <si>
    <t>Konstrukce truhlářské</t>
  </si>
  <si>
    <t>91</t>
  </si>
  <si>
    <t>766441811</t>
  </si>
  <si>
    <t>Demontáž parapetních desek dřevěných, laminovaných šířky do 30 cm</t>
  </si>
  <si>
    <t>-687345191</t>
  </si>
  <si>
    <t>92</t>
  </si>
  <si>
    <t>766622216</t>
  </si>
  <si>
    <t>Montáž plastových oken plochy do 1 m2 otevíravých s rámem do zdiva</t>
  </si>
  <si>
    <t>224302223</t>
  </si>
  <si>
    <t>"0,6*1,3"2</t>
  </si>
  <si>
    <t>"0,7*1,1"4</t>
  </si>
  <si>
    <t>"0,6*1,3"4</t>
  </si>
  <si>
    <t>93</t>
  </si>
  <si>
    <t>61140054.R1</t>
  </si>
  <si>
    <t>okno plastové 1křídlové 60x130 cm O/OS,oboustranný barevný dekor v odstínu dle výběru investora, celoobvodové kování, min. 6 komor, stavební hloubka min. 82mm, středové těsnění, izolační trojsklo, ornamentní zasklení 6-16-4-16-4, Uw max 0,8 W/m2.K</t>
  </si>
  <si>
    <t>-1513869523</t>
  </si>
  <si>
    <t>Poznámka k položce:_x000d_
- Jedná se o orientační vnější rozměry otvoru! Před zadáním do výroby je nutné zaměření každého otvoru._x000d_
- Ornamentální / mléčné zasklení_x000d_
- Bezpečnostní zasklení s vloženou fólií, min. BT2 dle ČSN ENV 1627-1630_x000d_
- Předpokládá se dvoubarevné řešení, finálně bude odsouhlaseno zástupcem investora po předložení vzorníku na místě.</t>
  </si>
  <si>
    <t>94</t>
  </si>
  <si>
    <t>61140054.R2</t>
  </si>
  <si>
    <t>okno plastové 1křídlové 70x110 cm O/OS,oboustranný barevný dekor v odstínu dle výběru investora, celoobvodové kování, min. 6 komor, stavební hloubka min. 82mm, středové těsnění, izolační trojsklo, zasklení 6-16-4-16-4, Uw max 0,8 W/m2.K</t>
  </si>
  <si>
    <t>-2111347402</t>
  </si>
  <si>
    <t xml:space="preserve">Poznámka k položce:_x000d_
- Jedná se o orientační vnější rozměry otvoru! Před zadáním do výroby je nutné zaměření každého otvoru._x000d_
</t>
  </si>
  <si>
    <t>95</t>
  </si>
  <si>
    <t>766622132</t>
  </si>
  <si>
    <t>Montáž plastových oken plochy přes 1 m2 otevíravých výšky do 2,5 m s rámem do zdiva</t>
  </si>
  <si>
    <t>1441439422</t>
  </si>
  <si>
    <t>(1,8*1,)*3</t>
  </si>
  <si>
    <t>(1,8*1,8)*1</t>
  </si>
  <si>
    <t>(1,8*1,3)*2</t>
  </si>
  <si>
    <t>96</t>
  </si>
  <si>
    <t>61140054.R3</t>
  </si>
  <si>
    <t>okno plastové 1křídlové 90x130 cm O/OS,oboustranný barevný dekor v odstínu dle výběru investora, celoobvodové kování, min. 6 komor, stavební hloubka min. 82mm, středové těsnění, izolační trojsklo, zasklení 6-16-4-16-4, Uw max 0,8 W/m2.K</t>
  </si>
  <si>
    <t>510262775</t>
  </si>
  <si>
    <t>"0,9*1,3"3</t>
  </si>
  <si>
    <t>97</t>
  </si>
  <si>
    <t>61140054.R4</t>
  </si>
  <si>
    <t>okno plastové 1křídlové 100x170 cm O/OS,oboustranný barevný dekor v odstínu dle výběru investora, celoobvodové kování, min. 6 komor, stavební hloubka min. 82mm, středové těsnění, izolační trojsklo, zasklení 6-16-4-16-4, Uw max 0,8 W/m2.K</t>
  </si>
  <si>
    <t>-2099526599</t>
  </si>
  <si>
    <t>Poznámka k položce:_x000d_
- Jedná se o orientační vnější rozměry otvoru! Před zadáním do výroby je nutné zaměření každého otvoru._x000d_
- Bezpečnostní zasklení s vloženou fólií, min. BT2 dle ČSN ENV 1627-1630_x000d_
- Předpokládá se dvoubarevné řešení, finálně bude odsouhlaseno zástupcem investora po předložení vzorníku na místě._x000d_
- Dělící příčka</t>
  </si>
  <si>
    <t>pošta + čekárna z ulice</t>
  </si>
  <si>
    <t>"1*1,7"2</t>
  </si>
  <si>
    <t>98</t>
  </si>
  <si>
    <t>61140054.R5</t>
  </si>
  <si>
    <t>okno plastové 1křídlové 90x180 cm O/OS,oboustranný barevný dekor v odstínu dle výběru investora, celoobvodové kování, min. 6 komor, stavební hloubka min. 82mm, středové těsnění, izolační trojsklo, zasklení 6-16-4-16-4, Uw max 0,8 W/m2.K</t>
  </si>
  <si>
    <t>1399242575</t>
  </si>
  <si>
    <t>Poznámka k položce:_x000d_
- Jedná se o orientační vnější rozměry otvoru! Před zadáním do výroby je nutné zaměření každého otvoru._x000d_
- Předpokládá se dvoubarevné řešení, finálně bude odsouhlaseno zástupcem investora po předložení vzorníku na místě._x000d_
- Dělící příčky</t>
  </si>
  <si>
    <t>1,patro schodiště</t>
  </si>
  <si>
    <t>"0,9*1,8"1</t>
  </si>
  <si>
    <t>99</t>
  </si>
  <si>
    <t>61140054.R6</t>
  </si>
  <si>
    <t>okno plastové 2křídlové 180x130 cm O/OS,oboustranný barevný dekor v odstínu dle výběru investora, celoobvodové kování, min. 6 komor, stavební hloubka min. 82mm, středové těsnění, izolační trojsklo, zasklení 6-16-4-16-4, Uw max 0,8 W/m2.K</t>
  </si>
  <si>
    <t>1087419616</t>
  </si>
  <si>
    <t>1. patro</t>
  </si>
  <si>
    <t>"1,8*1,3"2</t>
  </si>
  <si>
    <t>100</t>
  </si>
  <si>
    <t>61140054.R7</t>
  </si>
  <si>
    <t>okno plastové 2křídlové 180x170 cm O/OS,oboustranný barevný dekor v odstínu dle výběru investora, celoobvodové kování, min. 6 komor, stavební hloubka min. 82mm, středové těsnění, izolační trojsklo, zasklení 6-16-4-16-4, Uw max 0,8 W/m2.K</t>
  </si>
  <si>
    <t>-940174366</t>
  </si>
  <si>
    <t>Poznámka k položce:_x000d_
- Jedná se o orientační vnější rozměry otvoru! Před zadáním do výroby je nutné zaměření každého otvoru._x000d_
- Bezpečnostní zasklení s vloženou fólií, min. BT2 dle ČSN ENV 1627-1630_x000d_
- Předpokládá se dvoubarevné řešení, finálně bude odsouhlaseno zástupcem investora po předložení vzorníku na místě._x000d_
- Dělící příčky</t>
  </si>
  <si>
    <t>přízemí</t>
  </si>
  <si>
    <t>"1,7*1,8"5</t>
  </si>
  <si>
    <t>101</t>
  </si>
  <si>
    <t>61140054.R8</t>
  </si>
  <si>
    <t>kno plastové 2křídlové 180x180 cm O/OS,oboustranný barevný dekor v odstínu dle výběru investora, celoobvodové kování, min. 6 komor, stavební hloubka min. 82mm, středové těsnění, izolační trojsklo, zasklení 6-16-4-16-4, Uw max 0,8 W/m2.K</t>
  </si>
  <si>
    <t>575063854</t>
  </si>
  <si>
    <t>"1,8*1,8"1</t>
  </si>
  <si>
    <t>102</t>
  </si>
  <si>
    <t>766660411</t>
  </si>
  <si>
    <t>Montáž vchodových dveří jednokřídlových bez nadsvětlíku do zdiva</t>
  </si>
  <si>
    <t>300688320</t>
  </si>
  <si>
    <t>3"WC"</t>
  </si>
  <si>
    <t>1"čekárna/nástupiště"</t>
  </si>
  <si>
    <t>1"pošta"</t>
  </si>
  <si>
    <t>2"technologie"</t>
  </si>
  <si>
    <t>103</t>
  </si>
  <si>
    <t>61144161.1</t>
  </si>
  <si>
    <t>dveře plastové vchodové bezpečnostní 1křídlové 90x200 cm, zasklení ornamentní 1/2 - izolační bezp. trojsklo s vloženou fólií, kování bezp. celoobv. vícebodové,oboustr. barevný dekor dle výběru,vč. rámu</t>
  </si>
  <si>
    <t>-1867390375</t>
  </si>
  <si>
    <t xml:space="preserve">Poznámka k položce:_x000d_
Jedná se o orientační vnější rozměry otvoru, před realizací nutné přesné zaměření! _x000d_
Vícebodové bezpečnostní kování.  _x000d_
Členění a dekor bude upřesněno investorem. _x000d_
Bezpečnostní zasklení s vloženou fólií, min. BT2 dle ČSN ENV 1627-1630_x000d_
Předpokládá se dvoubarevné řešení, finálně bude odsouhlaseno zástupcem investora po předložení vzorníku na místě._x000d_
Dveře budou vybaveny pro el. zámek včetně propoje do mincovníku pro ovládání vstupu._x000d_
Ornamentní zasklení pouze průsvitné - neprůhledné - nutno vyvzorkovat._x000d_
</t>
  </si>
  <si>
    <t>104</t>
  </si>
  <si>
    <t>61144161.2</t>
  </si>
  <si>
    <t>dveře plastové vchodové bezpečnostní 1křídlové 110x225 cm, zasklení ornamentní 1/2 - izolační bezp. trojsklo s vloženou fólií, kování bezp. celoobv. vícebodové,oboustr. barevný dekor dle výběru,vč. rámu</t>
  </si>
  <si>
    <t>-1828236540</t>
  </si>
  <si>
    <t xml:space="preserve">Poznámka k položce:_x000d_
Jedná se o orientační vnější rozměry otvoru, před realizací nutné_x000d_
přesné zaměření!_x000d_
Vícebodové bezpečnostní kování._x000d_
Bezpečnostní zasklení s vloženou fólií, min. BT2 dle ČSN ENV 1627-1630_x000d_
Předpokládá se dvoubarevné řešení, finálně bude odsouhlaseno zástupcem investora po předložení vzorníku na místě._x000d_
</t>
  </si>
  <si>
    <t>1"pošta - přístřešek"</t>
  </si>
  <si>
    <t>105</t>
  </si>
  <si>
    <t>61144161.3</t>
  </si>
  <si>
    <t>dveře plastové vchodové bezpečnostní 1křídlové 120x225 cm, zasklení ornamentní 1/2 - izolační bezp. trojsklo s vloženou fólií, kování bezp. celoobv. vícebodové,oboustr. barevný dekor dle výběru,vč. rámu</t>
  </si>
  <si>
    <t>619235369</t>
  </si>
  <si>
    <t xml:space="preserve">Poznámka k položce:_x000d_
Jedná se o orientační vnější rozměry otvoru, před realizací nutné přesné zaměření! _x000d_
Vícebodové bezpečnostní kování.  _x000d_
Členění a dekor bude upřesněno investorem. _x000d_
Bezpečnostní zasklení s vloženou fólií, min. BT2 dle ČSN ENV 1627-1630_x000d_
Předpokládá se dvoubarevné řešení, finálně bude odsouhlaseno zástupcem investora po předložení vzorníku na místě._x000d_
Dveře budou osazeny automatickým pohonem křídlových dveří</t>
  </si>
  <si>
    <t>1"čekárna z nástupiště"</t>
  </si>
  <si>
    <t>106</t>
  </si>
  <si>
    <t>61144161.4</t>
  </si>
  <si>
    <t>dveře plastové vchodové bezpečnostní 1křídlové 120x220 cm, plné, členěné dle dveří prosklených, kování bezp. celoobv. vícebodové,oboustr. barevný dekor dle výběru,vč. rámu</t>
  </si>
  <si>
    <t>644118595</t>
  </si>
  <si>
    <t xml:space="preserve">Poznámka k položce:_x000d_
Jedná se o orientační vnější rozměry otvoru, před realizací nutné přesné zaměření! _x000d_
Vícebodové bezpečnostní kování.  _x000d_
Členění a dekor bude upřesněno investorem. _x000d_
Bezpečnostní zasklení s vloženou fólií, min. BT2 dle ČSN ENV 1627-1630_x000d_
Předpokládá se dvoubarevné řešení, finálně bude odsouhlaseno zástupcem investora po předložení vzorníku na místě._x000d_
</t>
  </si>
  <si>
    <t>107</t>
  </si>
  <si>
    <t>766660421</t>
  </si>
  <si>
    <t>Montáž vchodových dveří jednokřídlových s nadsvětlíkem do zdiva</t>
  </si>
  <si>
    <t>1472230934</t>
  </si>
  <si>
    <t>1"čekárna/ulice"</t>
  </si>
  <si>
    <t>1"doprava"</t>
  </si>
  <si>
    <t>1"byt"</t>
  </si>
  <si>
    <t>108</t>
  </si>
  <si>
    <t>61144160.R1</t>
  </si>
  <si>
    <t>dveře plastové vchodové bezpečnostní 1křídlové 120x280 cm, propsklený nadsvětlík - fixní, zasklení ornamentní 1/2 - izolační bezp. trojsklo s vloženou fólií, kování bezp. celoobv. vícebodové,oboustr. barevný dekor dle výběru,vč. rámu</t>
  </si>
  <si>
    <t>861419487</t>
  </si>
  <si>
    <t>109</t>
  </si>
  <si>
    <t>61144160.R2</t>
  </si>
  <si>
    <t>dveře plastové vchodové bezpečnostní 1křídlové 120x270 cm, propsklený nadsvětlík, zasklení ornamentní 1/2 - izolační bezp. trojsklo s vloženou fólií, kování bezp. celoobv. vícebodové,oboustr. barevný dekor dle výběru,vč. rámu</t>
  </si>
  <si>
    <t>1803975739</t>
  </si>
  <si>
    <t>110</t>
  </si>
  <si>
    <t>61144160.R3</t>
  </si>
  <si>
    <t>dveře plastové vchodové bezpečnostní 1křídlové 120x260 cm, propsklený nadsvětlík, zasklení ornamentní 1/2 - izolační bezp. trojsklo s vloženou fólií, kování bezp. celoobv. vícebodové,oboustr. barevný dekor dle výběru,vč. rámu</t>
  </si>
  <si>
    <t>1283708469</t>
  </si>
  <si>
    <t>111</t>
  </si>
  <si>
    <t>61144160.R4</t>
  </si>
  <si>
    <t>dveře plastové vchodové bezpečnostní 1křídlové 120x280 cm, propsklený nadsvětlík, zasklení ornamentní 1/2 - izolační bezp. trojsklo s vloženou fólií, kování bezp. celoobv. vícebodové,oboustr. barevný dekor dle výběru,vč. rámu</t>
  </si>
  <si>
    <t>2133778439</t>
  </si>
  <si>
    <t>1"byt</t>
  </si>
  <si>
    <t>112</t>
  </si>
  <si>
    <t>766660451</t>
  </si>
  <si>
    <t>Montáž vchodových dveří dvoukřídlových bez nadsvětlíku do zdiva</t>
  </si>
  <si>
    <t>1449034934</t>
  </si>
  <si>
    <t>113</t>
  </si>
  <si>
    <t>61144162.1</t>
  </si>
  <si>
    <t>dveře plastové vchodové bezpečnostní 2křídlové 150x220 cm, plné, členěné dle dveří prosklených, kování bezp. celoobv. vícebodové,oboustr. barevný dekor dle výběru,vč. rámu</t>
  </si>
  <si>
    <t>-196278600</t>
  </si>
  <si>
    <t>114</t>
  </si>
  <si>
    <t>61144162.2</t>
  </si>
  <si>
    <t>dveře plastové vchodové bezpečnostní 2křídlové 180x220 cm, plné, členěné dle dveří prosklených, kování bezp. celoobv. vícebodové,oboustr. barevný dekor dle výběru,vč. rámu</t>
  </si>
  <si>
    <t>1758497106</t>
  </si>
  <si>
    <t xml:space="preserve">Poznámka k položce:_x000d_
Jedná se o orientační vnější rozměry otvoru, před realizací nutné přesné zaměření! _x000d_
Vícebodové bezpečnostní kování.  _x000d_
Členění a dekor bude upřesněno investorem. _x000d_
Předpokládá se dvoubarevné řešení, finálně bude odsouhlaseno zástupcem investora po předložení vzorníku na místě._x000d_
</t>
  </si>
  <si>
    <t>1"technologie"</t>
  </si>
  <si>
    <t>115</t>
  </si>
  <si>
    <t>766694113</t>
  </si>
  <si>
    <t>Montáž parapetních desek dřevěných, laminovaných šířky do 30 cm délky do 2,6 m</t>
  </si>
  <si>
    <t>-842411871</t>
  </si>
  <si>
    <t>116</t>
  </si>
  <si>
    <t>611444020</t>
  </si>
  <si>
    <t>parapet plastový vnitřní - Deceuninck komůrkový - šíře dle aktuální situace po osazení nových oken</t>
  </si>
  <si>
    <t>-44510957</t>
  </si>
  <si>
    <t>Poznámka k položce:_x000d_
Poznámka k položce: Jedná se o orientační vnější rozměry otvoru, před realizací nutné přesné zaměření.</t>
  </si>
  <si>
    <t>117</t>
  </si>
  <si>
    <t>611444150</t>
  </si>
  <si>
    <t>koncovka k parapetu plastovému vnitřnímu 1 pár</t>
  </si>
  <si>
    <t>-1497210960</t>
  </si>
  <si>
    <t>118</t>
  </si>
  <si>
    <t>998766202</t>
  </si>
  <si>
    <t>Přesun hmot procentní pro konstrukce truhlářské v objektech v do 12 m</t>
  </si>
  <si>
    <t>1406105093</t>
  </si>
  <si>
    <t>119</t>
  </si>
  <si>
    <t>767610115</t>
  </si>
  <si>
    <t>Montáž oken jednoduchých pevných do zdiva plochy do 0,6 m2</t>
  </si>
  <si>
    <t>283706858</t>
  </si>
  <si>
    <t>120</t>
  </si>
  <si>
    <t>767-07</t>
  </si>
  <si>
    <t>sklepní okno, ocelový rám, výplň mřížka z tahokovu vč povrchové úpravy žárovým zinkováním, kompletní konstrukce včetně kotvení, 60x40 cm</t>
  </si>
  <si>
    <t>321957506</t>
  </si>
  <si>
    <t>Poznámka k položce:_x000d_
Poznámka k položce: orientační rozměry 60/40cm</t>
  </si>
  <si>
    <t>121</t>
  </si>
  <si>
    <t>767641110</t>
  </si>
  <si>
    <t>Montáž dokončení okování dveří otvíravých</t>
  </si>
  <si>
    <t>1893071614</t>
  </si>
  <si>
    <t>11"dveří celkem"</t>
  </si>
  <si>
    <t>-2"automatické otevírání"</t>
  </si>
  <si>
    <t>122</t>
  </si>
  <si>
    <t>549146300</t>
  </si>
  <si>
    <t xml:space="preserve">kování bezpečnostní včetně štítu Golem nerez-  klika-klika</t>
  </si>
  <si>
    <t>340639148</t>
  </si>
  <si>
    <t>Poznámka k položce:_x000d_
Poznámka k položce: provedení dle upřesnění zástupce investora na místě u konkrétních dveří</t>
  </si>
  <si>
    <t>123</t>
  </si>
  <si>
    <t>549641500</t>
  </si>
  <si>
    <t>vložka zámková cylindrická oboustranná bezpečnostní FAB DYNAMIC + 4 klíče</t>
  </si>
  <si>
    <t>-2012496041</t>
  </si>
  <si>
    <t>124</t>
  </si>
  <si>
    <t>767651126</t>
  </si>
  <si>
    <t>Montáž elektrického dveřního pohonu</t>
  </si>
  <si>
    <t>-1873497183</t>
  </si>
  <si>
    <t>125</t>
  </si>
  <si>
    <t>55345877</t>
  </si>
  <si>
    <t>automatický pohon křídlových dveří</t>
  </si>
  <si>
    <t>171943587</t>
  </si>
  <si>
    <t xml:space="preserve">Poznámka k položce:_x000d_
automatický pohon křídlových dveří využívající stejnosměrný elektromotor a převodový systém k pohonu systému ramene otevírajícího dveře._x000d_
Verze pohonu pro těžké zatížení dveří._x000d_
Pohon je oboustranný a nezávislý na orientaci závěsů. Je vhodný pro systémy s tlačnými (PUSH) i tažnými rameny (PULL). Montáž je možné provést na stěnu i křídlo dveří._x000d_
_x000d_
požadované funkce a parametry:_x000d_
Velmi tichý provoz_x000d_
Lze použít pro levé i pravé dveře s tlačnými i tažnými rameny_x000d_
Bez napájení funguje jako mechanický dveřní zavírač/otvírač podle nastavení, pohon lze ručně přetlačit_x000d_
Push&amp;Go funkce v libovolné poloze_x000d_
Maximální hmotnost dveří je 450 kg_x000d_
Maximální síla s ramenem Push na m2 = 140 kg_x000d_
Funkce asistovaného otevírání – motor pomáhá otevření dveří_x000d_
Funkce posílené zavírání – motor pomáhá zavření dveří_x000d_
Nastavitelný čas otevření dveří v rozmezí 1,5–30s, volitelné_x000d_
Zabudovaný 12/24V zdroj s výstupem pro el. zámky_x000d_
Možnost připojení klíčového přepínače režimů _x000d_
EPS vstup_x000d_
Monitoring akumulátorů_x000d_
Možnost připojení bezpečnostních a aktivačních detektorů_x000d_
Reléový výstup indikace chyb a stavu dveří_x000d_
Minimální údržba a dlouhá životnost_x000d_
Možnost dvoukřídlého řešení pod jedním krytem pohonu_x000d_
</t>
  </si>
  <si>
    <t>126</t>
  </si>
  <si>
    <t>767651126R</t>
  </si>
  <si>
    <t>D+M bezpečnostních a ovládacích prvků automatického dveřního pohonu</t>
  </si>
  <si>
    <t>900764203</t>
  </si>
  <si>
    <t xml:space="preserve">Poznámka k položce:_x000d_
Jedná se o kompletní dodávku a montáž příslušenství dveřního automatického pohonu (bezpečnostní a ovládací prvky)._x000d_
_x000d_
automatický chod na 2x radarové čidlo+bezpečnostní prvky (např. infračervené detektory překážek), rozšiřující moduly řídící jednotky, klíčový podomítkový přepínač pro zapínání automatického otevírání s možností trvalého uzamčení či vypnutí včetně podomítkového propoje k automatickému dveřnímu pohonu. _x000d_
_x000d_
V případě výpadku el. energie či vypnutí musí systém fungovat jako kalsický mechanický samozavírač (jen se přetlačí)._x000d_
</t>
  </si>
  <si>
    <t>127</t>
  </si>
  <si>
    <t>767661811</t>
  </si>
  <si>
    <t>Demontáž mříží pevných nebo otevíravých</t>
  </si>
  <si>
    <t>-136763378</t>
  </si>
  <si>
    <t>(1,7*1,8)*5</t>
  </si>
  <si>
    <t>(1,7*1)*2</t>
  </si>
  <si>
    <t>128</t>
  </si>
  <si>
    <t>767662210</t>
  </si>
  <si>
    <t>Montáž mříží otvíravých</t>
  </si>
  <si>
    <t>1479484265</t>
  </si>
  <si>
    <t>129</t>
  </si>
  <si>
    <t>54912000</t>
  </si>
  <si>
    <t>mříž pro stavení otvory otvíravá</t>
  </si>
  <si>
    <t>1997984867</t>
  </si>
  <si>
    <t xml:space="preserve">Poznámka k položce:_x000d_
Mříž bude osazena ve vnitřní straně ostění za okny._x000d_
Součástí je kování pro otevírání mříže a zámek._x000d_
Mříž je vč. Pz povrchové úpravy._x000d_
Vzhled, provedení a barvy budou upřesněny._x000d_
</t>
  </si>
  <si>
    <t>130</t>
  </si>
  <si>
    <t>767821112</t>
  </si>
  <si>
    <t>Montáž poštovní schránky zavěšené</t>
  </si>
  <si>
    <t>-892462115</t>
  </si>
  <si>
    <t>131</t>
  </si>
  <si>
    <t>55348112</t>
  </si>
  <si>
    <t>schránka listová se sklapkou Pz 370x330x100mm</t>
  </si>
  <si>
    <t>1372999049</t>
  </si>
  <si>
    <t>132</t>
  </si>
  <si>
    <t>767995110R1</t>
  </si>
  <si>
    <t>Úprava a prodloužení ocelových konzol pod klimatizační jednotku</t>
  </si>
  <si>
    <t>-1729865625</t>
  </si>
  <si>
    <t>Poznámka k položce:_x000d_
Prodloužení konzol z důvodu provedení fasády</t>
  </si>
  <si>
    <t>133</t>
  </si>
  <si>
    <t>767995110R2</t>
  </si>
  <si>
    <t>Dodávka a montáž ochranné klece na vnější klimatizační jednotku s odnímatelnou čelní stranou pro možnost servisu</t>
  </si>
  <si>
    <t>928562851</t>
  </si>
  <si>
    <t>Poznámka k položce:_x000d_
- ocelový rám_x000d_
- výplň tahokov_x000d_
- povrchová úprava_x000d_
- rozměr cca: hl.v.š. 50x50x100 cm_x000d_
- před výrobou nutné schválení investorem</t>
  </si>
  <si>
    <t>134</t>
  </si>
  <si>
    <t>767996005</t>
  </si>
  <si>
    <t>Demontáž označení stanice</t>
  </si>
  <si>
    <t>-1640284811</t>
  </si>
  <si>
    <t>135</t>
  </si>
  <si>
    <t>767996801</t>
  </si>
  <si>
    <t>Demontáž atypických zámečnických konstrukcí rozebráním hmotnosti jednotlivých dílů do 50 kg</t>
  </si>
  <si>
    <t>kg</t>
  </si>
  <si>
    <t>-1416090184</t>
  </si>
  <si>
    <t>136</t>
  </si>
  <si>
    <t>Přesun hmot procentní pro zámečnické konstrukce v objektech v do 12 m</t>
  </si>
  <si>
    <t>754150686</t>
  </si>
  <si>
    <t>Dokončovací práce - nátěry</t>
  </si>
  <si>
    <t>137</t>
  </si>
  <si>
    <t>783306805</t>
  </si>
  <si>
    <t>Odstranění nátěru ze zámečnických konstrukcí opálením</t>
  </si>
  <si>
    <t>1733857388</t>
  </si>
  <si>
    <t>138</t>
  </si>
  <si>
    <t>783314101</t>
  </si>
  <si>
    <t>Základní nátěr zámečnických konstrukcí jednonásobný syntetický</t>
  </si>
  <si>
    <t>-625329903</t>
  </si>
  <si>
    <t>139</t>
  </si>
  <si>
    <t>783315101</t>
  </si>
  <si>
    <t>Mezinátěr jednonásobný syntetický standardní zámečnických konstrukcí</t>
  </si>
  <si>
    <t>-90832859</t>
  </si>
  <si>
    <t>140</t>
  </si>
  <si>
    <t>783317101</t>
  </si>
  <si>
    <t>Krycí jednonásobný syntetický standardní nátěr zámečnických konstrukcí</t>
  </si>
  <si>
    <t>-109830691</t>
  </si>
  <si>
    <t>141</t>
  </si>
  <si>
    <t>783823133</t>
  </si>
  <si>
    <t>Penetrační silikátový nátěr hladkých, tenkovrstvých zrnitých nebo štukových omítek</t>
  </si>
  <si>
    <t>402507891</t>
  </si>
  <si>
    <t>142</t>
  </si>
  <si>
    <t>783826675</t>
  </si>
  <si>
    <t>Hydrofobizační transparentní silikonový nátěr hrubých betonových povrchů nebo hrubých omítek</t>
  </si>
  <si>
    <t>850525480</t>
  </si>
  <si>
    <t>143</t>
  </si>
  <si>
    <t>783827423</t>
  </si>
  <si>
    <t>Krycí dvojnásobný silikátový nátěr omítek stupně členitosti 1 a 2</t>
  </si>
  <si>
    <t>-906159320</t>
  </si>
  <si>
    <t>144</t>
  </si>
  <si>
    <t>783827429</t>
  </si>
  <si>
    <t>Příplatek k cenám dvojnásobného nátěru omítek stupně členitosti 1 a 2 za biocidní přísadu</t>
  </si>
  <si>
    <t>1099923773</t>
  </si>
  <si>
    <t>145</t>
  </si>
  <si>
    <t>783897603</t>
  </si>
  <si>
    <t>Příplatek k cenám dvojnásobného krycího nátěru omítek za provedení styku 2 barev</t>
  </si>
  <si>
    <t>1386487704</t>
  </si>
  <si>
    <t>146</t>
  </si>
  <si>
    <t>783897611</t>
  </si>
  <si>
    <t>Příplatek k cenám dvojnásobného krycího nátěru omítek za barevné provedení v odstínu středně sytém</t>
  </si>
  <si>
    <t>-1395910391</t>
  </si>
  <si>
    <t>786</t>
  </si>
  <si>
    <t>Dokončovací práce - čalounické úpravy</t>
  </si>
  <si>
    <t>147</t>
  </si>
  <si>
    <t>786624121</t>
  </si>
  <si>
    <t>Montáž lamelové žaluzie do oken zdvojených kovových otevíravých, sklápěcích a vyklápěcích</t>
  </si>
  <si>
    <t>785384693</t>
  </si>
  <si>
    <t>148</t>
  </si>
  <si>
    <t>55346200</t>
  </si>
  <si>
    <t>žaluzie horizontální interiérové</t>
  </si>
  <si>
    <t>-1471869098</t>
  </si>
  <si>
    <t>149</t>
  </si>
  <si>
    <t>998786202</t>
  </si>
  <si>
    <t>Přesun hmot procentní pro čalounické úpravy v objektech v do 12 m</t>
  </si>
  <si>
    <t>-1654346536</t>
  </si>
  <si>
    <t>22-M</t>
  </si>
  <si>
    <t>Montáže oznam. a zabezp. zařízení</t>
  </si>
  <si>
    <t>150</t>
  </si>
  <si>
    <t>220320022</t>
  </si>
  <si>
    <t>Montáž hodin hlavních HH 1 nebo EH 1</t>
  </si>
  <si>
    <t>-1125372361</t>
  </si>
  <si>
    <t>151</t>
  </si>
  <si>
    <t>3944525R1</t>
  </si>
  <si>
    <t>Kruhové venkovní hodiny analogové dvoustranné na konzolu KVD 60 24V/K 211 dle nové Sm. SŽ č. 118 vč. tvrzeného skla, sekundového strojku a ručky, osvětlení a soumrakového spínače v korporátním provedení</t>
  </si>
  <si>
    <t>256</t>
  </si>
  <si>
    <t>1541964214</t>
  </si>
  <si>
    <t>152</t>
  </si>
  <si>
    <t>3944525R3</t>
  </si>
  <si>
    <t>Hlavní mikroprocesorové hodiny EH 82 s vestavěným akumulátorem, dvoulinkové včetně příslušenství a linkového rozvaděče se zdrojem pro ovládání venkovních hodin</t>
  </si>
  <si>
    <t>1472563365</t>
  </si>
  <si>
    <t>153</t>
  </si>
  <si>
    <t>220320201.1</t>
  </si>
  <si>
    <t>Dodávka a montáž domovního zvonku</t>
  </si>
  <si>
    <t>1057968376</t>
  </si>
  <si>
    <t>154</t>
  </si>
  <si>
    <t>220322000R1</t>
  </si>
  <si>
    <t>Demontáž a následná montáž sirén po provedení fasády</t>
  </si>
  <si>
    <t>1359146809</t>
  </si>
  <si>
    <t>Poznámka k položce:_x000d_
Prověření funkčnosti zařízení popř. zrušení</t>
  </si>
  <si>
    <t>155</t>
  </si>
  <si>
    <t>220370101</t>
  </si>
  <si>
    <t>Funkční dodavatelské přezkoušení železničního rozhlasového zařízení reproduktoru</t>
  </si>
  <si>
    <t>2065140137</t>
  </si>
  <si>
    <t>156</t>
  </si>
  <si>
    <t>220370440</t>
  </si>
  <si>
    <t>Montáž reproduktoru vč. konzoly</t>
  </si>
  <si>
    <t>573543799</t>
  </si>
  <si>
    <t>Poznámka k položce:_x000d_
Práce na těchto zařízeních je nutné koordinovat se správcem těchto zařízení - správou sdělovací a zabezpečovací techniky SSZT!</t>
  </si>
  <si>
    <t>157</t>
  </si>
  <si>
    <t>22-M-000</t>
  </si>
  <si>
    <t>reproduktor DEXON SC20AH vč. konzoly kompletní</t>
  </si>
  <si>
    <t>1505538861</t>
  </si>
  <si>
    <t>158</t>
  </si>
  <si>
    <t>22037044R1</t>
  </si>
  <si>
    <t>Koordinace při výměně oken a dveří se zástupci AŽD</t>
  </si>
  <si>
    <t>1926355326</t>
  </si>
  <si>
    <t>Poznámka k položce:_x000d_
Před výměnou dveří a oken je nutné v min. 4 týdenním předstihu zajistit odbornou demontáž a následnou montáž dveřních a okenních kontaktů EZS na nové okna/dveře u servisní organizace AŽD</t>
  </si>
  <si>
    <t>159</t>
  </si>
  <si>
    <t>22037044R2</t>
  </si>
  <si>
    <t>Zapravení a výměna stávajícího vedení oznamovacích a slaboproudých zařízení na fasádě</t>
  </si>
  <si>
    <t>1770799310</t>
  </si>
  <si>
    <t>Poznámka k položce:_x000d_
Veškeré vedení oznamovacích a slaboproudých zařízení bude zapraveno pod omítku. Tj. část vedení od zařízení v rámci fasády vč. průrazu bude zapraveno a uloženo do chráničky s vhodným ukončením a napojením na stávající vedení v krabici, tak aby byla možná výměna kompletního vedení ze strany SSZT bez zásahu do opravovaných částí._x000d_
Práce na těchto zařízeních je nutné koordinovat se správcem těchto zařízení - správou sdělovací a zabezpečovací techniky SSZT!</t>
  </si>
  <si>
    <t>SO.03 - Oprava čekárny</t>
  </si>
  <si>
    <t xml:space="preserve">    O01 - Mobiliář</t>
  </si>
  <si>
    <t xml:space="preserve">    711 - Izolace proti vodě, vlhkosti a plynům</t>
  </si>
  <si>
    <t xml:space="preserve">    722 - Zdravotechnika - vnitřní vodovod</t>
  </si>
  <si>
    <t xml:space="preserve">    733 - Ústřední vytápění - rozvodné potrubí</t>
  </si>
  <si>
    <t xml:space="preserve">    735 - Ústřední vytápění - otopná tělesa</t>
  </si>
  <si>
    <t xml:space="preserve">    763 - Konstrukce suché výstavby</t>
  </si>
  <si>
    <t xml:space="preserve">    771 - Podlahy z dlaždic</t>
  </si>
  <si>
    <t xml:space="preserve">    784 - Dokončovací práce - malby</t>
  </si>
  <si>
    <t>317121101</t>
  </si>
  <si>
    <t>Montáž prefabrikovaných překladů délky do 1500 mm</t>
  </si>
  <si>
    <t>1085323486</t>
  </si>
  <si>
    <t>59321053</t>
  </si>
  <si>
    <t>překlad ŽB š 60mm dl 1600mm</t>
  </si>
  <si>
    <t>1629460395</t>
  </si>
  <si>
    <t>612131121</t>
  </si>
  <si>
    <t>Penetrace akrylát-silikonová vnitřních stěn nanášená ručně</t>
  </si>
  <si>
    <t>-975817269</t>
  </si>
  <si>
    <t>612142001</t>
  </si>
  <si>
    <t>Potažení vnitřních stěn sklovláknitým pletivem vtlačeným do tenkovrstvé hmoty</t>
  </si>
  <si>
    <t>1277801108</t>
  </si>
  <si>
    <t>612311131</t>
  </si>
  <si>
    <t>Potažení vnitřních stěn vápenným štukem tloušťky do 3 mm ručně</t>
  </si>
  <si>
    <t>-275625688</t>
  </si>
  <si>
    <t>612325413</t>
  </si>
  <si>
    <t>Oprava vnitřní vápenocementové hladké omítky stěn v rozsahu plochy do 50%</t>
  </si>
  <si>
    <t>-1879426337</t>
  </si>
  <si>
    <t>631311126</t>
  </si>
  <si>
    <t>Mazanina tl do 120 mm z betonu prostého bez zvýšených nároků na prostředí tř. C 25/30</t>
  </si>
  <si>
    <t>-1734657158</t>
  </si>
  <si>
    <t>17,72*0,1</t>
  </si>
  <si>
    <t>631319173</t>
  </si>
  <si>
    <t>Příplatek k mazanině tl do 120 mm za stržení povrchu spodní vrstvy před vložením výztuže</t>
  </si>
  <si>
    <t>-1762324087</t>
  </si>
  <si>
    <t>631362021</t>
  </si>
  <si>
    <t>Výztuž mazanin svařovanými sítěmi Kari</t>
  </si>
  <si>
    <t>-387007661</t>
  </si>
  <si>
    <t>0,004335*17,72</t>
  </si>
  <si>
    <t>634111114</t>
  </si>
  <si>
    <t>Obvodová dilatace pružnou těsnicí páskou mezi stěnou a mazaninou nebo potěremv 100 mm</t>
  </si>
  <si>
    <t>-1269865291</t>
  </si>
  <si>
    <t>(4,1+4+1,1)*2</t>
  </si>
  <si>
    <t>949101111</t>
  </si>
  <si>
    <t>Lešení pomocné pro objekty pozemních staveb s lešeňovou podlahou v do 1,9 m zatížení do 150 kg/m2</t>
  </si>
  <si>
    <t>526294654</t>
  </si>
  <si>
    <t>4*4,1</t>
  </si>
  <si>
    <t>1,2*1,1</t>
  </si>
  <si>
    <t>952901111</t>
  </si>
  <si>
    <t>Vyčištění budov bytové a občanské výstavby při výšce podlaží do 4 m</t>
  </si>
  <si>
    <t>479290198</t>
  </si>
  <si>
    <t>965042141</t>
  </si>
  <si>
    <t>Bourání podkladů pod dlažby nebo mazanin betonových nebo z litého asfaltu tl do 100 mm pl přes 4 m2</t>
  </si>
  <si>
    <t>99693301</t>
  </si>
  <si>
    <t>968062245</t>
  </si>
  <si>
    <t>Vybourání dřevěných rámů oken jednoduchých včetně křídel pl do 2 m2</t>
  </si>
  <si>
    <t>-149793153</t>
  </si>
  <si>
    <t>978013161</t>
  </si>
  <si>
    <t>Otlučení vnitřní vápenné nebo vápenocementové omítky stěn v rozsahu do 50 %</t>
  </si>
  <si>
    <t>-1695652548</t>
  </si>
  <si>
    <t>(4,1+4+1,1)*2*3,2</t>
  </si>
  <si>
    <t>97805954R</t>
  </si>
  <si>
    <t>Stavební přípomoce pro elektroinstalaci kompletní vč. zapravení a povrchové úpravy</t>
  </si>
  <si>
    <t>-2070195355</t>
  </si>
  <si>
    <t>97805954R2.1</t>
  </si>
  <si>
    <t>Demontáž a zpětná montáž příp. přemístění garnýží, nástěnek, klaprámů, cedulí, otočných jízdních řádů a ost. doplňkových kcí pro provedení prací</t>
  </si>
  <si>
    <t>1364406181</t>
  </si>
  <si>
    <t>997013213</t>
  </si>
  <si>
    <t>Vnitrostaveništní doprava suti a vybouraných hmot pro budovy v do 12 m ručně</t>
  </si>
  <si>
    <t>-321662167</t>
  </si>
  <si>
    <t>1507754155</t>
  </si>
  <si>
    <t>25020182</t>
  </si>
  <si>
    <t>6,62*19 'Přepočtené koeficientem množství</t>
  </si>
  <si>
    <t>-634805845</t>
  </si>
  <si>
    <t>998018002</t>
  </si>
  <si>
    <t>Přesun hmot ruční pro budovy v přes 6 do 12 m</t>
  </si>
  <si>
    <t>-1900741626</t>
  </si>
  <si>
    <t>O01</t>
  </si>
  <si>
    <t>Mobiliář</t>
  </si>
  <si>
    <t>O0015</t>
  </si>
  <si>
    <t>Odvoz a likvidace stávajícího vnitřního mobiliáře</t>
  </si>
  <si>
    <t>-10368389</t>
  </si>
  <si>
    <t>711</t>
  </si>
  <si>
    <t>Izolace proti vodě, vlhkosti a plynům</t>
  </si>
  <si>
    <t>711111001</t>
  </si>
  <si>
    <t>Provedení izolace proti zemní vlhkosti vodorovné za studena nátěrem penetračním</t>
  </si>
  <si>
    <t>-1185611516</t>
  </si>
  <si>
    <t>11163150</t>
  </si>
  <si>
    <t>lak penetrační asfaltový</t>
  </si>
  <si>
    <t>727328000</t>
  </si>
  <si>
    <t>17,72*0,0003 'Přepočtené koeficientem množství</t>
  </si>
  <si>
    <t>711141559</t>
  </si>
  <si>
    <t>Provedení izolace proti zemní vlhkosti pásy přitavením vodorovné NAIP</t>
  </si>
  <si>
    <t>-237385091</t>
  </si>
  <si>
    <t>62832000</t>
  </si>
  <si>
    <t>pás asfaltový natavitelný oxidovaný tl 3,0mm typu V60 S30 s vložkou ze skleněné rohože, s jemnozrnným minerálním posypem</t>
  </si>
  <si>
    <t>650511135</t>
  </si>
  <si>
    <t>17,72*1,15 'Přepočtené koeficientem množství</t>
  </si>
  <si>
    <t>998711202</t>
  </si>
  <si>
    <t>Přesun hmot procentní pro izolace proti vodě, vlhkosti a plynům v objektech v do 12 m</t>
  </si>
  <si>
    <t>-869201851</t>
  </si>
  <si>
    <t>722</t>
  </si>
  <si>
    <t>Zdravotechnika - vnitřní vodovod</t>
  </si>
  <si>
    <t>722173000R1</t>
  </si>
  <si>
    <t>Úprava vodovodního potrubí vč. přípravy na napojení nápojového automatu</t>
  </si>
  <si>
    <t>-1055726418</t>
  </si>
  <si>
    <t>Poznámka k položce:_x000d_
- zasekání rozvodu do zdi_x000d_
- připrava pro nápojení nápojového automatu_x000d_
- samostatný vodoměr umístěný za reviz. dvířky</t>
  </si>
  <si>
    <t>998722202</t>
  </si>
  <si>
    <t>Přesun hmot procentní pro vnitřní vodovod v objektech v přes 6 do 12 m</t>
  </si>
  <si>
    <t>1187789787</t>
  </si>
  <si>
    <t>733</t>
  </si>
  <si>
    <t>Ústřední vytápění - rozvodné potrubí</t>
  </si>
  <si>
    <t>733110800R1</t>
  </si>
  <si>
    <t>Zaslepení a úprava potrubí po zrušeném otopném tělesu</t>
  </si>
  <si>
    <t>604886705</t>
  </si>
  <si>
    <t>HZS2222</t>
  </si>
  <si>
    <t>Seřízení, napuštění, odvzdušnění, topná zkouška</t>
  </si>
  <si>
    <t>hod</t>
  </si>
  <si>
    <t>512</t>
  </si>
  <si>
    <t>1463543123</t>
  </si>
  <si>
    <t>733110803</t>
  </si>
  <si>
    <t>Demontáž potrubí</t>
  </si>
  <si>
    <t>1230633483</t>
  </si>
  <si>
    <t>998733202</t>
  </si>
  <si>
    <t>Přesun hmot procentní pro rozvody potrubí v objektech v přes 6 do 12 m</t>
  </si>
  <si>
    <t>-308756353</t>
  </si>
  <si>
    <t>735</t>
  </si>
  <si>
    <t>Ústřední vytápění - otopná tělesa</t>
  </si>
  <si>
    <t>735121810</t>
  </si>
  <si>
    <t>Demontáž otopného tělesa</t>
  </si>
  <si>
    <t>725482772</t>
  </si>
  <si>
    <t>735411140R1</t>
  </si>
  <si>
    <t>Stropní sálavý panel ECOSUN 600 U+ - na strop/stěnu</t>
  </si>
  <si>
    <t>1995887601</t>
  </si>
  <si>
    <t>735411140R2</t>
  </si>
  <si>
    <t>závěs pro montáž ECOSUN na strop</t>
  </si>
  <si>
    <t>512115199</t>
  </si>
  <si>
    <t>735494811</t>
  </si>
  <si>
    <t>Vypuštění vody z otopných těles</t>
  </si>
  <si>
    <t>1647428519</t>
  </si>
  <si>
    <t>998735202</t>
  </si>
  <si>
    <t>Přesun hmot procentní pro otopná tělesa v objektech v přes 6 do 12 m</t>
  </si>
  <si>
    <t>-1989766933</t>
  </si>
  <si>
    <t>763</t>
  </si>
  <si>
    <t>Konstrukce suché výstavby</t>
  </si>
  <si>
    <t>763131511</t>
  </si>
  <si>
    <t>SDK podhled deska 1xA 12,5 bez TI jednovrstvá spodní kce profil CD+UD</t>
  </si>
  <si>
    <t>-865719549</t>
  </si>
  <si>
    <t>4,1*4</t>
  </si>
  <si>
    <t>1,2*0,8</t>
  </si>
  <si>
    <t>763131714</t>
  </si>
  <si>
    <t>SDK podhled základní penetrační nátěr</t>
  </si>
  <si>
    <t>-1309732528</t>
  </si>
  <si>
    <t>998763402</t>
  </si>
  <si>
    <t>Přesun hmot procentní pro sádrokartonové konstrukce v objektech v do 12 m</t>
  </si>
  <si>
    <t>359420146</t>
  </si>
  <si>
    <t>767610216R</t>
  </si>
  <si>
    <t>Montáž oken bezpečnostních s balistickou odolností</t>
  </si>
  <si>
    <t>282103891</t>
  </si>
  <si>
    <t>55341333R1</t>
  </si>
  <si>
    <t>pokladní okno,kovový rám RAL dle výběru investora, bezpečnostní, neprůstřelné, spodní část uzpůsobena pro prodej jízdenek - přesuvná miska, včetně navazujícího parapetu a plechování, možnost uzamčení z prostoru pokladny včetně zajištění proti vloupání</t>
  </si>
  <si>
    <t>-1409615132</t>
  </si>
  <si>
    <t>Poznámka k položce:_x000d_
provedení dle pokynu SŽ SŽ PO-…/2021-GŘ,_x000d_
přepdpokládané barevné řešení RAL 7016_x000d_
bezpečnostní třída minimálně P2A dle ČSN EN 356;balistická odolnost minimálně BR2 dle ČSN EN 1063. Pokladní přesuvná miska pro předávání hotovosti, jízdního dokladu,_x000d_
platebního terminálu a POPů (š150 mm x d 300 mm x v 100 mm) bude_x000d_
součástí odkládacích ploch – pultu/parapetu</t>
  </si>
  <si>
    <t>55341333R2</t>
  </si>
  <si>
    <t>komunikátor pokladního okna</t>
  </si>
  <si>
    <t>-2078257782</t>
  </si>
  <si>
    <t>Poznámka k položce:_x000d_
provedení viz pokyn SŽ SŽ PO-…/2021-GŘ_x000d_
komunikátor mezi pokladní a cestujícím; obsahuje na každé straně_x000d_
pokladního okna mikrofon a reproduktor; v prostoru pokladny je_x000d_
nainstalována základna umožňující ovládání hlasitosti.</t>
  </si>
  <si>
    <t>55341333R3</t>
  </si>
  <si>
    <t>Indukční smyčka pokladního okna</t>
  </si>
  <si>
    <t>-1230421993</t>
  </si>
  <si>
    <t>-2008052753</t>
  </si>
  <si>
    <t>771</t>
  </si>
  <si>
    <t>Podlahy z dlaždic</t>
  </si>
  <si>
    <t>771571810</t>
  </si>
  <si>
    <t>Demontáž podlah z dlaždic keramických kladených do malty</t>
  </si>
  <si>
    <t>662561198</t>
  </si>
  <si>
    <t>771111011</t>
  </si>
  <si>
    <t>Vysátí podkladu před pokládkou dlažby</t>
  </si>
  <si>
    <t>2078557456</t>
  </si>
  <si>
    <t>771121011</t>
  </si>
  <si>
    <t>Nátěr penetrační na podlahu</t>
  </si>
  <si>
    <t>-1577374293</t>
  </si>
  <si>
    <t>771151013</t>
  </si>
  <si>
    <t>Samonivelační stěrka podlah pevnosti 20 MPa tl přes 5 do 8 mm</t>
  </si>
  <si>
    <t>-162092247</t>
  </si>
  <si>
    <t>771474142</t>
  </si>
  <si>
    <t>Montáž soklíků z dlaždic keramických s požlábkem flexibilní lepidlo v do 120 mm</t>
  </si>
  <si>
    <t>725901983</t>
  </si>
  <si>
    <t>59761312R</t>
  </si>
  <si>
    <t>sokl RAKO TAURUS s požlábkem 298 x 90 x 9 mm - odstín dle výběru investora</t>
  </si>
  <si>
    <t>-871905213</t>
  </si>
  <si>
    <t>Poznámka k položce:_x000d_
Poznámka k položce: Konečné barevné provedení bude odsouhlaseno na základě předložení vzorníku zástupcem investora na místě.</t>
  </si>
  <si>
    <t>18,4/0,3</t>
  </si>
  <si>
    <t>771574113</t>
  </si>
  <si>
    <t>Montáž podlah keramických režných hladkých lepených flexibilním lepidlem do 12 ks/m2</t>
  </si>
  <si>
    <t>438179405</t>
  </si>
  <si>
    <t>597614060.1</t>
  </si>
  <si>
    <t>dlaždice keramické slinuté neglazované, úprava protiskluz min. R10 - odstín dle výběru investora 29,8 x 29,8 x 0,9 cm</t>
  </si>
  <si>
    <t>-909733502</t>
  </si>
  <si>
    <t>771591112</t>
  </si>
  <si>
    <t>Izolace pod dlažbu nátěrem nebo stěrkou ve dvou vrstvách</t>
  </si>
  <si>
    <t>567552366</t>
  </si>
  <si>
    <t>998771202</t>
  </si>
  <si>
    <t>Přesun hmot procentní pro podlahy z dlaždic v objektech v do 12 m</t>
  </si>
  <si>
    <t>625503222</t>
  </si>
  <si>
    <t>783306807</t>
  </si>
  <si>
    <t>Odstranění nátěru ze zámečnických konstrukcí odstraňovačem nátěrů</t>
  </si>
  <si>
    <t>1386844216</t>
  </si>
  <si>
    <t>Základní jednonásobný syntetický nátěr zámečnických konstrukcí</t>
  </si>
  <si>
    <t>1614916879</t>
  </si>
  <si>
    <t>290102506</t>
  </si>
  <si>
    <t>784</t>
  </si>
  <si>
    <t>Dokončovací práce - malby</t>
  </si>
  <si>
    <t>1264405562</t>
  </si>
  <si>
    <t>784111001</t>
  </si>
  <si>
    <t>Oprášení (ometení ) podkladu v místnostech výšky do 3,80 m</t>
  </si>
  <si>
    <t>-164034352</t>
  </si>
  <si>
    <t>784181101</t>
  </si>
  <si>
    <t>Základní akrylátová jednonásobná penetrace podkladu v místnostech výšky do 3,80m</t>
  </si>
  <si>
    <t>-8111184</t>
  </si>
  <si>
    <t>784211101</t>
  </si>
  <si>
    <t>Dvojnásobné bílé malby ze směsí za mokra výborně otěruvzdorných v místnostech výšky do 3,80 m</t>
  </si>
  <si>
    <t>1657466841</t>
  </si>
  <si>
    <t>1,1*1,2</t>
  </si>
  <si>
    <t>22037044R</t>
  </si>
  <si>
    <t>Zapravení a výměna stávajícího vedení oznamovacích a slaboproudých zařízení v rámci místnosti</t>
  </si>
  <si>
    <t>1434554915</t>
  </si>
  <si>
    <t xml:space="preserve">Poznámka k položce:_x000d_
Poznámka k položce: Veškeré vedení oznamovacích a slaboproudých zařízení bude vyměněno zapraveno pod omítku. Tj. část vedení od zařízení v rámci místnosti vč. průrazu z místnosti bude zapraveno a uloženo do chráničky s vhodným ukončením a napojením na stávající vedení v krabici, tak aby byla možná výměna kompletního vedení ze strany SSZT bez zásahu do opravované místnosti.  Práce na těchto zařízeních je nutné koordinovat se správcem těchto zařízení - správou sdělovací a zabezpečovací techniky SSZT!</t>
  </si>
  <si>
    <t>22037099R</t>
  </si>
  <si>
    <t>Demontáž a zpětná montáž pragotronu</t>
  </si>
  <si>
    <t>-411065248</t>
  </si>
  <si>
    <t>742-03</t>
  </si>
  <si>
    <t>Demontáž hodin</t>
  </si>
  <si>
    <t>ks</t>
  </si>
  <si>
    <t>-81157390</t>
  </si>
  <si>
    <t>742340002</t>
  </si>
  <si>
    <t>Montáž hodin nástěnných</t>
  </si>
  <si>
    <t>478441042</t>
  </si>
  <si>
    <t>742-04</t>
  </si>
  <si>
    <t>Čtvercové hodiny , průměr číselníku 40 dle norem SŽ</t>
  </si>
  <si>
    <t>-101516743</t>
  </si>
  <si>
    <t>742410201</t>
  </si>
  <si>
    <t>Montáž rozhlasu nastavení a oživení ústředny rozhlasu a naprogramování</t>
  </si>
  <si>
    <t>-1071750056</t>
  </si>
  <si>
    <t>742-02</t>
  </si>
  <si>
    <t>reproduktor kompletní dle norem SŽ</t>
  </si>
  <si>
    <t>213065163</t>
  </si>
  <si>
    <t>SO.04 - Oprava zázemí dopravní kanceláře</t>
  </si>
  <si>
    <t xml:space="preserve">    721 - Zdravotechnika - vnitřní kanalizace</t>
  </si>
  <si>
    <t xml:space="preserve">    725 - Zdravotechnika - zařizovací předměty</t>
  </si>
  <si>
    <t xml:space="preserve">    726 - Zdravotechnika - předstěnové instalace</t>
  </si>
  <si>
    <t xml:space="preserve">    731 - Ústřední vytápění - kotelny</t>
  </si>
  <si>
    <t xml:space="preserve">    776 - Podlahy povlakové</t>
  </si>
  <si>
    <t xml:space="preserve">    781 - Dokončovací práce - obklady</t>
  </si>
  <si>
    <t xml:space="preserve">    22-M - Montáže technologických zařízení pro dopravní stavby</t>
  </si>
  <si>
    <t>310279842</t>
  </si>
  <si>
    <t>Zazdívka otvorů pl přes 1 do 4 m2 ve zdivu nadzákladovém z nepálených tvárnic tl do 300 mm</t>
  </si>
  <si>
    <t>-748445157</t>
  </si>
  <si>
    <t>317143462</t>
  </si>
  <si>
    <t>Překlad nosný z pórobetonu ve zdech tl 375 mm dl přes 1300 do 1500 mm</t>
  </si>
  <si>
    <t>236887382</t>
  </si>
  <si>
    <t>340271045</t>
  </si>
  <si>
    <t>Zazdívka otvorů v příčkách nebo stěnách pl přes 1 do 4 m2 tvárnicemi pórobetonovými tl 150 mm</t>
  </si>
  <si>
    <t>-1143681108</t>
  </si>
  <si>
    <t>1,5</t>
  </si>
  <si>
    <t>346272216</t>
  </si>
  <si>
    <t>Přizdívka z pórobetonových tvárnic tl 50 mm</t>
  </si>
  <si>
    <t>-612642339</t>
  </si>
  <si>
    <t>0,9*1,5"geberit"*1</t>
  </si>
  <si>
    <t>1,5"ostatní"</t>
  </si>
  <si>
    <t>612135001</t>
  </si>
  <si>
    <t>Vyrovnání podkladu vnitřních stěn maltou vápenocementovou tl do 10 mm</t>
  </si>
  <si>
    <t>-61751110</t>
  </si>
  <si>
    <t>612135101</t>
  </si>
  <si>
    <t>Hrubá výplň rýh ve stěnách maltou jakékoli šířky rýhy</t>
  </si>
  <si>
    <t>-487597234</t>
  </si>
  <si>
    <t>Penetrační disperzní nátěr vnitřních stěn nanášený ručně</t>
  </si>
  <si>
    <t>338380120</t>
  </si>
  <si>
    <t>2063614698</t>
  </si>
  <si>
    <t>(3,8+4)*2*3,2"1.09"</t>
  </si>
  <si>
    <t>(1,8+4)*2*3,2"1.12"</t>
  </si>
  <si>
    <t>(1,5+1,2)*2*3,2"1.14"</t>
  </si>
  <si>
    <t>(1,3+1,2)*2*3,2"1.16"</t>
  </si>
  <si>
    <t>(0,8+2,2)*2*3,2"1.17"</t>
  </si>
  <si>
    <t>Potažení vnitřních stěn vápenným štukem tloušťky do 3 mm</t>
  </si>
  <si>
    <t>765618532</t>
  </si>
  <si>
    <t>139,52-11,9"obklady"</t>
  </si>
  <si>
    <t>1390358089</t>
  </si>
  <si>
    <t>(5,3+4)*2*3,2"1.10"</t>
  </si>
  <si>
    <t>(4+3,5)*2*3,2"1.11"</t>
  </si>
  <si>
    <t>(0,8+2,2)*2*1,2"1.17"</t>
  </si>
  <si>
    <t>619991011</t>
  </si>
  <si>
    <t>Obalení konstrukcí a prvků fólií přilepenou lepící páskou</t>
  </si>
  <si>
    <t>1011812900</t>
  </si>
  <si>
    <t>20"otopná tělesa"</t>
  </si>
  <si>
    <t>10"potrubí"</t>
  </si>
  <si>
    <t>-1436794805</t>
  </si>
  <si>
    <t>631312141</t>
  </si>
  <si>
    <t>Doplnění rýh v dosavadních mazaninách betonem prostým</t>
  </si>
  <si>
    <t>-1889509015</t>
  </si>
  <si>
    <t>748737532</t>
  </si>
  <si>
    <t>"1.09"</t>
  </si>
  <si>
    <t>4*3,8</t>
  </si>
  <si>
    <t>"1.10"</t>
  </si>
  <si>
    <t>4*5,3</t>
  </si>
  <si>
    <t>"1.11"</t>
  </si>
  <si>
    <t>4*3,5</t>
  </si>
  <si>
    <t>"1.12"</t>
  </si>
  <si>
    <t>4*1,8</t>
  </si>
  <si>
    <t>"1.14"</t>
  </si>
  <si>
    <t>1,5*1,2</t>
  </si>
  <si>
    <t>"1,16"</t>
  </si>
  <si>
    <t>1,3*1,2</t>
  </si>
  <si>
    <t>"1.17"</t>
  </si>
  <si>
    <t>0,8*2,2</t>
  </si>
  <si>
    <t>-1906253592</t>
  </si>
  <si>
    <t>952901111.1</t>
  </si>
  <si>
    <t xml:space="preserve">Vyčištění budov bytové a občanské výstavby při výšce podlaží do 4 m  (vyklizení sklepních prostor)</t>
  </si>
  <si>
    <t>1566725935</t>
  </si>
  <si>
    <t>95290111R</t>
  </si>
  <si>
    <t>Vyklizení a zpětné nastěhování vybavení a zařízení pro provedení prací - nábytek, zařízení, nástěnky, aj.</t>
  </si>
  <si>
    <t>82048660</t>
  </si>
  <si>
    <t>Poznámka k položce:_x000d_
! Zajistit nepřetržitý provoz pokladny. _x000d_
Přesunutí pokladny na dobu nezbytnou do šatny vč. potřebné technologie</t>
  </si>
  <si>
    <t>234042101</t>
  </si>
  <si>
    <t>10,4*0,05</t>
  </si>
  <si>
    <t>965081213</t>
  </si>
  <si>
    <t>Bourání podlah z dlaždic keramických nebo xylolitových tl do 10 mm plochy přes 1 m2</t>
  </si>
  <si>
    <t>7604480</t>
  </si>
  <si>
    <t>-1480623212</t>
  </si>
  <si>
    <t>974031132</t>
  </si>
  <si>
    <t>Vysekání rýh ve zdivu cihelném hl do 50 mm š do 70 mm</t>
  </si>
  <si>
    <t>1842454095</t>
  </si>
  <si>
    <t>974031153</t>
  </si>
  <si>
    <t>Vysekání rýh ve zdivu cihelném hl do 100 mm š do 100 mm</t>
  </si>
  <si>
    <t>-1585655542</t>
  </si>
  <si>
    <t>974031165</t>
  </si>
  <si>
    <t>Vysekání rýh ve zdivu cihelném hl do 150 mm š do 200 mm</t>
  </si>
  <si>
    <t>1560749994</t>
  </si>
  <si>
    <t>Otlučení (osekání) vnitřní vápenné nebo vápenocementové omítky stěn v rozsahu do 50 %</t>
  </si>
  <si>
    <t>-2028327899</t>
  </si>
  <si>
    <t>997013011R</t>
  </si>
  <si>
    <t>Vyklizení odpadu vč. odvozu a likvidace</t>
  </si>
  <si>
    <t>1842988765</t>
  </si>
  <si>
    <t>1"sklep"</t>
  </si>
  <si>
    <t>997013153</t>
  </si>
  <si>
    <t>Vnitrostaveništní doprava suti a vybouraných hmot pro budovy v do 12 m s omezením mechanizace</t>
  </si>
  <si>
    <t>-1529000727</t>
  </si>
  <si>
    <t>Odvoz suti a vybouraných hmot na skládku nebo meziskládku do 1 km se složením</t>
  </si>
  <si>
    <t>-2145235272</t>
  </si>
  <si>
    <t>1873847728</t>
  </si>
  <si>
    <t>8,487*19 'Přepočtené koeficientem množství</t>
  </si>
  <si>
    <t>-1292810986</t>
  </si>
  <si>
    <t>-2057918014</t>
  </si>
  <si>
    <t>711111051</t>
  </si>
  <si>
    <t>Provedení izolace proti zemní vlhkosti vodorovné za studena 2x nátěr tekutou elastickou hydroizolací</t>
  </si>
  <si>
    <t>13729757</t>
  </si>
  <si>
    <t>2,2*0,8</t>
  </si>
  <si>
    <t>24551040</t>
  </si>
  <si>
    <t>stěrka hydroizolační dvousložková cemento-polymerová pod dlažbu</t>
  </si>
  <si>
    <t>2052927379</t>
  </si>
  <si>
    <t>1,76*1,5 'Přepočtené koeficientem množství</t>
  </si>
  <si>
    <t>1069301729</t>
  </si>
  <si>
    <t>721</t>
  </si>
  <si>
    <t>Zdravotechnika - vnitřní kanalizace</t>
  </si>
  <si>
    <t>721174000</t>
  </si>
  <si>
    <t>Ostatní nespecifikované práce a materiály</t>
  </si>
  <si>
    <t>1605240492</t>
  </si>
  <si>
    <t>721174024</t>
  </si>
  <si>
    <t>Potrubí kanalizační z PP odpadní DN 75</t>
  </si>
  <si>
    <t>947760105</t>
  </si>
  <si>
    <t>721174026</t>
  </si>
  <si>
    <t>Potrubí kanalizační z PP odpadní DN 125</t>
  </si>
  <si>
    <t>-1854159215</t>
  </si>
  <si>
    <t>721183803</t>
  </si>
  <si>
    <t>Demontáž potrubí olovněné do D 54</t>
  </si>
  <si>
    <t>-1734405383</t>
  </si>
  <si>
    <t>721290111</t>
  </si>
  <si>
    <t>Zkouška těsnosti potrubí kanalizace vodou do DN 125</t>
  </si>
  <si>
    <t>1200031459</t>
  </si>
  <si>
    <t>998721202</t>
  </si>
  <si>
    <t>Přesun hmot procentní pro vnitřní kanalizace v objektech v do 12 m</t>
  </si>
  <si>
    <t>1487799359</t>
  </si>
  <si>
    <t>722173000</t>
  </si>
  <si>
    <t xml:space="preserve">Ostatní nespecifikované práce a materiály </t>
  </si>
  <si>
    <t>846934301</t>
  </si>
  <si>
    <t>722170801</t>
  </si>
  <si>
    <t>Demontáž rozvodů vody z plastů do D 25</t>
  </si>
  <si>
    <t>767674547</t>
  </si>
  <si>
    <t>72217300R1</t>
  </si>
  <si>
    <t>Příplatek za samostatný rozvod vody pro WC komerčních prostor</t>
  </si>
  <si>
    <t>-1900634738</t>
  </si>
  <si>
    <t>722174002</t>
  </si>
  <si>
    <t>Potrubí vodovodní plastové PPR svar polyfuze PN 16 D 20 x 2,8 mm</t>
  </si>
  <si>
    <t>-370120024</t>
  </si>
  <si>
    <t>722181111</t>
  </si>
  <si>
    <t>Ochrana vodovodního potrubí plstěnými pásy do DN 20 mm</t>
  </si>
  <si>
    <t>1044725142</t>
  </si>
  <si>
    <t>722181812</t>
  </si>
  <si>
    <t>Demontáž plstěných pásů z trub do D 50</t>
  </si>
  <si>
    <t>-569506826</t>
  </si>
  <si>
    <t>722270101</t>
  </si>
  <si>
    <t xml:space="preserve">Sestava vodoměrová závitová G 3/4" </t>
  </si>
  <si>
    <t>757037794</t>
  </si>
  <si>
    <t>Poznámka k položce:_x000d_
Osazení podružného vodoměru pro odečet spotřeby vody u WC komerční prostory</t>
  </si>
  <si>
    <t>722290234</t>
  </si>
  <si>
    <t>Proplach a dezinfekce vodovodního potrubí do DN 80</t>
  </si>
  <si>
    <t>1359575549</t>
  </si>
  <si>
    <t>Přesun hmot procentní pro vnitřní vodovod v objektech v do 12 m</t>
  </si>
  <si>
    <t>339432570</t>
  </si>
  <si>
    <t>725</t>
  </si>
  <si>
    <t>Zdravotechnika - zařizovací předměty</t>
  </si>
  <si>
    <t>725110811</t>
  </si>
  <si>
    <t>Demontáž klozetů splachovací s nádrží</t>
  </si>
  <si>
    <t>-362538858</t>
  </si>
  <si>
    <t>725112022</t>
  </si>
  <si>
    <t>Klozet keramický závěsný na nosné stěny s hlubokým splachováním odpad vodorovný</t>
  </si>
  <si>
    <t>342609577</t>
  </si>
  <si>
    <t>725210821</t>
  </si>
  <si>
    <t>Demontáž umyvadel bez výtokových armatur</t>
  </si>
  <si>
    <t>782119185</t>
  </si>
  <si>
    <t>725211601</t>
  </si>
  <si>
    <t>Umyvadlo keramické bílé šířky 500 mm bez krytu na sifon připevněné na stěnu šrouby</t>
  </si>
  <si>
    <t>-117524153</t>
  </si>
  <si>
    <t>725211701</t>
  </si>
  <si>
    <t>Umývátko keramické bílé stěnové šířky 400 mm připevněné na stěnu šrouby</t>
  </si>
  <si>
    <t>-1226248938</t>
  </si>
  <si>
    <t>725319111</t>
  </si>
  <si>
    <t>Montáž dřezu ostatních typů</t>
  </si>
  <si>
    <t>1999061291</t>
  </si>
  <si>
    <t>55231360</t>
  </si>
  <si>
    <t>dřez nerez vestavný s odkapní deskou 900x600mm</t>
  </si>
  <si>
    <t>2140563231</t>
  </si>
  <si>
    <t>6000036033</t>
  </si>
  <si>
    <t>Háček dvojitý Sanela SLZN 57X, nerezový, povrch matný</t>
  </si>
  <si>
    <t>-975000522</t>
  </si>
  <si>
    <t>Poznámka k položce:_x000d_
materiál: nerez mat , model: SLZN 57X , značka: Sanela_x000d_
Nerezový dvojitý háček, povrch matný</t>
  </si>
  <si>
    <t>6000222690</t>
  </si>
  <si>
    <t>Zásobník toaletních rolí Sanela SLZN 37, nerezový</t>
  </si>
  <si>
    <t>500800311</t>
  </si>
  <si>
    <t>Poznámka k položce:_x000d_
materiál: nerez mat , model: SLZN 37 , značka: Sanela_x000d_
Nerezový zásobník na toaletní papír, pr. 290 x 100 mm, matný povrch</t>
  </si>
  <si>
    <t>6000101834</t>
  </si>
  <si>
    <t xml:space="preserve">WC štětka  Sanela SLZN 19X, povrch matný</t>
  </si>
  <si>
    <t>-1526087800</t>
  </si>
  <si>
    <t>Poznámka k položce:_x000d_
materiál: nerez mat , model: SLZN 19X , značka: Sanela_x000d_
s nerezovým držákem, povrch matný</t>
  </si>
  <si>
    <t>6000222691</t>
  </si>
  <si>
    <t>Zásobník na papírové ručníky Sanela SLZN 20X, nerezový</t>
  </si>
  <si>
    <t>-907504261</t>
  </si>
  <si>
    <t>Poznámka k položce:_x000d_
materiál: nerez mat , model: SLZN 20X , značka: Sanela_x000d_
Nerezový zásobník na papírové ručníky, povrch hladký, matný</t>
  </si>
  <si>
    <t>6000220869</t>
  </si>
  <si>
    <t>Koš nerezový Sanela SLZN 80X, 20 l, povrch matný</t>
  </si>
  <si>
    <t>-846835791</t>
  </si>
  <si>
    <t>Poznámka k položce:_x000d_
materiál: nerez mat , model: SLZN 80X , značka: Sanela_x000d_
Nerezový čtvercový koš, objem 20 l, povrch matný</t>
  </si>
  <si>
    <t>725514802</t>
  </si>
  <si>
    <t>Demontáž ohřívač průtokový plynový přes 5 do 16 l za minutu</t>
  </si>
  <si>
    <t>-582036970</t>
  </si>
  <si>
    <t>725535222</t>
  </si>
  <si>
    <t>Ventil pojistný bezpečnostní souprava s redukčním ventilem a výlevkou</t>
  </si>
  <si>
    <t>-1299721537</t>
  </si>
  <si>
    <t>725820801</t>
  </si>
  <si>
    <t>Demontáž baterie nástěnné do G 3 / 4</t>
  </si>
  <si>
    <t>1720401260</t>
  </si>
  <si>
    <t>725821325</t>
  </si>
  <si>
    <t>Baterie dřezová stojánková páková s otáčivým kulatým ústím a délkou ramínka 220 mm</t>
  </si>
  <si>
    <t>-960444421</t>
  </si>
  <si>
    <t>725822613</t>
  </si>
  <si>
    <t>Baterie umyvadlová stojánková páková s výpustí</t>
  </si>
  <si>
    <t>-205951789</t>
  </si>
  <si>
    <t>725861102</t>
  </si>
  <si>
    <t>Zápachová uzávěrka pro umyvadla DN 40</t>
  </si>
  <si>
    <t>-1780472894</t>
  </si>
  <si>
    <t>725862103</t>
  </si>
  <si>
    <t>Zápachová uzávěrka pro dřezy DN 40/50</t>
  </si>
  <si>
    <t>121732335</t>
  </si>
  <si>
    <t>72586211R</t>
  </si>
  <si>
    <t>Zápachová uzávěrka pro ohřívač nebo kotel (přepad)</t>
  </si>
  <si>
    <t>-1410699056</t>
  </si>
  <si>
    <t>998725202</t>
  </si>
  <si>
    <t>Přesun hmot procentní pro zařizovací předměty v objektech v do 12 m</t>
  </si>
  <si>
    <t>-1674333829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</si>
  <si>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</si>
  <si>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</si>
  <si>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</si>
  <si>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</si>
  <si>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-937695782</t>
  </si>
  <si>
    <t>726191002</t>
  </si>
  <si>
    <t>Souprava pro předstěnovou montáž</t>
  </si>
  <si>
    <t>142391648</t>
  </si>
  <si>
    <t>998726212</t>
  </si>
  <si>
    <t>Přesun hmot procentní pro instalační prefabrikáty v objektech v do 12 m</t>
  </si>
  <si>
    <t>-2104828708</t>
  </si>
  <si>
    <t>731</t>
  </si>
  <si>
    <t>Ústřední vytápění - kotelny</t>
  </si>
  <si>
    <t>731200000R</t>
  </si>
  <si>
    <t>767561585</t>
  </si>
  <si>
    <t>Hodinová zúčtovací sazba topenář odborný</t>
  </si>
  <si>
    <t>844584273</t>
  </si>
  <si>
    <t xml:space="preserve">Poznámka k položce:_x000d_
- vypuštění topné soustavy, proplach, napuštění, odvzdušnění_x000d_
- seřízení, regulace, topná zkouška dle ČSN, revize_x000d_
</t>
  </si>
  <si>
    <t>2*8*3</t>
  </si>
  <si>
    <t>731200823</t>
  </si>
  <si>
    <t>Demontáž kotle ocelového na plynná nebo kapalná paliva výkon do 25 kW</t>
  </si>
  <si>
    <t>-590106020</t>
  </si>
  <si>
    <t>731244208</t>
  </si>
  <si>
    <t>Kotel ocelový závěsný na plyn kondenzační o výkonu 2,65-24,9 kW s průtokovým ohřevem TV</t>
  </si>
  <si>
    <t>2021990507</t>
  </si>
  <si>
    <t>998731202</t>
  </si>
  <si>
    <t>Přesun hmot procentní pro kotelny v objektech v přes 6 do 12 m</t>
  </si>
  <si>
    <t>1068398213</t>
  </si>
  <si>
    <t>735419125</t>
  </si>
  <si>
    <t>Montáž konvektoru s osazením na konzoly dl do 1290 mm</t>
  </si>
  <si>
    <t>-668937135</t>
  </si>
  <si>
    <t>48455820</t>
  </si>
  <si>
    <t>konvektor nástěnný bez ventilátoru z Pz plechu 40mm 45/12 449W</t>
  </si>
  <si>
    <t>1692165950</t>
  </si>
  <si>
    <t>735511142</t>
  </si>
  <si>
    <t>Prostorový termostat programovatelný týdenní</t>
  </si>
  <si>
    <t>1079345550</t>
  </si>
  <si>
    <t>-64039161</t>
  </si>
  <si>
    <t>763131411</t>
  </si>
  <si>
    <t>SDK podhled desky 1xA 12,5 bez izolace dvouvrstvá spodní kce profil CD+UD</t>
  </si>
  <si>
    <t>-1423719791</t>
  </si>
  <si>
    <t>(2,2*0,8)"1.17"</t>
  </si>
  <si>
    <t>(1,3*1,2)"1.16"</t>
  </si>
  <si>
    <t>(1,5*1,2)"1.14"</t>
  </si>
  <si>
    <t>(1,8*4)"1.12"</t>
  </si>
  <si>
    <t>763164531</t>
  </si>
  <si>
    <t>SDK obklad kcí tvaru L š do 0,8 m desky 1xA 12,5</t>
  </si>
  <si>
    <t>1266221267</t>
  </si>
  <si>
    <t>3,2*2</t>
  </si>
  <si>
    <t>763431001</t>
  </si>
  <si>
    <t>Montáž minerálního podhledu s vyjímatelnými panely vel. do 0,36 m2 na zavěšený viditelný rošt</t>
  </si>
  <si>
    <t>-1941706580</t>
  </si>
  <si>
    <t>59036519</t>
  </si>
  <si>
    <t>deska podhledová minerální rovná bílá jemně texturovaná zvukově pohltivá tlumivá 15x600x600mm</t>
  </si>
  <si>
    <t>-545089005</t>
  </si>
  <si>
    <t>36,4*1,1 'Přepočtené koeficientem množství</t>
  </si>
  <si>
    <t>763431201</t>
  </si>
  <si>
    <t>Napojení minerálního podhledu na stěnu obvodovou lištou</t>
  </si>
  <si>
    <t>-64921872</t>
  </si>
  <si>
    <t>(4+3,8)*2</t>
  </si>
  <si>
    <t>(4+5,3)*2</t>
  </si>
  <si>
    <t>-1574057826</t>
  </si>
  <si>
    <t>766660001</t>
  </si>
  <si>
    <t>Montáž dveřních křídel otvíravých jednokřídlových š do 0,8 m do ocelové zárubně</t>
  </si>
  <si>
    <t>288032764</t>
  </si>
  <si>
    <t>61162014</t>
  </si>
  <si>
    <t>dveře jednokřídlé voštinové povrch fóliový plné 800x1970-2100mm</t>
  </si>
  <si>
    <t>-1130764544</t>
  </si>
  <si>
    <t>766660728</t>
  </si>
  <si>
    <t>Montáž dveřního interiérového kování - zámku</t>
  </si>
  <si>
    <t>1899162248</t>
  </si>
  <si>
    <t>4"nové dveře"</t>
  </si>
  <si>
    <t>3"původní dveře"</t>
  </si>
  <si>
    <t>766660729</t>
  </si>
  <si>
    <t>Montáž dveřního interiérového kování - štítku s klikou</t>
  </si>
  <si>
    <t>424258511</t>
  </si>
  <si>
    <t>54914610</t>
  </si>
  <si>
    <t>kování dveřní vrchní klika včetně rozet a montážního materiálu R BB nerez PK</t>
  </si>
  <si>
    <t>-781972634</t>
  </si>
  <si>
    <t>54964150</t>
  </si>
  <si>
    <t>vložka zámková cylindrická oboustranná+4 klíče</t>
  </si>
  <si>
    <t>546756819</t>
  </si>
  <si>
    <t>766691914</t>
  </si>
  <si>
    <t>Vyvěšení nebo zavěšení dřevěných křídel dveří pl do 2 m2</t>
  </si>
  <si>
    <t>1679286554</t>
  </si>
  <si>
    <t>7*2</t>
  </si>
  <si>
    <t>766691931.1</t>
  </si>
  <si>
    <t>Seřízení interiérových dveří</t>
  </si>
  <si>
    <t>-477257426</t>
  </si>
  <si>
    <t>766695212</t>
  </si>
  <si>
    <t>Montáž truhlářských prahů dveří jednokřídlových šířky do 10 cm</t>
  </si>
  <si>
    <t>-949540329</t>
  </si>
  <si>
    <t>61187116</t>
  </si>
  <si>
    <t>práh dveřní dřevěný dubový tl 20mm dl 620mm š 100mm</t>
  </si>
  <si>
    <t>-1968917889</t>
  </si>
  <si>
    <t>61187156</t>
  </si>
  <si>
    <t>práh dveřní dřevěný dubový tl 20mm dl 820mm š 100mm</t>
  </si>
  <si>
    <t>-1954676497</t>
  </si>
  <si>
    <t>766811111R1</t>
  </si>
  <si>
    <t>Repase stávajících dveřních křídel vč. zárubně</t>
  </si>
  <si>
    <t>1351903190</t>
  </si>
  <si>
    <t>Poznámka k položce:_x000d_
- tmelení, broušení, nátěr, seřízení, popř. jiné nutné opravy</t>
  </si>
  <si>
    <t>1"WC"</t>
  </si>
  <si>
    <t>1"DK/chodba"</t>
  </si>
  <si>
    <t>1"pokladna/DK"</t>
  </si>
  <si>
    <t>766811100R</t>
  </si>
  <si>
    <t>Dodávka a montáž kuchyňské linky (spodní a horní skříňky, pracovní deska tl. 38 mm, těsnící lišta)</t>
  </si>
  <si>
    <t>-1416077703</t>
  </si>
  <si>
    <t>235265736</t>
  </si>
  <si>
    <t>-1049174130</t>
  </si>
  <si>
    <t>771151022</t>
  </si>
  <si>
    <t>Samonivelační stěrka podlah pevnosti 30 MPa tl 5 mm</t>
  </si>
  <si>
    <t>2073039322</t>
  </si>
  <si>
    <t>1735348799</t>
  </si>
  <si>
    <t>(1,3+1,2)*2"1.16"</t>
  </si>
  <si>
    <t>(1,5+1,2)*2"1.14"</t>
  </si>
  <si>
    <t>(1,8+4)*2"1.12"</t>
  </si>
  <si>
    <t>1988980313</t>
  </si>
  <si>
    <t>22/0,3</t>
  </si>
  <si>
    <t>1989226376</t>
  </si>
  <si>
    <t>59761128</t>
  </si>
  <si>
    <t>dlažba keramická slinutá nemrazuvzdorná do interiéru R9/A povrch hladký/matný tl do 10mm přes 9 do 12ks/m2</t>
  </si>
  <si>
    <t>-690980848</t>
  </si>
  <si>
    <t>12,32*1,2 'Přepočtené koeficientem množství</t>
  </si>
  <si>
    <t>771591111</t>
  </si>
  <si>
    <t>Podlahy penetrace podkladu</t>
  </si>
  <si>
    <t>-1263069067</t>
  </si>
  <si>
    <t>-1980769563</t>
  </si>
  <si>
    <t>-602911034</t>
  </si>
  <si>
    <t>776</t>
  </si>
  <si>
    <t>Podlahy povlakové</t>
  </si>
  <si>
    <t>776111311</t>
  </si>
  <si>
    <t>Vysátí podkladu povlakových podlah</t>
  </si>
  <si>
    <t>144438111</t>
  </si>
  <si>
    <t>776201811</t>
  </si>
  <si>
    <t>Demontáž lepených povlakových podlah bez podložky ručně</t>
  </si>
  <si>
    <t>-381428142</t>
  </si>
  <si>
    <t>1,8*4"1.12"</t>
  </si>
  <si>
    <t>4*3,8"1.09"</t>
  </si>
  <si>
    <t>4*5,3"1.10"</t>
  </si>
  <si>
    <t>776221111</t>
  </si>
  <si>
    <t>Lepení pásů z PVC standardním lepidlem</t>
  </si>
  <si>
    <t>2090075650</t>
  </si>
  <si>
    <t>28411021</t>
  </si>
  <si>
    <t>PVC vinyl homogenní zátěžová tl 2,00 mm, úprava PUR, třída zátěže 34/43, hmotnost 3550g/m2, hořlavost Bfl S1,</t>
  </si>
  <si>
    <t>-1596394053</t>
  </si>
  <si>
    <t>776410811</t>
  </si>
  <si>
    <t>Odstranění soklíků a lišt pryžových nebo plastových</t>
  </si>
  <si>
    <t>221762247</t>
  </si>
  <si>
    <t>776411111</t>
  </si>
  <si>
    <t>Montáž obvodových soklíků výšky do 80 mm</t>
  </si>
  <si>
    <t>914755348</t>
  </si>
  <si>
    <t>(4+3,8)*2"1.09"</t>
  </si>
  <si>
    <t>(4+5,3)*2"1.10"</t>
  </si>
  <si>
    <t>28411009</t>
  </si>
  <si>
    <t>lišta soklová PVC 18x80mm</t>
  </si>
  <si>
    <t>-1887676211</t>
  </si>
  <si>
    <t>35,2*1,1 'Přepočtené koeficientem množství</t>
  </si>
  <si>
    <t>776991821</t>
  </si>
  <si>
    <t>Odstranění lepidla ručně z podlah</t>
  </si>
  <si>
    <t>-1273871</t>
  </si>
  <si>
    <t>998776202</t>
  </si>
  <si>
    <t>Přesun hmot procentní pro podlahy povlakové v objektech v do 12 m</t>
  </si>
  <si>
    <t>-1253340380</t>
  </si>
  <si>
    <t>781</t>
  </si>
  <si>
    <t>Dokončovací práce - obklady</t>
  </si>
  <si>
    <t>781121011</t>
  </si>
  <si>
    <t>Nátěr penetrační na stěnu</t>
  </si>
  <si>
    <t>-1774681886</t>
  </si>
  <si>
    <t>781473810</t>
  </si>
  <si>
    <t>Demontáž obkladů z obkladaček keramických lepených</t>
  </si>
  <si>
    <t>1619625979</t>
  </si>
  <si>
    <t>(2,2+0,8+2,2)*1,5</t>
  </si>
  <si>
    <t>0,6*0,6</t>
  </si>
  <si>
    <t>781474113</t>
  </si>
  <si>
    <t>Montáž obkladů vnitřních keramických hladkých do 19 ks/m2 lepených flexibilním lepidlem</t>
  </si>
  <si>
    <t>1676699950</t>
  </si>
  <si>
    <t>(2,2+0,8+2,2)*2"1.17"</t>
  </si>
  <si>
    <t>(0,6*2,5)"1.12"</t>
  </si>
  <si>
    <t>59761071</t>
  </si>
  <si>
    <t>obklad keramický hladký přes 12 do 19ks/m2</t>
  </si>
  <si>
    <t>1330295876</t>
  </si>
  <si>
    <t>11,9*1,15 'Přepočtené koeficientem množství</t>
  </si>
  <si>
    <t>781477113</t>
  </si>
  <si>
    <t>Příplatek k montáži obkladů vnitřních keramických hladkých za spárování bílým cementem</t>
  </si>
  <si>
    <t>1343197657</t>
  </si>
  <si>
    <t>781477116</t>
  </si>
  <si>
    <t>Příplatek za použití rohových a ukončovacích profilů</t>
  </si>
  <si>
    <t>345069969</t>
  </si>
  <si>
    <t>998781202</t>
  </si>
  <si>
    <t>Přesun hmot procentní pro obklady keramické v objektech v do 12 m</t>
  </si>
  <si>
    <t>-1205357197</t>
  </si>
  <si>
    <t>783301313</t>
  </si>
  <si>
    <t>Odmaštění zámečnických konstrukcí ředidlovým odmašťovačem</t>
  </si>
  <si>
    <t>1331118828</t>
  </si>
  <si>
    <t>2*5</t>
  </si>
  <si>
    <t>369973856</t>
  </si>
  <si>
    <t>783314201</t>
  </si>
  <si>
    <t>Základní antikorozní jednonásobný syntetický standardní nátěr zámečnických konstrukcí</t>
  </si>
  <si>
    <t>-322986117</t>
  </si>
  <si>
    <t>1635533829</t>
  </si>
  <si>
    <t>-1106587248</t>
  </si>
  <si>
    <t>929073230</t>
  </si>
  <si>
    <t>784121001</t>
  </si>
  <si>
    <t>Oškrabání malby v místnostech v do 3,80 m</t>
  </si>
  <si>
    <t>893839503</t>
  </si>
  <si>
    <t>784121011</t>
  </si>
  <si>
    <t>Rozmývání podkladu po oškrabání malby v místnostech v do 3,80 m</t>
  </si>
  <si>
    <t>-1583582860</t>
  </si>
  <si>
    <t>784181121</t>
  </si>
  <si>
    <t>Hloubková jednonásobná penetrace podkladu v místnostech výšky do 3,80 m</t>
  </si>
  <si>
    <t>-2023517607</t>
  </si>
  <si>
    <t>784191003</t>
  </si>
  <si>
    <t>Čištění vnitřních ploch oken dvojitých nebo zdvojených po provedení malířských prací</t>
  </si>
  <si>
    <t>345819377</t>
  </si>
  <si>
    <t>784191007</t>
  </si>
  <si>
    <t>Čištění vnitřních ploch podlah po provedení malířských prací</t>
  </si>
  <si>
    <t>-1651954452</t>
  </si>
  <si>
    <t>233419568</t>
  </si>
  <si>
    <t>(4+3,8)*2*3,2</t>
  </si>
  <si>
    <t>(4+5,3)*2*3,2</t>
  </si>
  <si>
    <t>(4+3,5)*2*3,2</t>
  </si>
  <si>
    <t>(4+1,8)*2*3,2</t>
  </si>
  <si>
    <t>(1,5+1,2)*2*3,2</t>
  </si>
  <si>
    <t>(1,3+1,2)*2*3,2</t>
  </si>
  <si>
    <t>(0,8+2,2)*2*1,2</t>
  </si>
  <si>
    <t>784312021</t>
  </si>
  <si>
    <t>Dvojnásobné bílé vápenné malby v místnostech výšky do 3,80 m</t>
  </si>
  <si>
    <t>-2008108692</t>
  </si>
  <si>
    <t>786624111</t>
  </si>
  <si>
    <t>Montáž lamelové žaluzie do oken zdvojených dřevěných otevíravých, sklápěcích a vyklápěcích</t>
  </si>
  <si>
    <t>-45607206</t>
  </si>
  <si>
    <t>-1232686376</t>
  </si>
  <si>
    <t>Přesun hmot procentní pro stínění a čalounické úpravy v objektech v přes 6 do 12 m</t>
  </si>
  <si>
    <t>1656847771</t>
  </si>
  <si>
    <t>Montáže technologických zařízení pro dopravní stavby</t>
  </si>
  <si>
    <t>220322000.1</t>
  </si>
  <si>
    <t>Zapravení stávajícího vedení oznamovacích a slaboproudých zařízení</t>
  </si>
  <si>
    <t>1228333564</t>
  </si>
  <si>
    <t xml:space="preserve">Poznámka k položce:_x000d_
Veškeré vedení oznamovacích a slaboproudých zařízení bude zapraveno pod omítku. Tj. část vedení od zařízení v rámci místnosti vč. průrazu z místnosti bude zapraveno a uloženo do chráničky s vhodným ukončením a napojením na stávající vedení v krabici, tak aby byla možná výměna kompletního vedení ze strany SSZT bez zásahu do opravované místnosti._x000d_
_x000d_
Práce na těchto zařízeních je nutné koordinovat se správcem těchto zařízení - správou sdělovací a zabezpečovací techniky SSZT!"_x000d_
</t>
  </si>
  <si>
    <t>SO.05 - Oprava veřejných záchodů pro cestující</t>
  </si>
  <si>
    <t>Soupis:</t>
  </si>
  <si>
    <t>5.1 - WC ženy</t>
  </si>
  <si>
    <t>751 - Vzduchotechnika</t>
  </si>
  <si>
    <t xml:space="preserve">    07 -  Ostatní náklady, najetí, komplexní vyzkoušení, seřízení a zaregulování VZT soustavy</t>
  </si>
  <si>
    <t xml:space="preserve">    784 - Dokončovací práce - malby a tapety</t>
  </si>
  <si>
    <t>346244353</t>
  </si>
  <si>
    <t>Obezdívka instalační předstěny ploch rovných tl 75 mm z pórobetonových přesných tvárnic</t>
  </si>
  <si>
    <t>940232575</t>
  </si>
  <si>
    <t>-1382681522</t>
  </si>
  <si>
    <t>(2,5+3,4)*2*1,2</t>
  </si>
  <si>
    <t>(2,5+1,9)*2*1,2</t>
  </si>
  <si>
    <t>612325417</t>
  </si>
  <si>
    <t>Oprava vnitřní vápenocementové hladké omítky stěn v rozsahu plochy přes 10 do 30 % s celoplošným přeštukováním</t>
  </si>
  <si>
    <t>-615724167</t>
  </si>
  <si>
    <t>949101112</t>
  </si>
  <si>
    <t>Lešení pomocné pro objekty pozemních staveb s lešeňovou podlahou v přes 1,9 do 3,5 m zatížení do 150 kg/m2</t>
  </si>
  <si>
    <t>41201268</t>
  </si>
  <si>
    <t>-948256509</t>
  </si>
  <si>
    <t>965043341</t>
  </si>
  <si>
    <t>Bourání podkladů pod dlažby betonových s potěrem nebo teracem tl do 100 mm pl přes 4 m2</t>
  </si>
  <si>
    <t>-1327164677</t>
  </si>
  <si>
    <t>8,5*0,05</t>
  </si>
  <si>
    <t>965049999R.1</t>
  </si>
  <si>
    <t>Stavební přípomoce pro slaboproud, ZTI, ÚT, mincovník a vzduchotechniku kompletní vč. zapravení a povrchové úpravy</t>
  </si>
  <si>
    <t>-1940610567</t>
  </si>
  <si>
    <t>997006002</t>
  </si>
  <si>
    <t>Třídění stavebního odpadu na jednotlivé druhy</t>
  </si>
  <si>
    <t>-1818003616</t>
  </si>
  <si>
    <t>997013211</t>
  </si>
  <si>
    <t>Vnitrostaveništní doprava suti a vybouraných hmot pro budovy v do 6 m ručně</t>
  </si>
  <si>
    <t>867650798</t>
  </si>
  <si>
    <t>-1385096932</t>
  </si>
  <si>
    <t>1005317301</t>
  </si>
  <si>
    <t>1,974*19 'Přepočtené koeficientem množství</t>
  </si>
  <si>
    <t>-1158112396</t>
  </si>
  <si>
    <t>-1891799163</t>
  </si>
  <si>
    <t>751122091</t>
  </si>
  <si>
    <t>Montáž ventilátoru radiálního nízkotlakého potrubního základního do kruhového potrubí D do 100 mm</t>
  </si>
  <si>
    <t>-507809175</t>
  </si>
  <si>
    <t>1"0P03A"</t>
  </si>
  <si>
    <t>42914515</t>
  </si>
  <si>
    <t>ventilátor radiální potrubní úsporný ocelový IP44 výkon 60-100W D 100mm</t>
  </si>
  <si>
    <t>-996481554</t>
  </si>
  <si>
    <t>751322011</t>
  </si>
  <si>
    <t>Montáž talířového ventilu D do 100 mm</t>
  </si>
  <si>
    <t>-101594060</t>
  </si>
  <si>
    <t>42972206</t>
  </si>
  <si>
    <t>ventil talířový pro přívod vzduchu kovový D 100mm</t>
  </si>
  <si>
    <t>62947475</t>
  </si>
  <si>
    <t>42972882</t>
  </si>
  <si>
    <t>sada filtru G2 do talířových ventilů D 100mm</t>
  </si>
  <si>
    <t>sada</t>
  </si>
  <si>
    <t>9867360</t>
  </si>
  <si>
    <t>751344111</t>
  </si>
  <si>
    <t>Montáž tlumiče hluku pro kruhové potrubí D do 100 mm</t>
  </si>
  <si>
    <t>1716298948</t>
  </si>
  <si>
    <t>42976102</t>
  </si>
  <si>
    <t>tlumič hluku ohebný s gumovým těsněním PP-Al izolace 25mm D 100mm, l=1000mm</t>
  </si>
  <si>
    <t>-1060824728</t>
  </si>
  <si>
    <t>751398011</t>
  </si>
  <si>
    <t>Montáž větrací mřížky na kruhové potrubí D do 100 mm</t>
  </si>
  <si>
    <t>-1921293540</t>
  </si>
  <si>
    <t>42972886</t>
  </si>
  <si>
    <t>mřížka větrací kruhová nerezová se síťkou a krytem D 100mm</t>
  </si>
  <si>
    <t>1353265998</t>
  </si>
  <si>
    <t>751398032</t>
  </si>
  <si>
    <t>Montáž ventilační mřížky do dveří nebo desek přes 0,040 do 0,100 m2</t>
  </si>
  <si>
    <t>-1166659761</t>
  </si>
  <si>
    <t>42972197</t>
  </si>
  <si>
    <t>mřížka větrací do dveří PVC oboustranná hnědá, manuálně ovladatelná, 124x450mm</t>
  </si>
  <si>
    <t>1265696028</t>
  </si>
  <si>
    <t>751398151</t>
  </si>
  <si>
    <t>Montáž nepožárního prostupu stěnou trubkou kruhovou kovovou D 125 mm</t>
  </si>
  <si>
    <t>937992611</t>
  </si>
  <si>
    <t>42981980</t>
  </si>
  <si>
    <t>trouba pevná Pz D 125mm, l=0,5m</t>
  </si>
  <si>
    <t>-893234623</t>
  </si>
  <si>
    <t>751398170</t>
  </si>
  <si>
    <t>Montáž kondenzačního kusu pro kruhová potrubí kovová D do 100 mm</t>
  </si>
  <si>
    <t>1512167282</t>
  </si>
  <si>
    <t>42981935</t>
  </si>
  <si>
    <t>kus kondenzační D 100mm</t>
  </si>
  <si>
    <t>356184469</t>
  </si>
  <si>
    <t>751526735</t>
  </si>
  <si>
    <t>Montáž protidešťové stříšky nebo výfukové hlavice do plastového potrubí kruhové s přírubou D do 100 mm</t>
  </si>
  <si>
    <t>1279910242</t>
  </si>
  <si>
    <t>42974002</t>
  </si>
  <si>
    <t>stříška protidešťová s lemem Pz D 100mm s povrchovou úpravou v odstínu fasády</t>
  </si>
  <si>
    <t>511318522</t>
  </si>
  <si>
    <t>751537145</t>
  </si>
  <si>
    <t>Montáž potrubí kruhového ohebného tepelně a zvukově izolovaného Al hadice D do 100 mm</t>
  </si>
  <si>
    <t>-1076955627</t>
  </si>
  <si>
    <t>42981729</t>
  </si>
  <si>
    <t>hadice ohebná z Al s tepelnou a hlukovou izolací 25mm, délka 10m D 102mm</t>
  </si>
  <si>
    <t>-1348215361</t>
  </si>
  <si>
    <t>RGL.7769</t>
  </si>
  <si>
    <t>Odbočka jednoduchá 90°, 100/100mm</t>
  </si>
  <si>
    <t>-1464736215</t>
  </si>
  <si>
    <t>751613140</t>
  </si>
  <si>
    <t>Montáž sifonu pro odvod kondenzátu</t>
  </si>
  <si>
    <t>447745261</t>
  </si>
  <si>
    <t>484810030</t>
  </si>
  <si>
    <t>sifon pro odvod kondenzátu VZT jednotky</t>
  </si>
  <si>
    <t>-31509089</t>
  </si>
  <si>
    <t>751613141</t>
  </si>
  <si>
    <t>Montáž hadice pro odvod kondenzátu</t>
  </si>
  <si>
    <t>1192096807</t>
  </si>
  <si>
    <t>484810040</t>
  </si>
  <si>
    <t>hadice pro odvod kondenzátu VZT jednotky</t>
  </si>
  <si>
    <t>-540472071</t>
  </si>
  <si>
    <t>-1543442359</t>
  </si>
  <si>
    <t>07</t>
  </si>
  <si>
    <t xml:space="preserve"> Ostatní náklady, najetí, komplexní vyzkoušení, seřízení a zaregulování VZT soustavy</t>
  </si>
  <si>
    <t>07.05</t>
  </si>
  <si>
    <t>Revize vč. vyhotovení protokolu, projektová dokumentace skutečného provedení, dílenská a prováděcí dokumentace dle dodavatele systému zhotovitele</t>
  </si>
  <si>
    <t>-1394003363</t>
  </si>
  <si>
    <t>751691111</t>
  </si>
  <si>
    <t>Zprovoznění systému vzduchotechnického zařízení, zaregulování, programování, oživení jednotek, zaškolení obsluhy</t>
  </si>
  <si>
    <t>-1730762552</t>
  </si>
  <si>
    <t>6000036037</t>
  </si>
  <si>
    <t>Koš nerezový na hygienické potřeby závěsný 4,5 l SLZN 24, povrch matný</t>
  </si>
  <si>
    <t>60775860</t>
  </si>
  <si>
    <t>WC štětka závěsná SLZN 19X, povrch matný</t>
  </si>
  <si>
    <t>-1255937183</t>
  </si>
  <si>
    <t>6000101848</t>
  </si>
  <si>
    <t>Koš nerezový závěsný 26,5 l SLZN 23X, povrch matný</t>
  </si>
  <si>
    <t>692006652</t>
  </si>
  <si>
    <t>6000220889</t>
  </si>
  <si>
    <t>Dávkovač mýdla SLZN 73, nerezový matný</t>
  </si>
  <si>
    <t>-1637183556</t>
  </si>
  <si>
    <t>Zásobník na papírové ručníky SLZN 20X, nerezový</t>
  </si>
  <si>
    <t>-1780004827</t>
  </si>
  <si>
    <t>Demontáž klozet splachovací s nádrží</t>
  </si>
  <si>
    <t>-644082271</t>
  </si>
  <si>
    <t>Demontáž umyvadlo bez výtokových armatur</t>
  </si>
  <si>
    <t>-1237323123</t>
  </si>
  <si>
    <t>725530823</t>
  </si>
  <si>
    <t>Demontáž ohřívač elektrický tlakový přes 50 do 200 l</t>
  </si>
  <si>
    <t>2106977653</t>
  </si>
  <si>
    <t>725539201</t>
  </si>
  <si>
    <t>Montáž ohřívačů zásobníkových závěsných tlakových do 15 l</t>
  </si>
  <si>
    <t>2010440791</t>
  </si>
  <si>
    <t>54132232</t>
  </si>
  <si>
    <t>ohřívač vody elektrický 15L 2kW 450x302x302mm</t>
  </si>
  <si>
    <t>-1917957595</t>
  </si>
  <si>
    <t>87866317</t>
  </si>
  <si>
    <t>725861101</t>
  </si>
  <si>
    <t>Zápachová uzávěrka pro umyvadla DN 32</t>
  </si>
  <si>
    <t>-618696031</t>
  </si>
  <si>
    <t>725980123</t>
  </si>
  <si>
    <t>Dvířka 30/30</t>
  </si>
  <si>
    <t>-617299000</t>
  </si>
  <si>
    <t>SNL.SLD04</t>
  </si>
  <si>
    <t>Dálkové ovládání radar a piezo SLD04</t>
  </si>
  <si>
    <t>-1063350422</t>
  </si>
  <si>
    <t>SNL.SLU04P25</t>
  </si>
  <si>
    <t>Nástěnná piezo baterie antivandal, výtok 250 mm, 24V DC SLU04P25</t>
  </si>
  <si>
    <t>1641400380</t>
  </si>
  <si>
    <t>SNL.SLUN22M</t>
  </si>
  <si>
    <t>Nerezové antivandal umyvadlo kónické 320mm SLUN22M</t>
  </si>
  <si>
    <t>-1074038638</t>
  </si>
  <si>
    <t>SNL.SLW02PA</t>
  </si>
  <si>
    <t>Piezo splachovač WC antivandal včetně rámu se splachovací nádržkou pro závěsné WC, 24V DC SLW02PA</t>
  </si>
  <si>
    <t>825154010</t>
  </si>
  <si>
    <t>SNL.SLWN09</t>
  </si>
  <si>
    <t>WC závěsné nerezové, antivandal SLWN09</t>
  </si>
  <si>
    <t>1294838536</t>
  </si>
  <si>
    <t>SNL.SLZN27</t>
  </si>
  <si>
    <t>Nerezové zrcadlo antivandal 500x400mm SLZN27</t>
  </si>
  <si>
    <t>1669690251</t>
  </si>
  <si>
    <t>SNL.SLZN31C</t>
  </si>
  <si>
    <t>Černé WC sedátko antivandal SLZN31C</t>
  </si>
  <si>
    <t>-741129058</t>
  </si>
  <si>
    <t>SNL.SLZN37X</t>
  </si>
  <si>
    <t>Nerezový zásobník na toaletní papír, povrch matný SLZN37X</t>
  </si>
  <si>
    <t>1650221668</t>
  </si>
  <si>
    <t>SNL.SLZN53</t>
  </si>
  <si>
    <t>Nerezový zásobník hygienických sáčků včetně náplně SLZN 53</t>
  </si>
  <si>
    <t>-1979574553</t>
  </si>
  <si>
    <t>SNL.SLZN70</t>
  </si>
  <si>
    <t>Antivandalový nerezový háček SLZN70</t>
  </si>
  <si>
    <t>2070893891</t>
  </si>
  <si>
    <t>998725201</t>
  </si>
  <si>
    <t>Přesun hmot procentní pro zařizovací předměty v objektech v do 6 m</t>
  </si>
  <si>
    <t>23996725</t>
  </si>
  <si>
    <t>Instalační předstěna pro klozet s ovládáním zepředu v 1080 mm závěsný do masivní zděné kce</t>
  </si>
  <si>
    <t>1004070927</t>
  </si>
  <si>
    <t>726191001</t>
  </si>
  <si>
    <t>Zvukoizolační souprava pro klozet a bidet</t>
  </si>
  <si>
    <t>-1890086764</t>
  </si>
  <si>
    <t>998726111</t>
  </si>
  <si>
    <t>Přesun hmot tonážní pro instalační prefabrikáty v objektech v do 6 m</t>
  </si>
  <si>
    <t>-2112313917</t>
  </si>
  <si>
    <t>-1281806180</t>
  </si>
  <si>
    <t>735411141R1</t>
  </si>
  <si>
    <t>2000801496</t>
  </si>
  <si>
    <t>735411141R2</t>
  </si>
  <si>
    <t>Stropní sálavý panel ECOSUN 300 U+ - na strop/stěnu</t>
  </si>
  <si>
    <t>1336398117</t>
  </si>
  <si>
    <t>-1719663615</t>
  </si>
  <si>
    <t>310846469</t>
  </si>
  <si>
    <t>-1807289465</t>
  </si>
  <si>
    <t>2,5*3,4</t>
  </si>
  <si>
    <t>1714495535</t>
  </si>
  <si>
    <t>998763401</t>
  </si>
  <si>
    <t>Přesun hmot procentní pro sádrokartonové konstrukce v objektech v do 6 m</t>
  </si>
  <si>
    <t>-981225321</t>
  </si>
  <si>
    <t>-97459303</t>
  </si>
  <si>
    <t>61162072</t>
  </si>
  <si>
    <t>dveře jednokřídlé voštinové povrch laminátový plné 600x1970-2100mm</t>
  </si>
  <si>
    <t>1502561089</t>
  </si>
  <si>
    <t>766660713</t>
  </si>
  <si>
    <t>Montáž okopového plechu dveřních křídel</t>
  </si>
  <si>
    <t>562148879</t>
  </si>
  <si>
    <t>54915210</t>
  </si>
  <si>
    <t>plech okopový nerez 615x250x0,6mm</t>
  </si>
  <si>
    <t>-2011081172</t>
  </si>
  <si>
    <t>1615643157</t>
  </si>
  <si>
    <t>54924019</t>
  </si>
  <si>
    <t>zámek zadlabací 8 WC L+P (72,90)</t>
  </si>
  <si>
    <t>416573160</t>
  </si>
  <si>
    <t>-2066034130</t>
  </si>
  <si>
    <t>54914128</t>
  </si>
  <si>
    <t>kování rozetové spodní pro WC</t>
  </si>
  <si>
    <t>-1015741576</t>
  </si>
  <si>
    <t>-1575694883</t>
  </si>
  <si>
    <t>998766201</t>
  </si>
  <si>
    <t>Přesun hmot procentní pro kce truhlářské v objektech v do 6 m</t>
  </si>
  <si>
    <t>-1246381380</t>
  </si>
  <si>
    <t>-679705130</t>
  </si>
  <si>
    <t>36483980</t>
  </si>
  <si>
    <t>771151021</t>
  </si>
  <si>
    <t>Samonivelační stěrka podlah pevnosti 30 MPa tl 3 mm</t>
  </si>
  <si>
    <t>349590356</t>
  </si>
  <si>
    <t>171850578</t>
  </si>
  <si>
    <t>771574115</t>
  </si>
  <si>
    <t>Montáž podlah keramických hladkých lepených flexibilním lepidlem přes 22 do 25 ks/m2</t>
  </si>
  <si>
    <t>1280797443</t>
  </si>
  <si>
    <t>59761604</t>
  </si>
  <si>
    <t>dlažba keramická hutná hladká do interiéru přes 19 do 22ks/m2</t>
  </si>
  <si>
    <t>-357339522</t>
  </si>
  <si>
    <t>8,5*1,1 'Přepočtené koeficientem množství</t>
  </si>
  <si>
    <t>998771201</t>
  </si>
  <si>
    <t>Přesun hmot procentní pro podlahy z dlaždic v objektech v do 6 m</t>
  </si>
  <si>
    <t>1670983253</t>
  </si>
  <si>
    <t>781111011</t>
  </si>
  <si>
    <t>Ometení (oprášení) stěny při přípravě podkladu</t>
  </si>
  <si>
    <t>745811048</t>
  </si>
  <si>
    <t>1960765271</t>
  </si>
  <si>
    <t>-257910433</t>
  </si>
  <si>
    <t>(2,5+3,4)*2*1,8</t>
  </si>
  <si>
    <t>(2,5+1,9+1,9)*1,8</t>
  </si>
  <si>
    <t>-(0,8+0,6+0,6)*1,8</t>
  </si>
  <si>
    <t>Montáž obkladů vnitřních keramických hladkých přes 12 do 19 ks/m2 lepených flexibilním lepidlem</t>
  </si>
  <si>
    <t>-699674454</t>
  </si>
  <si>
    <t>(2,5+3,4)*2*2,2</t>
  </si>
  <si>
    <t>(2,5+1,9+1,9)*2,2</t>
  </si>
  <si>
    <t>-1442945819</t>
  </si>
  <si>
    <t>36,22*1,1 'Přepočtené koeficientem množství</t>
  </si>
  <si>
    <t>781477111</t>
  </si>
  <si>
    <t>Příplatek k montáži obkladů vnitřních keramických hladkých za plochu do 10 m2</t>
  </si>
  <si>
    <t>1611198182</t>
  </si>
  <si>
    <t>781477114</t>
  </si>
  <si>
    <t>Příplatek k montáži obkladů vnitřních keramických hladkých za spárování tmelem dvousložkovým</t>
  </si>
  <si>
    <t>-332580910</t>
  </si>
  <si>
    <t>-1498930064</t>
  </si>
  <si>
    <t>781495142</t>
  </si>
  <si>
    <t>Průnik obkladem kruhový přes DN 30 do DN 90</t>
  </si>
  <si>
    <t>-94957511</t>
  </si>
  <si>
    <t>998781201</t>
  </si>
  <si>
    <t>Přesun hmot procentní pro obklady keramické v objektech v do 6 m</t>
  </si>
  <si>
    <t>732084380</t>
  </si>
  <si>
    <t>783306809</t>
  </si>
  <si>
    <t>Odstranění nátěru ze zámečnických konstrukcí okartáčováním</t>
  </si>
  <si>
    <t>1384919096</t>
  </si>
  <si>
    <t>1264386583</t>
  </si>
  <si>
    <t>307200963</t>
  </si>
  <si>
    <t>-1230876265</t>
  </si>
  <si>
    <t>Dokončovací práce - malby a tapety</t>
  </si>
  <si>
    <t>Oprášení (ometení ) podkladu v místnostech v do 3,80 m</t>
  </si>
  <si>
    <t>-1012854970</t>
  </si>
  <si>
    <t>Oškrabání malby v mísnostech v do 3,80 m</t>
  </si>
  <si>
    <t>1161425466</t>
  </si>
  <si>
    <t>784171101</t>
  </si>
  <si>
    <t>Zakrytí vnitřních podlah včetně pozdějšího odkrytí</t>
  </si>
  <si>
    <t>-787053770</t>
  </si>
  <si>
    <t>28323157</t>
  </si>
  <si>
    <t>fólie pro malířské potřeby zakrývací tl 14µ 4x5m</t>
  </si>
  <si>
    <t>-65817299</t>
  </si>
  <si>
    <t>784171111</t>
  </si>
  <si>
    <t>Zakrytí vnitřních ploch stěn v místnostech v do 3,80 m</t>
  </si>
  <si>
    <t>320850330</t>
  </si>
  <si>
    <t>1247588213</t>
  </si>
  <si>
    <t>Základní akrylátová jednonásobná bezbarvá penetrace podkladu v místnostech v do 3,80 m</t>
  </si>
  <si>
    <t>1732804369</t>
  </si>
  <si>
    <t>784211001</t>
  </si>
  <si>
    <t>Jednonásobné bílé malby ze směsí za mokra výborně oděruvzdorných v místnostech v do 3,80 m</t>
  </si>
  <si>
    <t>2120205783</t>
  </si>
  <si>
    <t>2,5*3,3</t>
  </si>
  <si>
    <t>(2,5+3,3)*2*0,3</t>
  </si>
  <si>
    <t>(2,5+1,8)*2*0,3</t>
  </si>
  <si>
    <t>5.2 - WC invalidé</t>
  </si>
  <si>
    <t>-872069021</t>
  </si>
  <si>
    <t>-168744910</t>
  </si>
  <si>
    <t>(2,5+1,8)*2*1,2</t>
  </si>
  <si>
    <t>2127873820</t>
  </si>
  <si>
    <t>-756722853</t>
  </si>
  <si>
    <t>2,5*1,4</t>
  </si>
  <si>
    <t>0,4*1</t>
  </si>
  <si>
    <t>1875285432</t>
  </si>
  <si>
    <t>1191390786</t>
  </si>
  <si>
    <t>3,9*0,05</t>
  </si>
  <si>
    <t>1621121111</t>
  </si>
  <si>
    <t>-1321487768</t>
  </si>
  <si>
    <t>-238199747</t>
  </si>
  <si>
    <t>-1057907531</t>
  </si>
  <si>
    <t>677992969</t>
  </si>
  <si>
    <t>0,898*19 'Přepočtené koeficientem množství</t>
  </si>
  <si>
    <t>-777865923</t>
  </si>
  <si>
    <t>1827976422</t>
  </si>
  <si>
    <t>-1768625680</t>
  </si>
  <si>
    <t>539646751</t>
  </si>
  <si>
    <t>1728520251</t>
  </si>
  <si>
    <t>-776647274</t>
  </si>
  <si>
    <t>-1221695455</t>
  </si>
  <si>
    <t>187911371</t>
  </si>
  <si>
    <t>306366084</t>
  </si>
  <si>
    <t>-56112155</t>
  </si>
  <si>
    <t>-1648913239</t>
  </si>
  <si>
    <t>-335923494</t>
  </si>
  <si>
    <t>32070666</t>
  </si>
  <si>
    <t>2069660198</t>
  </si>
  <si>
    <t>-1671379061</t>
  </si>
  <si>
    <t>-428104952</t>
  </si>
  <si>
    <t>99247882</t>
  </si>
  <si>
    <t>131477194</t>
  </si>
  <si>
    <t>-1716938954</t>
  </si>
  <si>
    <t>-1313537554</t>
  </si>
  <si>
    <t>2074787350</t>
  </si>
  <si>
    <t>235932421</t>
  </si>
  <si>
    <t>-926670398</t>
  </si>
  <si>
    <t>1381052604</t>
  </si>
  <si>
    <t>-302879218</t>
  </si>
  <si>
    <t>732552106</t>
  </si>
  <si>
    <t>1077800509</t>
  </si>
  <si>
    <t>798878347</t>
  </si>
  <si>
    <t>1424642256</t>
  </si>
  <si>
    <t>673288113</t>
  </si>
  <si>
    <t>-597375035</t>
  </si>
  <si>
    <t>2083620833</t>
  </si>
  <si>
    <t>876267751</t>
  </si>
  <si>
    <t>367863863</t>
  </si>
  <si>
    <t>822318965</t>
  </si>
  <si>
    <t>2143514779</t>
  </si>
  <si>
    <t>1134233403</t>
  </si>
  <si>
    <t>623592443</t>
  </si>
  <si>
    <t>-1025101423</t>
  </si>
  <si>
    <t>1975580332</t>
  </si>
  <si>
    <t>-876599764</t>
  </si>
  <si>
    <t>2002188523</t>
  </si>
  <si>
    <t>SNL.SLUN 66</t>
  </si>
  <si>
    <t>Nerezové závěsné umyvadlo pro tělesně postižené</t>
  </si>
  <si>
    <t>-1657205675</t>
  </si>
  <si>
    <t>SNL.SLZM 11X</t>
  </si>
  <si>
    <t>Madlo univerzální, pevné, 537 mm, nerez mat</t>
  </si>
  <si>
    <t>-717402692</t>
  </si>
  <si>
    <t>SNL.SLZM 14X</t>
  </si>
  <si>
    <t>Madlo pevné, 800 mm, nerez mat</t>
  </si>
  <si>
    <t>1370429490</t>
  </si>
  <si>
    <t>SNL.SLZM 03DXP</t>
  </si>
  <si>
    <t>Nerezové madlo pevné s držákem toaletního papíru 900 mm, matný povrch</t>
  </si>
  <si>
    <t>-660370767</t>
  </si>
  <si>
    <t>-892431018</t>
  </si>
  <si>
    <t>510778923</t>
  </si>
  <si>
    <t>1710454607</t>
  </si>
  <si>
    <t>1963406606</t>
  </si>
  <si>
    <t>SNL.SLZN 55</t>
  </si>
  <si>
    <t>Nerezové antivandalové zrcadlo pro tělesně handicapované (900 x 400 mm)</t>
  </si>
  <si>
    <t>857631943</t>
  </si>
  <si>
    <t>-1258991203</t>
  </si>
  <si>
    <t>66795906</t>
  </si>
  <si>
    <t>-1413079263</t>
  </si>
  <si>
    <t>SNL.SLZN54</t>
  </si>
  <si>
    <t>Přebalovací pult horizontální, plast</t>
  </si>
  <si>
    <t>-390595699</t>
  </si>
  <si>
    <t>809340233</t>
  </si>
  <si>
    <t>1259943616</t>
  </si>
  <si>
    <t>1458384391</t>
  </si>
  <si>
    <t>5179613</t>
  </si>
  <si>
    <t>589352035</t>
  </si>
  <si>
    <t>-526310646</t>
  </si>
  <si>
    <t>-372741058</t>
  </si>
  <si>
    <t>1030727365</t>
  </si>
  <si>
    <t>-1604977225</t>
  </si>
  <si>
    <t>-1453762133</t>
  </si>
  <si>
    <t>-464342940</t>
  </si>
  <si>
    <t>-390511500</t>
  </si>
  <si>
    <t>886986125</t>
  </si>
  <si>
    <t>40774891</t>
  </si>
  <si>
    <t>534864314</t>
  </si>
  <si>
    <t>394444576</t>
  </si>
  <si>
    <t>-876216649</t>
  </si>
  <si>
    <t>1136627294</t>
  </si>
  <si>
    <t>3,9*1,1 'Přepočtené koeficientem množství</t>
  </si>
  <si>
    <t>791443852</t>
  </si>
  <si>
    <t>1838789256</t>
  </si>
  <si>
    <t>-1011942612</t>
  </si>
  <si>
    <t>343737484</t>
  </si>
  <si>
    <t>-1870958312</t>
  </si>
  <si>
    <t>(2,5+1,8)*2*1,8</t>
  </si>
  <si>
    <t>-(0,8*2)</t>
  </si>
  <si>
    <t>-1394739476</t>
  </si>
  <si>
    <t>(2,5+1,8)*2*2,2</t>
  </si>
  <si>
    <t>2022638430</t>
  </si>
  <si>
    <t>17,32*1,1 'Přepočtené koeficientem množství</t>
  </si>
  <si>
    <t>-1771751149</t>
  </si>
  <si>
    <t>-1743721452</t>
  </si>
  <si>
    <t>382609692</t>
  </si>
  <si>
    <t>-2033886811</t>
  </si>
  <si>
    <t>885008604</t>
  </si>
  <si>
    <t>-1794829032</t>
  </si>
  <si>
    <t>1473074595</t>
  </si>
  <si>
    <t>2034143935</t>
  </si>
  <si>
    <t>406703164</t>
  </si>
  <si>
    <t>254895580</t>
  </si>
  <si>
    <t>1993395315</t>
  </si>
  <si>
    <t>1954253756</t>
  </si>
  <si>
    <t>1743432750</t>
  </si>
  <si>
    <t>953755731</t>
  </si>
  <si>
    <t>-614455754</t>
  </si>
  <si>
    <t>-1351944264</t>
  </si>
  <si>
    <t>-1396145682</t>
  </si>
  <si>
    <t>5.3 - WC muži</t>
  </si>
  <si>
    <t>-2037603212</t>
  </si>
  <si>
    <t>-2011318507</t>
  </si>
  <si>
    <t>(2,5+3,6)*2*1,2</t>
  </si>
  <si>
    <t>(0,8+1+1,4+0,9*3,6)*2*1,</t>
  </si>
  <si>
    <t>-84913584</t>
  </si>
  <si>
    <t>-207157183</t>
  </si>
  <si>
    <t>-1373650746</t>
  </si>
  <si>
    <t>-1908707459</t>
  </si>
  <si>
    <t>9*0,05</t>
  </si>
  <si>
    <t>-109483431</t>
  </si>
  <si>
    <t>-1935566915</t>
  </si>
  <si>
    <t>1704629290</t>
  </si>
  <si>
    <t>1230101092</t>
  </si>
  <si>
    <t>-955924870</t>
  </si>
  <si>
    <t>2,354*19 'Přepočtené koeficientem množství</t>
  </si>
  <si>
    <t>-1357830803</t>
  </si>
  <si>
    <t>-554528756</t>
  </si>
  <si>
    <t>-2134474829</t>
  </si>
  <si>
    <t>-670817613</t>
  </si>
  <si>
    <t>-628656901</t>
  </si>
  <si>
    <t>-1199329867</t>
  </si>
  <si>
    <t>1779417887</t>
  </si>
  <si>
    <t>-529485372</t>
  </si>
  <si>
    <t>1356904628</t>
  </si>
  <si>
    <t>824753320</t>
  </si>
  <si>
    <t>-1439455184</t>
  </si>
  <si>
    <t>-1969687423</t>
  </si>
  <si>
    <t>-456371152</t>
  </si>
  <si>
    <t>-767373153</t>
  </si>
  <si>
    <t>-400803558</t>
  </si>
  <si>
    <t>1570303902</t>
  </si>
  <si>
    <t>869012412</t>
  </si>
  <si>
    <t>296044502</t>
  </si>
  <si>
    <t>1292872647</t>
  </si>
  <si>
    <t>648874089</t>
  </si>
  <si>
    <t>941883828</t>
  </si>
  <si>
    <t>1877340365</t>
  </si>
  <si>
    <t>730957731</t>
  </si>
  <si>
    <t>1931596385</t>
  </si>
  <si>
    <t>1805836539</t>
  </si>
  <si>
    <t>-1243629063</t>
  </si>
  <si>
    <t>1110729330</t>
  </si>
  <si>
    <t>1758733037</t>
  </si>
  <si>
    <t>273780382</t>
  </si>
  <si>
    <t>1137491164</t>
  </si>
  <si>
    <t>-1133346701</t>
  </si>
  <si>
    <t>1097976546</t>
  </si>
  <si>
    <t>-206474423</t>
  </si>
  <si>
    <t>1915210955</t>
  </si>
  <si>
    <t>640396922</t>
  </si>
  <si>
    <t>403162630</t>
  </si>
  <si>
    <t>725331221</t>
  </si>
  <si>
    <t>Výlevka bez výtokových armatur nerezová na stojanu 400x550x300 mm</t>
  </si>
  <si>
    <t>-78783466</t>
  </si>
  <si>
    <t>1445502070</t>
  </si>
  <si>
    <t>-1569715371</t>
  </si>
  <si>
    <t>-1817390230</t>
  </si>
  <si>
    <t>141763203</t>
  </si>
  <si>
    <t>725821312</t>
  </si>
  <si>
    <t>Baterie dřezová nástěnná páková s otáčivým kulatým ústím a délkou ramínka 300 mm</t>
  </si>
  <si>
    <t>486234573</t>
  </si>
  <si>
    <t>180174315</t>
  </si>
  <si>
    <t>725865411</t>
  </si>
  <si>
    <t>Zápachová uzávěrka pisoárová DN 32/40</t>
  </si>
  <si>
    <t>1068768643</t>
  </si>
  <si>
    <t>760548664</t>
  </si>
  <si>
    <t>-1966559849</t>
  </si>
  <si>
    <t>SNL.SLPN07C</t>
  </si>
  <si>
    <t>Nerezový pisoár antivandal se skrytým splachováním, 24V DC SLPN07C</t>
  </si>
  <si>
    <t>931588577</t>
  </si>
  <si>
    <t>435452632</t>
  </si>
  <si>
    <t>-1799530455</t>
  </si>
  <si>
    <t>683749507</t>
  </si>
  <si>
    <t>757628483</t>
  </si>
  <si>
    <t>-1090855206</t>
  </si>
  <si>
    <t>-1878748571</t>
  </si>
  <si>
    <t>1654181507</t>
  </si>
  <si>
    <t>-1375798837</t>
  </si>
  <si>
    <t>865055487</t>
  </si>
  <si>
    <t>-365839465</t>
  </si>
  <si>
    <t>1294277475</t>
  </si>
  <si>
    <t>229960851</t>
  </si>
  <si>
    <t>1236118801</t>
  </si>
  <si>
    <t>-603460678</t>
  </si>
  <si>
    <t>494814463</t>
  </si>
  <si>
    <t>-2135526440</t>
  </si>
  <si>
    <t>1945523036</t>
  </si>
  <si>
    <t>-1038201761</t>
  </si>
  <si>
    <t>427852697</t>
  </si>
  <si>
    <t>2,5*3,6</t>
  </si>
  <si>
    <t>-656365717</t>
  </si>
  <si>
    <t>1728695647</t>
  </si>
  <si>
    <t>-799599403</t>
  </si>
  <si>
    <t>636179648</t>
  </si>
  <si>
    <t>61162074</t>
  </si>
  <si>
    <t>dveře jednokřídlé voštinové povrch laminátový plné 800x1970-2100mm</t>
  </si>
  <si>
    <t>-1757759840</t>
  </si>
  <si>
    <t>-1895028952</t>
  </si>
  <si>
    <t>247346629</t>
  </si>
  <si>
    <t>54915212</t>
  </si>
  <si>
    <t>plech okopový nerez 815x250x0,6mm</t>
  </si>
  <si>
    <t>308449862</t>
  </si>
  <si>
    <t>-769631686</t>
  </si>
  <si>
    <t>54924003</t>
  </si>
  <si>
    <t>zámek zadlabací mezipokojový pravý pro WC kování 72x55mm</t>
  </si>
  <si>
    <t>39963904</t>
  </si>
  <si>
    <t>54964118</t>
  </si>
  <si>
    <t>vložka cylindrická</t>
  </si>
  <si>
    <t>-480453543</t>
  </si>
  <si>
    <t>-825597756</t>
  </si>
  <si>
    <t>-529769148</t>
  </si>
  <si>
    <t>54914130</t>
  </si>
  <si>
    <t>kování bezpečnostní madlo/klika RC2</t>
  </si>
  <si>
    <t>-505921248</t>
  </si>
  <si>
    <t>1921977585</t>
  </si>
  <si>
    <t>-1255849744</t>
  </si>
  <si>
    <t>1146798262</t>
  </si>
  <si>
    <t>1199191675</t>
  </si>
  <si>
    <t>1931969604</t>
  </si>
  <si>
    <t>-543398812</t>
  </si>
  <si>
    <t>1491834269</t>
  </si>
  <si>
    <t>-1890767127</t>
  </si>
  <si>
    <t>9*1,1 'Přepočtené koeficientem množství</t>
  </si>
  <si>
    <t>-502051020</t>
  </si>
  <si>
    <t>771592011</t>
  </si>
  <si>
    <t>Čištění vnitřních ploch podlah nebo schodišť po položení dlažby chemickými prostředky</t>
  </si>
  <si>
    <t>-601775472</t>
  </si>
  <si>
    <t>973690882</t>
  </si>
  <si>
    <t>140445474</t>
  </si>
  <si>
    <t>-634879767</t>
  </si>
  <si>
    <t>32264729</t>
  </si>
  <si>
    <t>(2,5+3,6)*2*1,8</t>
  </si>
  <si>
    <t>(0,8+1+1,4+0,9*3,6)*1,8*2</t>
  </si>
  <si>
    <t>-(0,8*1,8)*1*2</t>
  </si>
  <si>
    <t>-(0,6*1,8)*3*2</t>
  </si>
  <si>
    <t>-1305610814</t>
  </si>
  <si>
    <t>(2,5+3,6)*2*2,2</t>
  </si>
  <si>
    <t>(0,8+1+1,4+0,9*3,6)*2,2*2</t>
  </si>
  <si>
    <t>-(0,8*2)*1*2</t>
  </si>
  <si>
    <t>-(0,6*2)*3*2</t>
  </si>
  <si>
    <t>1839764408</t>
  </si>
  <si>
    <t>44,776*1,1 'Přepočtené koeficientem množství</t>
  </si>
  <si>
    <t>-129970392</t>
  </si>
  <si>
    <t>290274397</t>
  </si>
  <si>
    <t>-1158147179</t>
  </si>
  <si>
    <t>-1321738904</t>
  </si>
  <si>
    <t>1173630416</t>
  </si>
  <si>
    <t>1843065668</t>
  </si>
  <si>
    <t>1165330947</t>
  </si>
  <si>
    <t>158415896</t>
  </si>
  <si>
    <t>-158375078</t>
  </si>
  <si>
    <t>1136009367</t>
  </si>
  <si>
    <t>-1040862395</t>
  </si>
  <si>
    <t>-376819754</t>
  </si>
  <si>
    <t>256783223</t>
  </si>
  <si>
    <t>-72315287</t>
  </si>
  <si>
    <t>-1843362906</t>
  </si>
  <si>
    <t>-1725616946</t>
  </si>
  <si>
    <t>180286266</t>
  </si>
  <si>
    <t>(2,5+3,6)</t>
  </si>
  <si>
    <t>(0,8+1+1,4+0,9*3,6)*2*0,3</t>
  </si>
  <si>
    <t>SO.06 - Oprava elektroinstalace a hromosvodu</t>
  </si>
  <si>
    <t>Karel Zamrazil</t>
  </si>
  <si>
    <t>D1 - Dodávky RO 1 - doplnění - začátek</t>
  </si>
  <si>
    <t xml:space="preserve">    D2 - PROUDOVÉ CHRÁNIČE S NADPROUD. OCHRANOU</t>
  </si>
  <si>
    <t xml:space="preserve">    D3 - SVORKOVNICE A PŘÍSLUŠENSTVÍ DO ROZVADĚČŮ</t>
  </si>
  <si>
    <t xml:space="preserve">    D4 - VODIČ JEDNOŽILOVÝ  (CY) PRO ZAPOJOVÁNÍ PŘÍSTROJŮ</t>
  </si>
  <si>
    <t xml:space="preserve">    D5 - Ukončení vodičů izolovaných s označením a zapojením v rozváděči nebo na přístroji</t>
  </si>
  <si>
    <t xml:space="preserve">    D6 - HODINOVE ZUCTOVACI SAZBY + KPL POLOŽKY</t>
  </si>
  <si>
    <t>D7 - Dodávky RO 1.2 - doplnění - začátek</t>
  </si>
  <si>
    <t>D8 - Dodávky RO 1.2.1 - začátek</t>
  </si>
  <si>
    <t xml:space="preserve">    D9 - ROZVODNICE NÁSTĚNNÉ - ZAPUŠTĚNÉ</t>
  </si>
  <si>
    <t xml:space="preserve">    D10 - JISTIČE MODULÁRNÍ</t>
  </si>
  <si>
    <t xml:space="preserve">    D11 - STYKAČE NA DIN LIŠTU</t>
  </si>
  <si>
    <t xml:space="preserve">    D12 - ELEKTROMĚRY PŘÍMÉ NA DIN LIŠTU</t>
  </si>
  <si>
    <t xml:space="preserve">    D13 - PROPOJOVACÍ LIŠTY - HŘEBENY</t>
  </si>
  <si>
    <t>D14 - Montážní materiál a práce - začátek</t>
  </si>
  <si>
    <t xml:space="preserve">    D15 - LED SVÍTIDLA</t>
  </si>
  <si>
    <t xml:space="preserve">    D16 - VÝLOŽNÍK NA ZEĎ</t>
  </si>
  <si>
    <t xml:space="preserve">    D17 - PŘÍSTROJ SPÍNAČE, PŘEPÍNAČE</t>
  </si>
  <si>
    <t xml:space="preserve">    D18 - PŘÍSTROJ OVLÁDAČE</t>
  </si>
  <si>
    <t xml:space="preserve">    D19 - KRYT SPÍNAČE, PŘEPÍNAČE, OVLADAČE</t>
  </si>
  <si>
    <t xml:space="preserve">    D20 - RÁMEČEK PRO ELEKTROINSTALAČNÍ PŘÍSTROJE</t>
  </si>
  <si>
    <t xml:space="preserve">    D21 - ZÁSUVKA NN</t>
  </si>
  <si>
    <t xml:space="preserve">    D22 - ZÁSUVKA NN, S OCHRANOU PŘED PŘEPĚTÍM</t>
  </si>
  <si>
    <t xml:space="preserve">    D23 - KRABICE, LIŠTY, TRUBKY, PŘÍSLUŠENSTVÍ</t>
  </si>
  <si>
    <t xml:space="preserve">    D24 - ZÁSUVKA DATOVÁ</t>
  </si>
  <si>
    <t xml:space="preserve">    D25 - KABEL SILOVÝ,IZOLACE PVC</t>
  </si>
  <si>
    <t xml:space="preserve">    D26 - SDĚLOVACÍ KABEL</t>
  </si>
  <si>
    <t xml:space="preserve">    D27 - DIGITÁLNÍ TERMOSTAT</t>
  </si>
  <si>
    <t xml:space="preserve">    D28 - KOORDINACE POSTUPU PRACI</t>
  </si>
  <si>
    <t xml:space="preserve">    D29 - PROVEDENI REVIZNICH ZKOUSEK</t>
  </si>
  <si>
    <t xml:space="preserve">    D30 - DLE ČSN 33 2000-6 ed.2</t>
  </si>
  <si>
    <t>D31 - Hromosvod - začátek</t>
  </si>
  <si>
    <t xml:space="preserve">    D32 - UZEMŇOVACÍ VEDENÍ</t>
  </si>
  <si>
    <t xml:space="preserve">    D33 - ZEMNIČE, PŘÍSLUŠENSTVÍ</t>
  </si>
  <si>
    <t xml:space="preserve">    D34 - OCHRANNÝ ÚHELNÍK A DRŽÁKY</t>
  </si>
  <si>
    <t xml:space="preserve">    D35 - SVORKA HROMOSVODNÍ, UZEMŇOVACÍ</t>
  </si>
  <si>
    <t xml:space="preserve">    D36 - JÍMACÍ TYČ A OCHRANNÁ TRUBKA</t>
  </si>
  <si>
    <t xml:space="preserve">    D37 - MONTÁŽ HROMOSVODOVÉHO VEDENÍ - podpěr</t>
  </si>
  <si>
    <t xml:space="preserve">    D38 - ANTIKOROZNÍ OCHRANA SPOJŮ V ZEMI</t>
  </si>
  <si>
    <t>D40 - Zednické práce - začátek</t>
  </si>
  <si>
    <t xml:space="preserve">    D41 - ZHOTOVENÍ OTVORU VE ZDIVU CIHELNÉM do prům. 60mm</t>
  </si>
  <si>
    <t xml:space="preserve">    D42 - VYKROUŽENÍ KAPES VE ZDIVU CIHELNÉM</t>
  </si>
  <si>
    <t xml:space="preserve">    D43 - VYSEKANI RYH VE ZDIVU</t>
  </si>
  <si>
    <t xml:space="preserve">    D44 - VYSEKÁNÍ KAPSY VE ZDIVU</t>
  </si>
  <si>
    <t>D46 - Zemní práce - začátek</t>
  </si>
  <si>
    <t xml:space="preserve">    D47 - ZŘÍZENÍ LOŽE PRO ZEMNÍCÍ PÁSEK</t>
  </si>
  <si>
    <t xml:space="preserve">    D48 - FOLIE VÝSTRAŽNÁ Z PVC</t>
  </si>
  <si>
    <t>VRN - Vedlejší rozpočtové náklady</t>
  </si>
  <si>
    <t xml:space="preserve">    VRN1 - Průzkumné, geodetické a projektové práce</t>
  </si>
  <si>
    <t>D1</t>
  </si>
  <si>
    <t>Dodávky RO 1 - doplnění - začátek</t>
  </si>
  <si>
    <t>D2</t>
  </si>
  <si>
    <t>PROUDOVÉ CHRÁNIČE S NADPROUD. OCHRANOU</t>
  </si>
  <si>
    <t>Pol1</t>
  </si>
  <si>
    <t>Proud.chr. s nadpr.ochr. char. B; 1+N; 10 kA; 0,03 A; In=16 A</t>
  </si>
  <si>
    <t>D3</t>
  </si>
  <si>
    <t>SVORKOVNICE A PŘÍSLUŠENSTVÍ DO ROZVADĚČŮ</t>
  </si>
  <si>
    <t>Pol2</t>
  </si>
  <si>
    <t>Svorkovnice, záslepky, popisky a ostat. pomocný materiál</t>
  </si>
  <si>
    <t>D4</t>
  </si>
  <si>
    <t xml:space="preserve">VODIČ JEDNOŽILOVÝ  (CY) PRO ZAPOJOVÁNÍ PŘÍSTROJŮ</t>
  </si>
  <si>
    <t>Pol3</t>
  </si>
  <si>
    <t>H07V-U 4, černý</t>
  </si>
  <si>
    <t>Pol4</t>
  </si>
  <si>
    <t>H07V-U 4, hnědý</t>
  </si>
  <si>
    <t>Pol5</t>
  </si>
  <si>
    <t>H07V-U 4, šedý</t>
  </si>
  <si>
    <t>Pol6</t>
  </si>
  <si>
    <t>H07V-U 4, zel./žl.</t>
  </si>
  <si>
    <t>D5</t>
  </si>
  <si>
    <t>Ukončení vodičů izolovaných s označením a zapojením v rozváděči nebo na přístroji</t>
  </si>
  <si>
    <t>Pol7</t>
  </si>
  <si>
    <t>do 2,5 mm2</t>
  </si>
  <si>
    <t>Pol8</t>
  </si>
  <si>
    <t>4 mm2</t>
  </si>
  <si>
    <t>D6</t>
  </si>
  <si>
    <t>HODINOVE ZUCTOVACI SAZBY + KPL POLOŽKY</t>
  </si>
  <si>
    <t>Pol9</t>
  </si>
  <si>
    <t>Zabezpeceni pracoviste</t>
  </si>
  <si>
    <t>Pol10</t>
  </si>
  <si>
    <t>Uprava zapojení a přístrojového osazení stavajiciho rozvaděče</t>
  </si>
  <si>
    <t>D7</t>
  </si>
  <si>
    <t>Dodávky RO 1.2 - doplnění - začátek</t>
  </si>
  <si>
    <t>Pol11</t>
  </si>
  <si>
    <t>Proud.chr. s nadpr.ochr. char. B; 1+N; 10 kA; 0,03 A; In=10 A - obv. č.16</t>
  </si>
  <si>
    <t>Pol12</t>
  </si>
  <si>
    <t>Proud.chr. s nadpr.ochr. char. B; 1+N; 10 kA; 0,03 A; In=10 A - obv. č.17</t>
  </si>
  <si>
    <t>Pol13</t>
  </si>
  <si>
    <t>Proud.chr. s nadpr.ochr. char. B; 1+N; 10 kA; 0,03 A; In=10 A - obv. č.18</t>
  </si>
  <si>
    <t>Pol14</t>
  </si>
  <si>
    <t>Proud.chr. s nadpr.ochr. char. B; 1+N; 10 kA; 0,03 A; In=16 A - obv. č.19</t>
  </si>
  <si>
    <t>Pol15</t>
  </si>
  <si>
    <t>Proud.chr. s nadpr.ochr. char. B; 1+N; 10 kA; 0,03 A; In=10 A - obv. č.20</t>
  </si>
  <si>
    <t>Pol16</t>
  </si>
  <si>
    <t>Proud.chr. s nadpr.ochr. char. B; 1+N; 10 kA; 0,03 A; In=16 A - obv. č.31</t>
  </si>
  <si>
    <t>Pol17</t>
  </si>
  <si>
    <t>D8</t>
  </si>
  <si>
    <t>Dodávky RO 1.2.1 - začátek</t>
  </si>
  <si>
    <t>D9</t>
  </si>
  <si>
    <t>ROZVODNICE NÁSTĚNNÉ - ZAPUŠTĚNÉ</t>
  </si>
  <si>
    <t>Pol18</t>
  </si>
  <si>
    <t>Rozvodnice nástěnná, IP40, 4-řadá, 72 mod., plná dvířka</t>
  </si>
  <si>
    <t>D10</t>
  </si>
  <si>
    <t>JISTIČE MODULÁRNÍ</t>
  </si>
  <si>
    <t>Pol19</t>
  </si>
  <si>
    <t>Jistič 1 pól. 6A, char.B, 10 kA</t>
  </si>
  <si>
    <t>Pol20</t>
  </si>
  <si>
    <t>Jistič 1 pól. 13A, char.B, 10 kA</t>
  </si>
  <si>
    <t>Pol21</t>
  </si>
  <si>
    <t>Jistič 3 pól. 16A, char.B, 10 kA</t>
  </si>
  <si>
    <t>Pol22</t>
  </si>
  <si>
    <t>Proud.chr. s nadpr.ochr. char. B; 1+N; 10 kA; 0,03 A; In=10 A</t>
  </si>
  <si>
    <t>Pol23</t>
  </si>
  <si>
    <t>Proud.chr. s nadpr.ochr. char. B; 1+N; 10kA; 0,03 A; In=13 A</t>
  </si>
  <si>
    <t>D11</t>
  </si>
  <si>
    <t>STYKAČE NA DIN LIŠTU</t>
  </si>
  <si>
    <t>Pol24</t>
  </si>
  <si>
    <t>Stykač 25A, 1S, 230V AC</t>
  </si>
  <si>
    <t>D12</t>
  </si>
  <si>
    <t>ELEKTROMĚRY PŘÍMÉ NA DIN LIŠTU</t>
  </si>
  <si>
    <t>Pol25</t>
  </si>
  <si>
    <t>ED 310.DB třífázový dvoutarifní elektroměr 63A</t>
  </si>
  <si>
    <t>D13</t>
  </si>
  <si>
    <t>PROPOJOVACÍ LIŠTY - HŘEBENY</t>
  </si>
  <si>
    <t>Pol26</t>
  </si>
  <si>
    <t>Přepojovací lišta, 3-pólová, 10mm2, délka 1m</t>
  </si>
  <si>
    <t>Pol27</t>
  </si>
  <si>
    <t>D14</t>
  </si>
  <si>
    <t>Montážní materiál a práce - začátek</t>
  </si>
  <si>
    <t>D15</t>
  </si>
  <si>
    <t>LED SVÍTIDLA</t>
  </si>
  <si>
    <t>Pol28</t>
  </si>
  <si>
    <t>A - svítidlo stropní přisazené/vestavné, 60x60cm, 34W, IP20, 4100lm</t>
  </si>
  <si>
    <t>Pol29</t>
  </si>
  <si>
    <t>B - svítidlo stropní/nástěnné s čidlem, 24W, IP44, 1800lm</t>
  </si>
  <si>
    <t>Pol30</t>
  </si>
  <si>
    <t>C - svítidlo stropní/nástěnné s čidlem,14W, IP44, 980lm</t>
  </si>
  <si>
    <t>Pol31</t>
  </si>
  <si>
    <t>D - svítidlo stropní/nástěnné, 14W, IP44, 980lm</t>
  </si>
  <si>
    <t>Pol32</t>
  </si>
  <si>
    <t>E - svítidlo stropní přisazené, 60x60cm, 26W, IP20, 2600lm</t>
  </si>
  <si>
    <t>Pol33</t>
  </si>
  <si>
    <t>H - svítidlo stropní/nástěnné,24W, IP44, 1800lm</t>
  </si>
  <si>
    <t>Pol34</t>
  </si>
  <si>
    <t>J - svítidlo na výložník, širokozářič, 50W, IP66, 6200lm</t>
  </si>
  <si>
    <t>Pol35</t>
  </si>
  <si>
    <t>K - svítidlo stropní/přisazené, 41W, IP20, 5000lm</t>
  </si>
  <si>
    <t>Pol36</t>
  </si>
  <si>
    <t>L - svítidlo přisazené, 16W, IP20, 2000lm</t>
  </si>
  <si>
    <t>Pol37</t>
  </si>
  <si>
    <t>N - svítidlo nouzové přisazené, 1W, 3hod, IP65</t>
  </si>
  <si>
    <t>Pol38</t>
  </si>
  <si>
    <t>O - svítidlo přisazené, 1570mm, 95W, IP65, 11800lm</t>
  </si>
  <si>
    <t>D16</t>
  </si>
  <si>
    <t>VÝLOŽNÍK NA ZEĎ</t>
  </si>
  <si>
    <t>Pol39</t>
  </si>
  <si>
    <t>Výložník JZP 1-300 Z upevnění na zeď žár.zinek</t>
  </si>
  <si>
    <t>D17</t>
  </si>
  <si>
    <t>PŘÍSTROJ SPÍNAČE, PŘEPÍNAČE</t>
  </si>
  <si>
    <t>Pol40</t>
  </si>
  <si>
    <t>Přístroj spínače jednopólového; řazení 1, 1So</t>
  </si>
  <si>
    <t>Pol41</t>
  </si>
  <si>
    <t>Přístroj přepínače; řazení 5</t>
  </si>
  <si>
    <t>Pol42</t>
  </si>
  <si>
    <t>Přístroj přepínače střídavého; řazení 6</t>
  </si>
  <si>
    <t>D18</t>
  </si>
  <si>
    <t>PŘÍSTROJ OVLÁDAČE</t>
  </si>
  <si>
    <t>Pol43</t>
  </si>
  <si>
    <t>Přístroj ovládače zapínacího, řazení 1/0</t>
  </si>
  <si>
    <t>D19</t>
  </si>
  <si>
    <t>KRYT SPÍNAČE, PŘEPÍNAČE, OVLADAČE</t>
  </si>
  <si>
    <t>Pol44</t>
  </si>
  <si>
    <t>Kryt spínače, přepínače, ovladače kolébkového</t>
  </si>
  <si>
    <t>Pol45</t>
  </si>
  <si>
    <t>Kryt spínače kolébkového, dělený</t>
  </si>
  <si>
    <t>D20</t>
  </si>
  <si>
    <t>RÁMEČEK PRO ELEKTROINSTALAČNÍ PŘÍSTROJE</t>
  </si>
  <si>
    <t>Pol46</t>
  </si>
  <si>
    <t>Rámeček pro elektroinstalační přístroje, jednonásobný</t>
  </si>
  <si>
    <t>D21</t>
  </si>
  <si>
    <t>ZÁSUVKA NN</t>
  </si>
  <si>
    <t>Pol47</t>
  </si>
  <si>
    <t>Zásuvka jednonásobná, řazení 2P+PE</t>
  </si>
  <si>
    <t>Pol48</t>
  </si>
  <si>
    <t>Zásuvka dvojnásobná s natočenou dutinou, s clonkami; řazení 2x(2P+PE)</t>
  </si>
  <si>
    <t>D22</t>
  </si>
  <si>
    <t>ZÁSUVKA NN, S OCHRANOU PŘED PŘEPĚTÍM</t>
  </si>
  <si>
    <t>Pol49</t>
  </si>
  <si>
    <t>Zásuvka dvojnásobná; s natočenou dutinou, optická signalizace poruchy; řazení 2x(2P+PE)</t>
  </si>
  <si>
    <t>D23</t>
  </si>
  <si>
    <t>KRABICE, LIŠTY, TRUBKY, PŘÍSLUŠENSTVÍ</t>
  </si>
  <si>
    <t>Pol50</t>
  </si>
  <si>
    <t>KPR 68_KA krabice univezální</t>
  </si>
  <si>
    <t>Pol51</t>
  </si>
  <si>
    <t>8130_KA Krabice s krytím IP 54</t>
  </si>
  <si>
    <t>Pol52</t>
  </si>
  <si>
    <t>1525_KA Trubka elektroinstalační tuhá</t>
  </si>
  <si>
    <t>Pol53</t>
  </si>
  <si>
    <t>5325_KB Příchytky trubek 1525</t>
  </si>
  <si>
    <t>Pol54</t>
  </si>
  <si>
    <t>1420_K10 Elektroinstalační trubka "husí krk"</t>
  </si>
  <si>
    <t>Pol55</t>
  </si>
  <si>
    <t>Vázací plastová páska na šroub, 2,5x203mm</t>
  </si>
  <si>
    <t>Pol56</t>
  </si>
  <si>
    <t>ARK-211110 Kabelový žlab drátěný, 50x50mm/2m, vč spoj. a nosných prvků</t>
  </si>
  <si>
    <t>D24</t>
  </si>
  <si>
    <t>ZÁSUVKA DATOVÁ</t>
  </si>
  <si>
    <t>Pol57</t>
  </si>
  <si>
    <t>Datová zásuvka CAT6A 2xRJ45</t>
  </si>
  <si>
    <t>D25</t>
  </si>
  <si>
    <t>KABEL SILOVÝ,IZOLACE PVC</t>
  </si>
  <si>
    <t>Pol58</t>
  </si>
  <si>
    <t>CYKY-J 3x1.5</t>
  </si>
  <si>
    <t>Pol59</t>
  </si>
  <si>
    <t>CYKY-J 3x2.5</t>
  </si>
  <si>
    <t>Pol60</t>
  </si>
  <si>
    <t>CYKY-J 5x6</t>
  </si>
  <si>
    <t>D26</t>
  </si>
  <si>
    <t>SDĚLOVACÍ KABEL</t>
  </si>
  <si>
    <t>Pol61</t>
  </si>
  <si>
    <t>Kabel SEKU 2x0,8 pro hodiny a reproduktory</t>
  </si>
  <si>
    <t>Pol62</t>
  </si>
  <si>
    <t>Kabel stíněný FTP 2x4x0,5, CAT6 pro kamery</t>
  </si>
  <si>
    <t>D27</t>
  </si>
  <si>
    <t>DIGITÁLNÍ TERMOSTAT</t>
  </si>
  <si>
    <t>Pol63</t>
  </si>
  <si>
    <t>Pokojový digitální termostat PT712, 230V, prac. kontakt max. zátěž 12A</t>
  </si>
  <si>
    <t>Pol64</t>
  </si>
  <si>
    <t>Demontáž stáv. svítidel na fasádě vč. likvidace</t>
  </si>
  <si>
    <t>Pol65</t>
  </si>
  <si>
    <t>Demontáž nápisů vč. likvidace</t>
  </si>
  <si>
    <t>160</t>
  </si>
  <si>
    <t>Pol66</t>
  </si>
  <si>
    <t>Demontáž vnitřních svítidel vč. likvidace</t>
  </si>
  <si>
    <t>162</t>
  </si>
  <si>
    <t>Pol67</t>
  </si>
  <si>
    <t>Demontaz vnitřních prvků (vypínače, zásuvky apod.) vč. likvidace</t>
  </si>
  <si>
    <t>164</t>
  </si>
  <si>
    <t>166</t>
  </si>
  <si>
    <t>Pol68</t>
  </si>
  <si>
    <t>Proměřování a vyhledani stávajících obvodů z RO1.2</t>
  </si>
  <si>
    <t>168</t>
  </si>
  <si>
    <t>Pol69</t>
  </si>
  <si>
    <t>Uprava zapojení stavajicích rozvodů</t>
  </si>
  <si>
    <t>170</t>
  </si>
  <si>
    <t>D28</t>
  </si>
  <si>
    <t>KOORDINACE POSTUPU PRACI</t>
  </si>
  <si>
    <t>Pol70</t>
  </si>
  <si>
    <t>S ostatnimi profesemi - ČD Telematika</t>
  </si>
  <si>
    <t>172</t>
  </si>
  <si>
    <t>Pol71</t>
  </si>
  <si>
    <t>S ostatnimi profesemi - SSZT</t>
  </si>
  <si>
    <t>174</t>
  </si>
  <si>
    <t>Pol72</t>
  </si>
  <si>
    <t>S ostatnimi profesemi - SŽ SEE Praha</t>
  </si>
  <si>
    <t>176</t>
  </si>
  <si>
    <t>Pol73</t>
  </si>
  <si>
    <t>Při zapojovani a zkouskach</t>
  </si>
  <si>
    <t>178</t>
  </si>
  <si>
    <t>D29</t>
  </si>
  <si>
    <t>PROVEDENI REVIZNICH ZKOUSEK</t>
  </si>
  <si>
    <t>D30</t>
  </si>
  <si>
    <t>DLE ČSN 33 2000-6 ed.2</t>
  </si>
  <si>
    <t>Pol74</t>
  </si>
  <si>
    <t>Revizni technik - výchozí revize - dle. vyhl.č.100/1995</t>
  </si>
  <si>
    <t>180</t>
  </si>
  <si>
    <t>Pol75</t>
  </si>
  <si>
    <t>Spoluprace s reviz.technikem</t>
  </si>
  <si>
    <t>182</t>
  </si>
  <si>
    <t>D31</t>
  </si>
  <si>
    <t>Hromosvod - začátek</t>
  </si>
  <si>
    <t>D32</t>
  </si>
  <si>
    <t>UZEMŇOVACÍ VEDENÍ</t>
  </si>
  <si>
    <t>Pol76</t>
  </si>
  <si>
    <t>Páska zemnící 30x3,5 N V4A, nerez</t>
  </si>
  <si>
    <t>184</t>
  </si>
  <si>
    <t>Pol77</t>
  </si>
  <si>
    <t>Drát AlMgSi Rd8, drát Ø 8 mm, polotvrdý</t>
  </si>
  <si>
    <t>186</t>
  </si>
  <si>
    <t>D33</t>
  </si>
  <si>
    <t>ZEMNIČE, PŘÍSLUŠENSTVÍ</t>
  </si>
  <si>
    <t>Pol78</t>
  </si>
  <si>
    <t>ZD02 deska 1000x500x2,5 mm</t>
  </si>
  <si>
    <t>188</t>
  </si>
  <si>
    <t>Pol79</t>
  </si>
  <si>
    <t>Štítek označení svodu</t>
  </si>
  <si>
    <t>190</t>
  </si>
  <si>
    <t>D34</t>
  </si>
  <si>
    <t>OCHRANNÝ ÚHELNÍK A DRŽÁKY</t>
  </si>
  <si>
    <t>Pol80</t>
  </si>
  <si>
    <t>OU 1,7 ochranný úhelník, L 1700mm</t>
  </si>
  <si>
    <t>192</t>
  </si>
  <si>
    <t>Pol81</t>
  </si>
  <si>
    <t>DUZ držák ochranného úhelníku do zdiva, L 170mm</t>
  </si>
  <si>
    <t>194</t>
  </si>
  <si>
    <t>D35</t>
  </si>
  <si>
    <t>SVORKA HROMOSVODNÍ, UZEMŇOVACÍ</t>
  </si>
  <si>
    <t>Pol82</t>
  </si>
  <si>
    <t>SR 3a svorka páska-drát</t>
  </si>
  <si>
    <t>196</t>
  </si>
  <si>
    <t>Pol83</t>
  </si>
  <si>
    <t>SZc zkušební</t>
  </si>
  <si>
    <t>198</t>
  </si>
  <si>
    <t>Pol84</t>
  </si>
  <si>
    <t>SJ 1 k jímací tyči</t>
  </si>
  <si>
    <t>200</t>
  </si>
  <si>
    <t>Pol85</t>
  </si>
  <si>
    <t>SO na okapové žlaby</t>
  </si>
  <si>
    <t>202</t>
  </si>
  <si>
    <t>Pol86</t>
  </si>
  <si>
    <t>SO na okapové roury</t>
  </si>
  <si>
    <t>204</t>
  </si>
  <si>
    <t>Pol87</t>
  </si>
  <si>
    <t>SU univerzální</t>
  </si>
  <si>
    <t>206</t>
  </si>
  <si>
    <t>D36</t>
  </si>
  <si>
    <t>JÍMACÍ TYČ A OCHRANNÁ TRUBKA</t>
  </si>
  <si>
    <t>Pol88</t>
  </si>
  <si>
    <t>Jímací tyč D40 - Al - 6 m s izolovanými výložníky - komplet</t>
  </si>
  <si>
    <t>208</t>
  </si>
  <si>
    <t>Pol89</t>
  </si>
  <si>
    <t>JR PV 15 jímací tyč 1m - na hřeben střechy</t>
  </si>
  <si>
    <t>210</t>
  </si>
  <si>
    <t>D37</t>
  </si>
  <si>
    <t>MONTÁŽ HROMOSVODOVÉHO VEDENÍ - podpěr</t>
  </si>
  <si>
    <t>Pol90</t>
  </si>
  <si>
    <t>Podpěra vedení do zdiva</t>
  </si>
  <si>
    <t>212</t>
  </si>
  <si>
    <t>Pol91</t>
  </si>
  <si>
    <t>Podpěra vedení na plechové střechy PV 23</t>
  </si>
  <si>
    <t>214</t>
  </si>
  <si>
    <t>Pol92</t>
  </si>
  <si>
    <t>Tvarování montážního dílu</t>
  </si>
  <si>
    <t>216</t>
  </si>
  <si>
    <t>Pol93</t>
  </si>
  <si>
    <t xml:space="preserve">Vrtání děr pro  PV nebo držáky OU</t>
  </si>
  <si>
    <t>218</t>
  </si>
  <si>
    <t>D38</t>
  </si>
  <si>
    <t>ANTIKOROZNÍ OCHRANA SPOJŮ V ZEMI</t>
  </si>
  <si>
    <t>Pol94</t>
  </si>
  <si>
    <t>Ochrana spojů v zemi</t>
  </si>
  <si>
    <t>220</t>
  </si>
  <si>
    <t>Pol95</t>
  </si>
  <si>
    <t>Měření zemního odporu</t>
  </si>
  <si>
    <t>svod</t>
  </si>
  <si>
    <t>222</t>
  </si>
  <si>
    <t>Pol96</t>
  </si>
  <si>
    <t>Revizni technik - vypracování RZ - vyhl.č.100/1995Sb.</t>
  </si>
  <si>
    <t>224</t>
  </si>
  <si>
    <t>Poznámka k položce:_x000d_
Podružný materiál</t>
  </si>
  <si>
    <t>D40</t>
  </si>
  <si>
    <t>Zednické práce - začátek</t>
  </si>
  <si>
    <t>D41</t>
  </si>
  <si>
    <t>ZHOTOVENÍ OTVORU VE ZDIVU CIHELNÉM do prům. 60mm</t>
  </si>
  <si>
    <t>Pol97</t>
  </si>
  <si>
    <t>Stena do 300mm</t>
  </si>
  <si>
    <t>226</t>
  </si>
  <si>
    <t>Pol98</t>
  </si>
  <si>
    <t>Stena do 450mm</t>
  </si>
  <si>
    <t>228</t>
  </si>
  <si>
    <t>D42</t>
  </si>
  <si>
    <t>VYKROUŽENÍ KAPES VE ZDIVU CIHELNÉM</t>
  </si>
  <si>
    <t>Pol99</t>
  </si>
  <si>
    <t>Kapsa pro krabice do prům. 10cm</t>
  </si>
  <si>
    <t>230</t>
  </si>
  <si>
    <t>D43</t>
  </si>
  <si>
    <t>VYSEKANI RYH VE ZDIVU</t>
  </si>
  <si>
    <t>Pol100</t>
  </si>
  <si>
    <t>Rýha do š. 70mm a hl. 50mm</t>
  </si>
  <si>
    <t>232</t>
  </si>
  <si>
    <t>D44</t>
  </si>
  <si>
    <t>VYSEKÁNÍ KAPSY VE ZDIVU</t>
  </si>
  <si>
    <t>Pol101</t>
  </si>
  <si>
    <t>Kapsa pro nové rozvodnice</t>
  </si>
  <si>
    <t>234</t>
  </si>
  <si>
    <t>D46</t>
  </si>
  <si>
    <t>Zemní práce - začátek</t>
  </si>
  <si>
    <t>D47</t>
  </si>
  <si>
    <t>ZŘÍZENÍ LOŽE PRO ZEMNÍCÍ PÁSEK</t>
  </si>
  <si>
    <t>Pol102</t>
  </si>
  <si>
    <t>Z prosáté zeminy, bez zakrytí, šíře do 65cm, tloušťka 5cm</t>
  </si>
  <si>
    <t>236</t>
  </si>
  <si>
    <t>D48</t>
  </si>
  <si>
    <t>FOLIE VÝSTRAŽNÁ Z PVC</t>
  </si>
  <si>
    <t>Pol103</t>
  </si>
  <si>
    <t>Do šířky 20cm</t>
  </si>
  <si>
    <t>238</t>
  </si>
  <si>
    <t>Vedlejší rozpočtové náklady</t>
  </si>
  <si>
    <t>VRN1</t>
  </si>
  <si>
    <t>Průzkumné, geodetické a projektové práce</t>
  </si>
  <si>
    <t>013002000</t>
  </si>
  <si>
    <t>Dodav. dokumentace skutečného provedení</t>
  </si>
  <si>
    <t>Kč</t>
  </si>
  <si>
    <t>1024</t>
  </si>
  <si>
    <t>469951847</t>
  </si>
  <si>
    <t>SO.07 - Oprava zpevněných ploch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</si>
  <si>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</si>
  <si>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</si>
  <si>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</si>
  <si>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</si>
  <si>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99 - Přesun hmot</t>
  </si>
  <si>
    <t>O01 - Mobiliář</t>
  </si>
  <si>
    <t xml:space="preserve">    789 - Povrchové úpravy ocelových konstrukcí a technologických zařízení</t>
  </si>
  <si>
    <t>OST - Ostatní</t>
  </si>
  <si>
    <t>Zemní práce</t>
  </si>
  <si>
    <t>113106121</t>
  </si>
  <si>
    <t>Rozebrání dlažeb z betonových nebo kamenných dlaždic komunikací pro pěší ručně</t>
  </si>
  <si>
    <t>1210334686</t>
  </si>
  <si>
    <t>1,5*52"od ulice"</t>
  </si>
  <si>
    <t>1,5*14"bok pošty"</t>
  </si>
  <si>
    <t>2,5*26"od žlabu k VB"</t>
  </si>
  <si>
    <t>4*22,6"od žlabu k technologii"</t>
  </si>
  <si>
    <t>3*3"od žlabu k WC"</t>
  </si>
  <si>
    <t>9,7*8"letní čekárna"</t>
  </si>
  <si>
    <t>113106122</t>
  </si>
  <si>
    <t>Rozebrání dlažeb z kamenných dlaždic komunikací pro pěší ručně</t>
  </si>
  <si>
    <t>-299602792</t>
  </si>
  <si>
    <t>7*4,6"ček. přístř."</t>
  </si>
  <si>
    <t>113201111</t>
  </si>
  <si>
    <t>Vytrhání obrub chodníkových ležatých</t>
  </si>
  <si>
    <t>1686631616</t>
  </si>
  <si>
    <t>113204111.1</t>
  </si>
  <si>
    <t>Vytrhání obrub žulových</t>
  </si>
  <si>
    <t>1611136084</t>
  </si>
  <si>
    <t>122211101</t>
  </si>
  <si>
    <t>Odkopávky a prokopávky v hornině třídy těžitelnosti I, skupiny 3 ručně</t>
  </si>
  <si>
    <t>1497663308</t>
  </si>
  <si>
    <t>117,3*0,4</t>
  </si>
  <si>
    <t>4*10*0,4</t>
  </si>
  <si>
    <t>129001101</t>
  </si>
  <si>
    <t>Příplatek za ztížení odkopávky nebo prokopávky v blízkosti inženýrských sítí</t>
  </si>
  <si>
    <t>-1923530127</t>
  </si>
  <si>
    <t>132212111</t>
  </si>
  <si>
    <t>Hloubení rýh š do 800 mm v soudržných horninách třídy těžitelnosti I skupiny 3 ručně</t>
  </si>
  <si>
    <t>-1559816338</t>
  </si>
  <si>
    <t>nopová folie a hromosvod</t>
  </si>
  <si>
    <t>(8+4,7+0,5+2,5+0,8+1,9+0,8+2,5+1+4,5+1+5,4+1+4,5+1+4,5+0,6+5,4+0,6+4,5+4,6+7+4,6+4,7)*1,2*0,5</t>
  </si>
  <si>
    <t>(12,9+8+12,9)*1,2*0,5</t>
  </si>
  <si>
    <t>((3+9)*2)*1,2*0,5</t>
  </si>
  <si>
    <t>přípojky dešťovky</t>
  </si>
  <si>
    <t>(9*3,5)*0,8*0,5</t>
  </si>
  <si>
    <t>chráničky</t>
  </si>
  <si>
    <t>25*1*0,5</t>
  </si>
  <si>
    <t>162751117</t>
  </si>
  <si>
    <t>Vodorovné přemístění přes 9 000 do 10000 m výkopku/sypaniny z horniny třídy těžitelnosti I skupiny 1 až 3</t>
  </si>
  <si>
    <t>-771845222</t>
  </si>
  <si>
    <t>167151101</t>
  </si>
  <si>
    <t>Nakládání výkopku z hornin třídy těžitelnosti I skupiny 1 až 3 do 100 m3</t>
  </si>
  <si>
    <t>-1492587581</t>
  </si>
  <si>
    <t>62,9</t>
  </si>
  <si>
    <t>105,74</t>
  </si>
  <si>
    <t>171201231</t>
  </si>
  <si>
    <t>Poplatek za uložení zeminy a kamení na recyklační skládce (skládkovné) kód odpadu 17 05 04</t>
  </si>
  <si>
    <t>-1574980315</t>
  </si>
  <si>
    <t>168,64*1,8 'Přepočtené koeficientem množství</t>
  </si>
  <si>
    <t>171251201</t>
  </si>
  <si>
    <t>Uložení sypaniny na skládky nebo meziskládky</t>
  </si>
  <si>
    <t>-1756647978</t>
  </si>
  <si>
    <t>174101101</t>
  </si>
  <si>
    <t>Zásyp jam, šachet rýh nebo kolem objektů sypaninou se zhutněním</t>
  </si>
  <si>
    <t>1040148145</t>
  </si>
  <si>
    <t>58343872</t>
  </si>
  <si>
    <t>kamenivo drcené hrubé frakce 8/16</t>
  </si>
  <si>
    <t>1584594411</t>
  </si>
  <si>
    <t>175111101</t>
  </si>
  <si>
    <t>Obsypání potrubí ručně sypaninou bez prohození, uloženou do 3 m</t>
  </si>
  <si>
    <t>461672213</t>
  </si>
  <si>
    <t>(9*3,5)*0,5*0,3</t>
  </si>
  <si>
    <t>25*0,5*0,3</t>
  </si>
  <si>
    <t>58331351</t>
  </si>
  <si>
    <t>kamenivo těžené drobné frakce 0/4</t>
  </si>
  <si>
    <t>868336454</t>
  </si>
  <si>
    <t>8,475*2 'Přepočtené koeficientem množství</t>
  </si>
  <si>
    <t>181951112</t>
  </si>
  <si>
    <t>Úprava pláně v hornině třídy těžitelnosti I skupiny 1 až 3 se zhutněním strojně</t>
  </si>
  <si>
    <t>-1993409969</t>
  </si>
  <si>
    <t>Zakládání</t>
  </si>
  <si>
    <t>275313811</t>
  </si>
  <si>
    <t>Základové patky z betonu tř. C 25/30</t>
  </si>
  <si>
    <t>1366832505</t>
  </si>
  <si>
    <t>(0,5*0,5*0,8)*2"ocelové sloupy přístřešku"</t>
  </si>
  <si>
    <t>(0,5*0,5*0,8)*8"dřevěné sloupy přístřešku od kolejiště"</t>
  </si>
  <si>
    <t>(0,5*0,5*0,8)*4"dřevěné sloupy přístřešku z ulice"</t>
  </si>
  <si>
    <t>(0,5*0,5*0,8)*2"označovače"</t>
  </si>
  <si>
    <t>(0,5*0,5*0,8)*30"mobiliář"</t>
  </si>
  <si>
    <t>(0,5*0,5*0,8)*12"výdejní box"</t>
  </si>
  <si>
    <t>38241300R1</t>
  </si>
  <si>
    <t>Přístřešek pro 4 kusy kontejnerů o kapacitě 1100 litrů</t>
  </si>
  <si>
    <t>1500436849</t>
  </si>
  <si>
    <t>Poznámka k položce:_x000d_
- rozměr: 3,5x7x2,5 (šxdxv)_x000d_
- kompletní provedení včetně ukotvení do zpevněné plochy s přibetonováním rámu _x000d_
- ocelový rám + výplně z tahokovu_x000d_
- uzamykatelný vstup_x000d_
- střecha z trapézového plechu_x000d_
- povrchová úprava žárovým zinkováním</t>
  </si>
  <si>
    <t>Vodorovné konstrukce</t>
  </si>
  <si>
    <t>431123900R2</t>
  </si>
  <si>
    <t xml:space="preserve">Zhotovení nájezdové rampy do prostoru čekárenského přístřešku pro imobilní cestující  ze štípaných tvárnic ztraceného bednění, šířky 1,5 m, délky 3,6 m, sklon dle normy, vč. podesty 1,5x1,5 m, dlažba shodná s dlažbou přístupového chodníku, zábradlí nerez </t>
  </si>
  <si>
    <t>-1645589631</t>
  </si>
  <si>
    <t>Poznámka k položce:_x000d_
(vše dle normy TSI PRM 1300/2014)</t>
  </si>
  <si>
    <t>451572111</t>
  </si>
  <si>
    <t>Lože pod potrubí otevřený výkop z kameniva drobného těženého</t>
  </si>
  <si>
    <t>-1002787135</t>
  </si>
  <si>
    <t>(9*3,5)*0,5*0,15</t>
  </si>
  <si>
    <t>25*0,5*0,15</t>
  </si>
  <si>
    <t>Komunikace</t>
  </si>
  <si>
    <t>460744113</t>
  </si>
  <si>
    <t>Vyčištění stávajícího odtokového žlabu nástupiště, úprava styku s novými zpevněnými plochami</t>
  </si>
  <si>
    <t>-758670846</t>
  </si>
  <si>
    <t>564750011</t>
  </si>
  <si>
    <t>Podklad z kameniva hrubého drceného vel. 8-16 mm plochy přes 100 m2 tl 150 mm</t>
  </si>
  <si>
    <t>-1041646253</t>
  </si>
  <si>
    <t>117,3</t>
  </si>
  <si>
    <t>564770111</t>
  </si>
  <si>
    <t>Podklad z kameniva hrubého drceného vel. 16-32 mm tl 250 mm</t>
  </si>
  <si>
    <t>19761545</t>
  </si>
  <si>
    <t>596212222</t>
  </si>
  <si>
    <t>Kladení zámkové dlažby pozemních komunikací ručně tl 80 mm skupiny B pl přes 100 do 300 m2</t>
  </si>
  <si>
    <t>1636205719</t>
  </si>
  <si>
    <t>596811220</t>
  </si>
  <si>
    <t>Kladení betonové dlažby komunikací pro pěší do lože z kameniva velikosti přes 0,09 do 0,25 m2 pl do 50 m2</t>
  </si>
  <si>
    <t>1821182132</t>
  </si>
  <si>
    <t>4*10</t>
  </si>
  <si>
    <t>59245320</t>
  </si>
  <si>
    <t>dlažba plošná betonová 400x400x45mm přírodní</t>
  </si>
  <si>
    <t>1858143267</t>
  </si>
  <si>
    <t>40*1,1 "Přepočtené koeficientem množství</t>
  </si>
  <si>
    <t>596811511</t>
  </si>
  <si>
    <t>Kladení velkoformátové dlažby pozemních komunikací a komunikací pro pěší s ložem z kameniva tl. 40 mm, s vyplněním spár, s hutněním, vibrováním a se smetením přebytečného materiálu tl. přes 150 do 200 mm, velikosti dlaždic do 0,5 m2, pro plochy do 300 m2</t>
  </si>
  <si>
    <t>-1380417341</t>
  </si>
  <si>
    <t>Poznámka k položce:_x000d_
- Předpoklad je pokládka dlažby na koso._x000d_
- Dvoubarevné provedení.</t>
  </si>
  <si>
    <t>1,5*5"rampa"</t>
  </si>
  <si>
    <t>59246004R</t>
  </si>
  <si>
    <t xml:space="preserve">dlažba plošná betonová terasová reliéfní impregnovaná LAURIA PCT 400x400x40mm </t>
  </si>
  <si>
    <t>-338157558</t>
  </si>
  <si>
    <t xml:space="preserve">Poznámka k položce:_x000d_
Dlažba je opatřena povrchovým ochranným systém nejvyšší kategorie s charakterem dodatečné povrchové úpravy, která dlouhodobě zvýrazňuje barevnost a strukturu použitých pohledových betonů. Povrch dlažeb opatřených vnitřním ochranným systémem IN je dále ošetřen povrchovým nástřikem speciální kompozitní látkou, která je následně vytvrzována účinkem záření a vysoké teploty. Vzniká tak vysoce ušlechtilý povrch, který odpuzuje vodu, olej a další zdroje znečištění, které jinak způsobují trvalé a nevratné estetické znehodnocení dlažby.Povrch je dokonale chráněn a většinu zásadních druhů znečištění (bláto, oleje, víno, káva) je možné z povrchu velmi snadno odstranit pomocí běžných úklidových prostředků. Ochranný systém Perfect Clean TOP (PCT) je aplikován u vybrané řady produktů a povrchových úprav."_x000d_
</t>
  </si>
  <si>
    <t>117,3*1,2 'Přepočtené koeficientem množství</t>
  </si>
  <si>
    <t>596811921</t>
  </si>
  <si>
    <t>Příplatek k cenám kladení velkoformátové dlažby za prvky různých barev</t>
  </si>
  <si>
    <t>477477127</t>
  </si>
  <si>
    <t>Vybourání schodu, betonáž nového schodu a finální obložení keramickými schodovkami (Stone Milán Marengo 33x120x1,2 cm)</t>
  </si>
  <si>
    <t>404500247</t>
  </si>
  <si>
    <t>2"čekárna"</t>
  </si>
  <si>
    <t>7*1,2</t>
  </si>
  <si>
    <t>Očištění vnějších ploch tlakovou vodou (dlažba po zpětné pokládce)</t>
  </si>
  <si>
    <t>603241860</t>
  </si>
  <si>
    <t>341</t>
  </si>
  <si>
    <t>-(9,7*8)"letní čekárna"</t>
  </si>
  <si>
    <t>871265231</t>
  </si>
  <si>
    <t>Kanalizační potrubí z tvrdého PVC jednovrstvé tuhost třídy SN10 DN 110</t>
  </si>
  <si>
    <t>-821776292</t>
  </si>
  <si>
    <t>9*3,5"dešťové přípojky"</t>
  </si>
  <si>
    <t>388995212</t>
  </si>
  <si>
    <t>Chránička kabelů z trub HDPE v římse DN 110</t>
  </si>
  <si>
    <t>-457260048</t>
  </si>
  <si>
    <t>899102112</t>
  </si>
  <si>
    <t>Osazení poklopů litinových, ocelových nebo železobetonových včetně rámů pro třídu zatížení A15, A50</t>
  </si>
  <si>
    <t>-978171060</t>
  </si>
  <si>
    <t>63126058</t>
  </si>
  <si>
    <t>poklop kompozitní zátěžový hranatý včetně rámů a příslušenství 600/600mm D400</t>
  </si>
  <si>
    <t>-954118449</t>
  </si>
  <si>
    <t>899301811</t>
  </si>
  <si>
    <t>Demontáž poklopů betonových nebo ŽB včetně rámu hmotnosti do 50 kg</t>
  </si>
  <si>
    <t>1233243497</t>
  </si>
  <si>
    <t>899721111</t>
  </si>
  <si>
    <t>Signalizační vodič DN do 150 mm na potrubí</t>
  </si>
  <si>
    <t>-865366931</t>
  </si>
  <si>
    <t>31,5</t>
  </si>
  <si>
    <t>899722114</t>
  </si>
  <si>
    <t>Krytí potrubí z plastů výstražnou fólií z PVC 40 cm</t>
  </si>
  <si>
    <t>-67033127</t>
  </si>
  <si>
    <t>916231113</t>
  </si>
  <si>
    <t>Osazení chodníkového obrubníku betonového ležatého s boční opěrou do lože z betonu prostého</t>
  </si>
  <si>
    <t>-299193327</t>
  </si>
  <si>
    <t>5,5"ček. přístř."</t>
  </si>
  <si>
    <t>10+10"letní čekárna - oddělení 2 druhů dlažby"</t>
  </si>
  <si>
    <t>59217017</t>
  </si>
  <si>
    <t>obrubník betonový chodníkový 1000x100x250mm</t>
  </si>
  <si>
    <t>985410436</t>
  </si>
  <si>
    <t>916231213</t>
  </si>
  <si>
    <t>Osazení chodníkového obrubníku betonového stojatého s boční opěrou do lože z betonu prostého</t>
  </si>
  <si>
    <t>-524302345</t>
  </si>
  <si>
    <t>12,9+8+12,9"kolem technologie"</t>
  </si>
  <si>
    <t>(4+10)*2"plocha popelnice"</t>
  </si>
  <si>
    <t>59217002</t>
  </si>
  <si>
    <t>obrubník betonový zahradní šedý 1000x50x200mm</t>
  </si>
  <si>
    <t>339270910</t>
  </si>
  <si>
    <t>961055111</t>
  </si>
  <si>
    <t>Bourání základů ze ŽB</t>
  </si>
  <si>
    <t>-827825082</t>
  </si>
  <si>
    <t>4*2*0,2"plocha popelnice"</t>
  </si>
  <si>
    <t>965042231</t>
  </si>
  <si>
    <t>Bourání podkladů pod dlažby nebo mazanin betonových nebo z litého asfaltu tl přes 100 mm pl do 4 m2</t>
  </si>
  <si>
    <t>1970730149</t>
  </si>
  <si>
    <t>7*4,6*0,15-(3*2,4*0,15)</t>
  </si>
  <si>
    <t>3*2,4*0,3"nájezd pod přístřeškem"</t>
  </si>
  <si>
    <t>1"ostatní bourání"</t>
  </si>
  <si>
    <t>975121431</t>
  </si>
  <si>
    <t>Zřízení jednořadého podchycení konstrukcí systémovými stojkami s nosníky v přes 4 do 5 m zatížení přes 1000 do 1500 kg/m</t>
  </si>
  <si>
    <t>2074888907</t>
  </si>
  <si>
    <t>7+22,7+9,7</t>
  </si>
  <si>
    <t>975121432</t>
  </si>
  <si>
    <t>Příplatek k jednořadému podchycení konstrukcí systémovými stojkami s nosníky v přes 4 do 5 m zatížení přes 1000 do 1500 kg/m za první a ZKD den použití</t>
  </si>
  <si>
    <t>-1269820303</t>
  </si>
  <si>
    <t>39,4*30 'Přepočtené koeficientem množství</t>
  </si>
  <si>
    <t>975121433</t>
  </si>
  <si>
    <t>Odstranění jednořadého podchycení konstrukcí systémovými stojkami s nosníky v přes 4 do 5 m zatížení přes 1000 do 1500 kg/m</t>
  </si>
  <si>
    <t>1855013646</t>
  </si>
  <si>
    <t>979051121</t>
  </si>
  <si>
    <t>Očištění zámkových dlaždic se spárováním z kameniva těženého při překopech inženýrských sítí</t>
  </si>
  <si>
    <t>1687229574</t>
  </si>
  <si>
    <t>993211111</t>
  </si>
  <si>
    <t>Dovoz a odvoz systémových stojek včetně nosníků pro podchycování konstrukcí do 10 km včetně naložení a složení</t>
  </si>
  <si>
    <t>-203567930</t>
  </si>
  <si>
    <t>39,4*3,5</t>
  </si>
  <si>
    <t>993211119</t>
  </si>
  <si>
    <t>Příplatek k ceně dovozu a odvozu systémových stojek včetně nosníků pro podchycování konstrukcí ZKD 10 km přes 10 km</t>
  </si>
  <si>
    <t>-829015787</t>
  </si>
  <si>
    <t>137,9*10 'Přepočtené koeficientem množství</t>
  </si>
  <si>
    <t>998223011</t>
  </si>
  <si>
    <t>Přesun hmot pro pozemní komunikace s krytem dlážděným</t>
  </si>
  <si>
    <t>1000042152</t>
  </si>
  <si>
    <t>253237508</t>
  </si>
  <si>
    <t>19,042</t>
  </si>
  <si>
    <t>7,567</t>
  </si>
  <si>
    <t>0,92</t>
  </si>
  <si>
    <t>274757299</t>
  </si>
  <si>
    <t>27,529*19 'Přepočtené koeficientem množství</t>
  </si>
  <si>
    <t>752657693</t>
  </si>
  <si>
    <t>Odvoz a likvidace stávajícího mobiliáře</t>
  </si>
  <si>
    <t>191986086</t>
  </si>
  <si>
    <t>711161221</t>
  </si>
  <si>
    <t>Izolace proti zemní vlhkosti nopovou fólií s textilií svislá, nopek v 4,0 mm, tl. fólie do 0,6 mm</t>
  </si>
  <si>
    <t>978039029</t>
  </si>
  <si>
    <t>(8+4,7+0,5+2,5+0,8+1,9+0,8+2,5+1+4,5+1+5,4+1+4,5+1+4,5+0,6+5,4+0,6+4,5+4,6+7+4,6++4,7)*1,5"VB"</t>
  </si>
  <si>
    <t>(12,9+8+12,9)*1,5"technologie"</t>
  </si>
  <si>
    <t>(3+9)*2*1,5"WC"</t>
  </si>
  <si>
    <t>711161384</t>
  </si>
  <si>
    <t>Izolace proti zemní vlhkosti nopovou fólií ukončení provětrávací lištou</t>
  </si>
  <si>
    <t>148873987</t>
  </si>
  <si>
    <t>(8+4,7+0,5+2,5+0,8+1,9+0,8+2,5+1+4,5+1+5,4+1+4,5+1+4,5+0,6+5,4+0,6+4,5+4,6+7+4,6++4,7)</t>
  </si>
  <si>
    <t>(12,9+8+12,9)</t>
  </si>
  <si>
    <t>998711201</t>
  </si>
  <si>
    <t>Přesun hmot procentní pro izolace proti vodě, vlhkosti a plynům v objektech v do 6 m</t>
  </si>
  <si>
    <t>666897529</t>
  </si>
  <si>
    <t>721910922</t>
  </si>
  <si>
    <t>Pročištění svodů ležatých DN do 300</t>
  </si>
  <si>
    <t>1424969047</t>
  </si>
  <si>
    <t>767531111</t>
  </si>
  <si>
    <t>Montáž vstupních kovových nebo plastových rohoží čisticích zón</t>
  </si>
  <si>
    <t>-432815389</t>
  </si>
  <si>
    <t>"pod přístřeškem + čekárna z ulice"</t>
  </si>
  <si>
    <t>(0,5*1)*5</t>
  </si>
  <si>
    <t>69752035</t>
  </si>
  <si>
    <t>rohož vstupní samonosná kovová - škrabák</t>
  </si>
  <si>
    <t>1905206639</t>
  </si>
  <si>
    <t>767531121</t>
  </si>
  <si>
    <t>Osazení zapuštěného rámu z L profilů k čisticím rohožím</t>
  </si>
  <si>
    <t>795231376</t>
  </si>
  <si>
    <t>(0,5+1)*2*5</t>
  </si>
  <si>
    <t>69752160</t>
  </si>
  <si>
    <t>rám pro zapuštění profil L-30/30 25/25 20/30 15/30-Al</t>
  </si>
  <si>
    <t>-205761397</t>
  </si>
  <si>
    <t>767996701</t>
  </si>
  <si>
    <t>Demontáž atypických zámečnických konstrukcí řezáním hm jednotlivých dílů do 50 kg</t>
  </si>
  <si>
    <t>840222212</t>
  </si>
  <si>
    <t>-710793681</t>
  </si>
  <si>
    <t>Odstranění nátěrů ze zámečnických konstrukcí opálením s obroušením</t>
  </si>
  <si>
    <t>456587333</t>
  </si>
  <si>
    <t>1275314582</t>
  </si>
  <si>
    <t>700932716</t>
  </si>
  <si>
    <t>-1740736881</t>
  </si>
  <si>
    <t>789</t>
  </si>
  <si>
    <t>Povrchové úpravy ocelových konstrukcí a technologických zařízení</t>
  </si>
  <si>
    <t>789221521</t>
  </si>
  <si>
    <t>Otryskání abrazivem ze strusky ocelových kcí třídy I stupeň zarezavění B stupeň přípravy Sa 3</t>
  </si>
  <si>
    <t>-1438019269</t>
  </si>
  <si>
    <t>OST</t>
  </si>
  <si>
    <t>Ostatní</t>
  </si>
  <si>
    <t>075002000</t>
  </si>
  <si>
    <t>Vytyčení, zajištění a ochrana stávajících inženýrských sítí vč. jejich dočasného zabezpečení a zajištění po dobu akce</t>
  </si>
  <si>
    <t>-748640497</t>
  </si>
  <si>
    <t>SO.08 - VRN</t>
  </si>
  <si>
    <t xml:space="preserve">    VRN3 - Zařízení staveniště</t>
  </si>
  <si>
    <t xml:space="preserve">    VRN7 - Provozní vlivy</t>
  </si>
  <si>
    <t xml:space="preserve">    VRN8 - Přesun stavebních kapacit</t>
  </si>
  <si>
    <t xml:space="preserve">    VRN9 - Ostatní náklady</t>
  </si>
  <si>
    <t>VRN3</t>
  </si>
  <si>
    <t>Zařízení staveniště</t>
  </si>
  <si>
    <t>030001000</t>
  </si>
  <si>
    <t>-2093991969</t>
  </si>
  <si>
    <t>Poznámka k položce:_x000d_
Poznámka k položce: Zahrnuje i zábory vč. poplatků a ostatní konstrukce a práce na zařízení a zabezpečení staveniště, náhradní přístup, náhradní značení DIR a DIO aj.</t>
  </si>
  <si>
    <t>VRN7</t>
  </si>
  <si>
    <t>Provozní vlivy</t>
  </si>
  <si>
    <t>070001000</t>
  </si>
  <si>
    <t>Provozní vlivy, dozory aj.</t>
  </si>
  <si>
    <t>1896085505</t>
  </si>
  <si>
    <t>Poznámka k položce:_x000d_
Poznámka k položce: zahrnuje, zabezpečení prací v blízkosti kolejiště a za plného provozu VB, v případě nutnosti vytyčení a zabezpečení inž. sítí aj., koordinace s ostatními profesemi, stavbami a správci dotčených zařízení</t>
  </si>
  <si>
    <t>VRN8</t>
  </si>
  <si>
    <t>Přesun stavebních kapacit</t>
  </si>
  <si>
    <t>080001000</t>
  </si>
  <si>
    <t>Přesun stavebních kapacit, doprava zaměstnanců aj.</t>
  </si>
  <si>
    <t>-677135182</t>
  </si>
  <si>
    <t>VRN9</t>
  </si>
  <si>
    <t>Ostatní náklady</t>
  </si>
  <si>
    <t>091504000</t>
  </si>
  <si>
    <t>Náklady související s publikační činností (plachta na lešení s logem Správy železnic a textem: Opravujeme pro vaše pohodlí. 500x300 cm)</t>
  </si>
  <si>
    <t>-671588488</t>
  </si>
  <si>
    <t>091504001</t>
  </si>
  <si>
    <t>Náklady související s publikační činností (plastová cedule s informacemi o stavbě)</t>
  </si>
  <si>
    <t>1164483728</t>
  </si>
  <si>
    <t>091504002</t>
  </si>
  <si>
    <t>Tabule pro vylepení jízdních řádů a informací o výlukách umístěná mimo opravovaný objekt</t>
  </si>
  <si>
    <t>1507085445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</si>
</sst>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png" /><Relationship Id="rId2" Type="http://schemas.openxmlformats.org/officeDocument/2006/relationships/image" Target="../media/image5.png" /><Relationship Id="rId3" Type="http://schemas.openxmlformats.org/officeDocument/2006/relationships/image" Target="../media/image6.pn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png" /><Relationship Id="rId2" Type="http://schemas.openxmlformats.org/officeDocument/2006/relationships/image" Target="../media/image9.png" /><Relationship Id="rId3" Type="http://schemas.openxmlformats.org/officeDocument/2006/relationships/image" Target="../media/image10.pn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png" /><Relationship Id="rId2" Type="http://schemas.openxmlformats.org/officeDocument/2006/relationships/image" Target="../media/image13.png" /><Relationship Id="rId3" Type="http://schemas.openxmlformats.org/officeDocument/2006/relationships/image" Target="../media/image14.pn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png" /><Relationship Id="rId2" Type="http://schemas.openxmlformats.org/officeDocument/2006/relationships/image" Target="../media/image17.png" /><Relationship Id="rId3" Type="http://schemas.openxmlformats.org/officeDocument/2006/relationships/image" Target="../media/image18.pn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png" /><Relationship Id="rId2" Type="http://schemas.openxmlformats.org/officeDocument/2006/relationships/image" Target="../media/image21.png" /><Relationship Id="rId3" Type="http://schemas.openxmlformats.org/officeDocument/2006/relationships/image" Target="../media/image22.pn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24.png" /><Relationship Id="rId2" Type="http://schemas.openxmlformats.org/officeDocument/2006/relationships/image" Target="../media/image25.png" /><Relationship Id="rId3" Type="http://schemas.openxmlformats.org/officeDocument/2006/relationships/image" Target="../media/image26.pn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8.png" /><Relationship Id="rId2" Type="http://schemas.openxmlformats.org/officeDocument/2006/relationships/image" Target="../media/image29.png" /><Relationship Id="rId3" Type="http://schemas.openxmlformats.org/officeDocument/2006/relationships/image" Target="../media/image30.pn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32.png" /><Relationship Id="rId2" Type="http://schemas.openxmlformats.org/officeDocument/2006/relationships/image" Target="../media/image33.png" /><Relationship Id="rId3" Type="http://schemas.openxmlformats.org/officeDocument/2006/relationships/image" Target="../media/image34.pn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36.png" /><Relationship Id="rId2" Type="http://schemas.openxmlformats.org/officeDocument/2006/relationships/image" Target="../media/image37.png" /><Relationship Id="rId3" Type="http://schemas.openxmlformats.org/officeDocument/2006/relationships/image" Target="../media/image38.pn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40.png" /><Relationship Id="rId2" Type="http://schemas.openxmlformats.org/officeDocument/2006/relationships/image" Target="../media/image41.png" /><Relationship Id="rId3" Type="http://schemas.openxmlformats.org/officeDocument/2006/relationships/image" Target="../media/image42.pn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388620</xdr:colOff>
      <xdr:row>3</xdr:row>
      <xdr:rowOff>0</xdr:rowOff>
    </xdr:from>
    <xdr:to>
      <xdr:col>40</xdr:col>
      <xdr:colOff>368300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554990</xdr:colOff>
      <xdr:row>81</xdr:row>
      <xdr:rowOff>0</xdr:rowOff>
    </xdr:from>
    <xdr:to>
      <xdr:col>41</xdr:col>
      <xdr:colOff>175895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116</xdr:row>
      <xdr:rowOff>0</xdr:rowOff>
    </xdr:from>
    <xdr:to>
      <xdr:col>9</xdr:col>
      <xdr:colOff>1216025</xdr:colOff>
      <xdr:row>120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120</xdr:row>
      <xdr:rowOff>0</xdr:rowOff>
    </xdr:from>
    <xdr:to>
      <xdr:col>9</xdr:col>
      <xdr:colOff>1216025</xdr:colOff>
      <xdr:row>124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120</xdr:row>
      <xdr:rowOff>0</xdr:rowOff>
    </xdr:from>
    <xdr:to>
      <xdr:col>9</xdr:col>
      <xdr:colOff>1216025</xdr:colOff>
      <xdr:row>124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126</xdr:row>
      <xdr:rowOff>0</xdr:rowOff>
    </xdr:from>
    <xdr:to>
      <xdr:col>9</xdr:col>
      <xdr:colOff>1216025</xdr:colOff>
      <xdr:row>130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122</xdr:row>
      <xdr:rowOff>0</xdr:rowOff>
    </xdr:from>
    <xdr:to>
      <xdr:col>9</xdr:col>
      <xdr:colOff>1216025</xdr:colOff>
      <xdr:row>126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121</xdr:row>
      <xdr:rowOff>0</xdr:rowOff>
    </xdr:from>
    <xdr:to>
      <xdr:col>9</xdr:col>
      <xdr:colOff>1216025</xdr:colOff>
      <xdr:row>125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122</xdr:row>
      <xdr:rowOff>0</xdr:rowOff>
    </xdr:from>
    <xdr:to>
      <xdr:col>9</xdr:col>
      <xdr:colOff>1216025</xdr:colOff>
      <xdr:row>126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161</xdr:row>
      <xdr:rowOff>0</xdr:rowOff>
    </xdr:from>
    <xdr:to>
      <xdr:col>9</xdr:col>
      <xdr:colOff>1216025</xdr:colOff>
      <xdr:row>165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121</xdr:row>
      <xdr:rowOff>0</xdr:rowOff>
    </xdr:from>
    <xdr:to>
      <xdr:col>9</xdr:col>
      <xdr:colOff>1216025</xdr:colOff>
      <xdr:row>125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609600</xdr:colOff>
      <xdr:row>107</xdr:row>
      <xdr:rowOff>0</xdr:rowOff>
    </xdr:from>
    <xdr:to>
      <xdr:col>9</xdr:col>
      <xdr:colOff>1216025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 Senohraby ON - oprava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Senohraby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25. 7. 2023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Správa železnic, státní organizace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L. Malý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ROUND(AG95+SUM(AG96:AG99)+SUM(AG103:AG105),2)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ROUND(AS95+SUM(AS96:AS99)+SUM(AS103:AS105),2)</f>
        <v>0</v>
      </c>
      <c r="AT94" s="115">
        <f>ROUND(SUM(AV94:AW94),2)</f>
        <v>0</v>
      </c>
      <c r="AU94" s="116">
        <f>ROUND(AU95+SUM(AU96:AU99)+SUM(AU103:AU105),5)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ROUND(AZ95+SUM(AZ96:AZ99)+SUM(AZ103:AZ105),2)</f>
        <v>0</v>
      </c>
      <c r="BA94" s="115">
        <f>ROUND(BA95+SUM(BA96:BA99)+SUM(BA103:BA105),2)</f>
        <v>0</v>
      </c>
      <c r="BB94" s="115">
        <f>ROUND(BB95+SUM(BB96:BB99)+SUM(BB103:BB105),2)</f>
        <v>0</v>
      </c>
      <c r="BC94" s="115">
        <f>ROUND(BC95+SUM(BC96:BC99)+SUM(BC103:BC105),2)</f>
        <v>0</v>
      </c>
      <c r="BD94" s="117">
        <f>ROUND(BD95+SUM(BD96:BD99)+SUM(BD103:BD105),2)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'SO.01 - Oprava střechy'!J30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'SO.01 - Oprava střechy'!P130</f>
        <v>0</v>
      </c>
      <c r="AV95" s="129">
        <f>'SO.01 - Oprava střechy'!J33</f>
        <v>0</v>
      </c>
      <c r="AW95" s="129">
        <f>'SO.01 - Oprava střechy'!J34</f>
        <v>0</v>
      </c>
      <c r="AX95" s="129">
        <f>'SO.01 - Oprava střechy'!J35</f>
        <v>0</v>
      </c>
      <c r="AY95" s="129">
        <f>'SO.01 - Oprava střechy'!J36</f>
        <v>0</v>
      </c>
      <c r="AZ95" s="129">
        <f>'SO.01 - Oprava střechy'!F33</f>
        <v>0</v>
      </c>
      <c r="BA95" s="129">
        <f>'SO.01 - Oprava střechy'!F34</f>
        <v>0</v>
      </c>
      <c r="BB95" s="129">
        <f>'SO.01 - Oprava střechy'!F35</f>
        <v>0</v>
      </c>
      <c r="BC95" s="129">
        <f>'SO.01 - Oprava střechy'!F36</f>
        <v>0</v>
      </c>
      <c r="BD95" s="131">
        <f>'SO.01 - Oprava střechy'!F37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16.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'SO.02 - Oprava vnějšího p...'!J30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'SO.02 - Oprava vnějšího p...'!P134</f>
        <v>0</v>
      </c>
      <c r="AV96" s="129">
        <f>'SO.02 - Oprava vnějšího p...'!J33</f>
        <v>0</v>
      </c>
      <c r="AW96" s="129">
        <f>'SO.02 - Oprava vnějšího p...'!J34</f>
        <v>0</v>
      </c>
      <c r="AX96" s="129">
        <f>'SO.02 - Oprava vnějšího p...'!J35</f>
        <v>0</v>
      </c>
      <c r="AY96" s="129">
        <f>'SO.02 - Oprava vnějšího p...'!J36</f>
        <v>0</v>
      </c>
      <c r="AZ96" s="129">
        <f>'SO.02 - Oprava vnějšího p...'!F33</f>
        <v>0</v>
      </c>
      <c r="BA96" s="129">
        <f>'SO.02 - Oprava vnějšího p...'!F34</f>
        <v>0</v>
      </c>
      <c r="BB96" s="129">
        <f>'SO.02 - Oprava vnějšího p...'!F35</f>
        <v>0</v>
      </c>
      <c r="BC96" s="129">
        <f>'SO.02 - Oprava vnějšího p...'!F36</f>
        <v>0</v>
      </c>
      <c r="BD96" s="131">
        <f>'SO.02 - Oprava vnějšího p...'!F37</f>
        <v>0</v>
      </c>
      <c r="BE96" s="7"/>
      <c r="BT96" s="132" t="s">
        <v>86</v>
      </c>
      <c r="BV96" s="132" t="s">
        <v>80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7" customFormat="1" ht="16.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'SO.03 - Oprava čekárny'!J30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28">
        <v>0</v>
      </c>
      <c r="AT97" s="129">
        <f>ROUND(SUM(AV97:AW97),2)</f>
        <v>0</v>
      </c>
      <c r="AU97" s="130">
        <f>'SO.03 - Oprava čekárny'!P134</f>
        <v>0</v>
      </c>
      <c r="AV97" s="129">
        <f>'SO.03 - Oprava čekárny'!J33</f>
        <v>0</v>
      </c>
      <c r="AW97" s="129">
        <f>'SO.03 - Oprava čekárny'!J34</f>
        <v>0</v>
      </c>
      <c r="AX97" s="129">
        <f>'SO.03 - Oprava čekárny'!J35</f>
        <v>0</v>
      </c>
      <c r="AY97" s="129">
        <f>'SO.03 - Oprava čekárny'!J36</f>
        <v>0</v>
      </c>
      <c r="AZ97" s="129">
        <f>'SO.03 - Oprava čekárny'!F33</f>
        <v>0</v>
      </c>
      <c r="BA97" s="129">
        <f>'SO.03 - Oprava čekárny'!F34</f>
        <v>0</v>
      </c>
      <c r="BB97" s="129">
        <f>'SO.03 - Oprava čekárny'!F35</f>
        <v>0</v>
      </c>
      <c r="BC97" s="129">
        <f>'SO.03 - Oprava čekárny'!F36</f>
        <v>0</v>
      </c>
      <c r="BD97" s="131">
        <f>'SO.03 - Oprava čekárny'!F37</f>
        <v>0</v>
      </c>
      <c r="BE97" s="7"/>
      <c r="BT97" s="132" t="s">
        <v>86</v>
      </c>
      <c r="BV97" s="132" t="s">
        <v>80</v>
      </c>
      <c r="BW97" s="132" t="s">
        <v>94</v>
      </c>
      <c r="BX97" s="132" t="s">
        <v>5</v>
      </c>
      <c r="CL97" s="132" t="s">
        <v>1</v>
      </c>
      <c r="CM97" s="132" t="s">
        <v>88</v>
      </c>
    </row>
    <row r="98" s="7" customFormat="1" ht="16.5" customHeight="1">
      <c r="A98" s="120" t="s">
        <v>82</v>
      </c>
      <c r="B98" s="121"/>
      <c r="C98" s="122"/>
      <c r="D98" s="123" t="s">
        <v>95</v>
      </c>
      <c r="E98" s="123"/>
      <c r="F98" s="123"/>
      <c r="G98" s="123"/>
      <c r="H98" s="123"/>
      <c r="I98" s="124"/>
      <c r="J98" s="123" t="s">
        <v>96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'SO.04 - Oprava zázemí dop...'!J30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85</v>
      </c>
      <c r="AR98" s="127"/>
      <c r="AS98" s="128">
        <v>0</v>
      </c>
      <c r="AT98" s="129">
        <f>ROUND(SUM(AV98:AW98),2)</f>
        <v>0</v>
      </c>
      <c r="AU98" s="130">
        <f>'SO.04 - Oprava zázemí dop...'!P140</f>
        <v>0</v>
      </c>
      <c r="AV98" s="129">
        <f>'SO.04 - Oprava zázemí dop...'!J33</f>
        <v>0</v>
      </c>
      <c r="AW98" s="129">
        <f>'SO.04 - Oprava zázemí dop...'!J34</f>
        <v>0</v>
      </c>
      <c r="AX98" s="129">
        <f>'SO.04 - Oprava zázemí dop...'!J35</f>
        <v>0</v>
      </c>
      <c r="AY98" s="129">
        <f>'SO.04 - Oprava zázemí dop...'!J36</f>
        <v>0</v>
      </c>
      <c r="AZ98" s="129">
        <f>'SO.04 - Oprava zázemí dop...'!F33</f>
        <v>0</v>
      </c>
      <c r="BA98" s="129">
        <f>'SO.04 - Oprava zázemí dop...'!F34</f>
        <v>0</v>
      </c>
      <c r="BB98" s="129">
        <f>'SO.04 - Oprava zázemí dop...'!F35</f>
        <v>0</v>
      </c>
      <c r="BC98" s="129">
        <f>'SO.04 - Oprava zázemí dop...'!F36</f>
        <v>0</v>
      </c>
      <c r="BD98" s="131">
        <f>'SO.04 - Oprava zázemí dop...'!F37</f>
        <v>0</v>
      </c>
      <c r="BE98" s="7"/>
      <c r="BT98" s="132" t="s">
        <v>86</v>
      </c>
      <c r="BV98" s="132" t="s">
        <v>80</v>
      </c>
      <c r="BW98" s="132" t="s">
        <v>97</v>
      </c>
      <c r="BX98" s="132" t="s">
        <v>5</v>
      </c>
      <c r="CL98" s="132" t="s">
        <v>1</v>
      </c>
      <c r="CM98" s="132" t="s">
        <v>88</v>
      </c>
    </row>
    <row r="99" s="7" customFormat="1" ht="16.5" customHeight="1">
      <c r="A99" s="7"/>
      <c r="B99" s="121"/>
      <c r="C99" s="122"/>
      <c r="D99" s="123" t="s">
        <v>98</v>
      </c>
      <c r="E99" s="123"/>
      <c r="F99" s="123"/>
      <c r="G99" s="123"/>
      <c r="H99" s="123"/>
      <c r="I99" s="124"/>
      <c r="J99" s="123" t="s">
        <v>99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33">
        <f>ROUND(SUM(AG100:AG102),2)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85</v>
      </c>
      <c r="AR99" s="127"/>
      <c r="AS99" s="128">
        <f>ROUND(SUM(AS100:AS102),2)</f>
        <v>0</v>
      </c>
      <c r="AT99" s="129">
        <f>ROUND(SUM(AV99:AW99),2)</f>
        <v>0</v>
      </c>
      <c r="AU99" s="130">
        <f>ROUND(SUM(AU100:AU102),5)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ROUND(SUM(AZ100:AZ102),2)</f>
        <v>0</v>
      </c>
      <c r="BA99" s="129">
        <f>ROUND(SUM(BA100:BA102),2)</f>
        <v>0</v>
      </c>
      <c r="BB99" s="129">
        <f>ROUND(SUM(BB100:BB102),2)</f>
        <v>0</v>
      </c>
      <c r="BC99" s="129">
        <f>ROUND(SUM(BC100:BC102),2)</f>
        <v>0</v>
      </c>
      <c r="BD99" s="131">
        <f>ROUND(SUM(BD100:BD102),2)</f>
        <v>0</v>
      </c>
      <c r="BE99" s="7"/>
      <c r="BS99" s="132" t="s">
        <v>77</v>
      </c>
      <c r="BT99" s="132" t="s">
        <v>86</v>
      </c>
      <c r="BU99" s="132" t="s">
        <v>79</v>
      </c>
      <c r="BV99" s="132" t="s">
        <v>80</v>
      </c>
      <c r="BW99" s="132" t="s">
        <v>100</v>
      </c>
      <c r="BX99" s="132" t="s">
        <v>5</v>
      </c>
      <c r="CL99" s="132" t="s">
        <v>1</v>
      </c>
      <c r="CM99" s="132" t="s">
        <v>88</v>
      </c>
    </row>
    <row r="100" s="4" customFormat="1" ht="16.5" customHeight="1">
      <c r="A100" s="120" t="s">
        <v>82</v>
      </c>
      <c r="B100" s="71"/>
      <c r="C100" s="134"/>
      <c r="D100" s="134"/>
      <c r="E100" s="135" t="s">
        <v>101</v>
      </c>
      <c r="F100" s="135"/>
      <c r="G100" s="135"/>
      <c r="H100" s="135"/>
      <c r="I100" s="135"/>
      <c r="J100" s="134"/>
      <c r="K100" s="135" t="s">
        <v>102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'5.1 - WC ženy'!J32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103</v>
      </c>
      <c r="AR100" s="73"/>
      <c r="AS100" s="138">
        <v>0</v>
      </c>
      <c r="AT100" s="139">
        <f>ROUND(SUM(AV100:AW100),2)</f>
        <v>0</v>
      </c>
      <c r="AU100" s="140">
        <f>'5.1 - WC ženy'!P138</f>
        <v>0</v>
      </c>
      <c r="AV100" s="139">
        <f>'5.1 - WC ženy'!J35</f>
        <v>0</v>
      </c>
      <c r="AW100" s="139">
        <f>'5.1 - WC ženy'!J36</f>
        <v>0</v>
      </c>
      <c r="AX100" s="139">
        <f>'5.1 - WC ženy'!J37</f>
        <v>0</v>
      </c>
      <c r="AY100" s="139">
        <f>'5.1 - WC ženy'!J38</f>
        <v>0</v>
      </c>
      <c r="AZ100" s="139">
        <f>'5.1 - WC ženy'!F35</f>
        <v>0</v>
      </c>
      <c r="BA100" s="139">
        <f>'5.1 - WC ženy'!F36</f>
        <v>0</v>
      </c>
      <c r="BB100" s="139">
        <f>'5.1 - WC ženy'!F37</f>
        <v>0</v>
      </c>
      <c r="BC100" s="139">
        <f>'5.1 - WC ženy'!F38</f>
        <v>0</v>
      </c>
      <c r="BD100" s="141">
        <f>'5.1 - WC ženy'!F39</f>
        <v>0</v>
      </c>
      <c r="BE100" s="4"/>
      <c r="BT100" s="142" t="s">
        <v>88</v>
      </c>
      <c r="BV100" s="142" t="s">
        <v>80</v>
      </c>
      <c r="BW100" s="142" t="s">
        <v>104</v>
      </c>
      <c r="BX100" s="142" t="s">
        <v>100</v>
      </c>
      <c r="CL100" s="142" t="s">
        <v>1</v>
      </c>
    </row>
    <row r="101" s="4" customFormat="1" ht="16.5" customHeight="1">
      <c r="A101" s="120" t="s">
        <v>82</v>
      </c>
      <c r="B101" s="71"/>
      <c r="C101" s="134"/>
      <c r="D101" s="134"/>
      <c r="E101" s="135" t="s">
        <v>105</v>
      </c>
      <c r="F101" s="135"/>
      <c r="G101" s="135"/>
      <c r="H101" s="135"/>
      <c r="I101" s="135"/>
      <c r="J101" s="134"/>
      <c r="K101" s="135" t="s">
        <v>106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'5.2 - WC invalidé'!J32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103</v>
      </c>
      <c r="AR101" s="73"/>
      <c r="AS101" s="138">
        <v>0</v>
      </c>
      <c r="AT101" s="139">
        <f>ROUND(SUM(AV101:AW101),2)</f>
        <v>0</v>
      </c>
      <c r="AU101" s="140">
        <f>'5.2 - WC invalidé'!P137</f>
        <v>0</v>
      </c>
      <c r="AV101" s="139">
        <f>'5.2 - WC invalidé'!J35</f>
        <v>0</v>
      </c>
      <c r="AW101" s="139">
        <f>'5.2 - WC invalidé'!J36</f>
        <v>0</v>
      </c>
      <c r="AX101" s="139">
        <f>'5.2 - WC invalidé'!J37</f>
        <v>0</v>
      </c>
      <c r="AY101" s="139">
        <f>'5.2 - WC invalidé'!J38</f>
        <v>0</v>
      </c>
      <c r="AZ101" s="139">
        <f>'5.2 - WC invalidé'!F35</f>
        <v>0</v>
      </c>
      <c r="BA101" s="139">
        <f>'5.2 - WC invalidé'!F36</f>
        <v>0</v>
      </c>
      <c r="BB101" s="139">
        <f>'5.2 - WC invalidé'!F37</f>
        <v>0</v>
      </c>
      <c r="BC101" s="139">
        <f>'5.2 - WC invalidé'!F38</f>
        <v>0</v>
      </c>
      <c r="BD101" s="141">
        <f>'5.2 - WC invalidé'!F39</f>
        <v>0</v>
      </c>
      <c r="BE101" s="4"/>
      <c r="BT101" s="142" t="s">
        <v>88</v>
      </c>
      <c r="BV101" s="142" t="s">
        <v>80</v>
      </c>
      <c r="BW101" s="142" t="s">
        <v>107</v>
      </c>
      <c r="BX101" s="142" t="s">
        <v>100</v>
      </c>
      <c r="CL101" s="142" t="s">
        <v>1</v>
      </c>
    </row>
    <row r="102" s="4" customFormat="1" ht="16.5" customHeight="1">
      <c r="A102" s="120" t="s">
        <v>82</v>
      </c>
      <c r="B102" s="71"/>
      <c r="C102" s="134"/>
      <c r="D102" s="134"/>
      <c r="E102" s="135" t="s">
        <v>108</v>
      </c>
      <c r="F102" s="135"/>
      <c r="G102" s="135"/>
      <c r="H102" s="135"/>
      <c r="I102" s="135"/>
      <c r="J102" s="134"/>
      <c r="K102" s="135" t="s">
        <v>109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'5.3 - WC muži'!J32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103</v>
      </c>
      <c r="AR102" s="73"/>
      <c r="AS102" s="138">
        <v>0</v>
      </c>
      <c r="AT102" s="139">
        <f>ROUND(SUM(AV102:AW102),2)</f>
        <v>0</v>
      </c>
      <c r="AU102" s="140">
        <f>'5.3 - WC muži'!P138</f>
        <v>0</v>
      </c>
      <c r="AV102" s="139">
        <f>'5.3 - WC muži'!J35</f>
        <v>0</v>
      </c>
      <c r="AW102" s="139">
        <f>'5.3 - WC muži'!J36</f>
        <v>0</v>
      </c>
      <c r="AX102" s="139">
        <f>'5.3 - WC muži'!J37</f>
        <v>0</v>
      </c>
      <c r="AY102" s="139">
        <f>'5.3 - WC muži'!J38</f>
        <v>0</v>
      </c>
      <c r="AZ102" s="139">
        <f>'5.3 - WC muži'!F35</f>
        <v>0</v>
      </c>
      <c r="BA102" s="139">
        <f>'5.3 - WC muži'!F36</f>
        <v>0</v>
      </c>
      <c r="BB102" s="139">
        <f>'5.3 - WC muži'!F37</f>
        <v>0</v>
      </c>
      <c r="BC102" s="139">
        <f>'5.3 - WC muži'!F38</f>
        <v>0</v>
      </c>
      <c r="BD102" s="141">
        <f>'5.3 - WC muži'!F39</f>
        <v>0</v>
      </c>
      <c r="BE102" s="4"/>
      <c r="BT102" s="142" t="s">
        <v>88</v>
      </c>
      <c r="BV102" s="142" t="s">
        <v>80</v>
      </c>
      <c r="BW102" s="142" t="s">
        <v>110</v>
      </c>
      <c r="BX102" s="142" t="s">
        <v>100</v>
      </c>
      <c r="CL102" s="142" t="s">
        <v>1</v>
      </c>
    </row>
    <row r="103" s="7" customFormat="1" ht="16.5" customHeight="1">
      <c r="A103" s="120" t="s">
        <v>82</v>
      </c>
      <c r="B103" s="121"/>
      <c r="C103" s="122"/>
      <c r="D103" s="123" t="s">
        <v>111</v>
      </c>
      <c r="E103" s="123"/>
      <c r="F103" s="123"/>
      <c r="G103" s="123"/>
      <c r="H103" s="123"/>
      <c r="I103" s="124"/>
      <c r="J103" s="123" t="s">
        <v>112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'SO.06 - Oprava elektroins...'!J30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85</v>
      </c>
      <c r="AR103" s="127"/>
      <c r="AS103" s="128">
        <v>0</v>
      </c>
      <c r="AT103" s="129">
        <f>ROUND(SUM(AV103:AW103),2)</f>
        <v>0</v>
      </c>
      <c r="AU103" s="130">
        <f>'SO.06 - Oprava elektroins...'!P175</f>
        <v>0</v>
      </c>
      <c r="AV103" s="129">
        <f>'SO.06 - Oprava elektroins...'!J33</f>
        <v>0</v>
      </c>
      <c r="AW103" s="129">
        <f>'SO.06 - Oprava elektroins...'!J34</f>
        <v>0</v>
      </c>
      <c r="AX103" s="129">
        <f>'SO.06 - Oprava elektroins...'!J35</f>
        <v>0</v>
      </c>
      <c r="AY103" s="129">
        <f>'SO.06 - Oprava elektroins...'!J36</f>
        <v>0</v>
      </c>
      <c r="AZ103" s="129">
        <f>'SO.06 - Oprava elektroins...'!F33</f>
        <v>0</v>
      </c>
      <c r="BA103" s="129">
        <f>'SO.06 - Oprava elektroins...'!F34</f>
        <v>0</v>
      </c>
      <c r="BB103" s="129">
        <f>'SO.06 - Oprava elektroins...'!F35</f>
        <v>0</v>
      </c>
      <c r="BC103" s="129">
        <f>'SO.06 - Oprava elektroins...'!F36</f>
        <v>0</v>
      </c>
      <c r="BD103" s="131">
        <f>'SO.06 - Oprava elektroins...'!F37</f>
        <v>0</v>
      </c>
      <c r="BE103" s="7"/>
      <c r="BT103" s="132" t="s">
        <v>86</v>
      </c>
      <c r="BV103" s="132" t="s">
        <v>80</v>
      </c>
      <c r="BW103" s="132" t="s">
        <v>113</v>
      </c>
      <c r="BX103" s="132" t="s">
        <v>5</v>
      </c>
      <c r="CL103" s="132" t="s">
        <v>1</v>
      </c>
      <c r="CM103" s="132" t="s">
        <v>88</v>
      </c>
    </row>
    <row r="104" s="7" customFormat="1" ht="16.5" customHeight="1">
      <c r="A104" s="120" t="s">
        <v>82</v>
      </c>
      <c r="B104" s="121"/>
      <c r="C104" s="122"/>
      <c r="D104" s="123" t="s">
        <v>114</v>
      </c>
      <c r="E104" s="123"/>
      <c r="F104" s="123"/>
      <c r="G104" s="123"/>
      <c r="H104" s="123"/>
      <c r="I104" s="124"/>
      <c r="J104" s="123" t="s">
        <v>115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'SO.07 - Oprava zpevněných...'!J30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85</v>
      </c>
      <c r="AR104" s="127"/>
      <c r="AS104" s="128">
        <v>0</v>
      </c>
      <c r="AT104" s="129">
        <f>ROUND(SUM(AV104:AW104),2)</f>
        <v>0</v>
      </c>
      <c r="AU104" s="130">
        <f>'SO.07 - Oprava zpevněných...'!P135</f>
        <v>0</v>
      </c>
      <c r="AV104" s="129">
        <f>'SO.07 - Oprava zpevněných...'!J33</f>
        <v>0</v>
      </c>
      <c r="AW104" s="129">
        <f>'SO.07 - Oprava zpevněných...'!J34</f>
        <v>0</v>
      </c>
      <c r="AX104" s="129">
        <f>'SO.07 - Oprava zpevněných...'!J35</f>
        <v>0</v>
      </c>
      <c r="AY104" s="129">
        <f>'SO.07 - Oprava zpevněných...'!J36</f>
        <v>0</v>
      </c>
      <c r="AZ104" s="129">
        <f>'SO.07 - Oprava zpevněných...'!F33</f>
        <v>0</v>
      </c>
      <c r="BA104" s="129">
        <f>'SO.07 - Oprava zpevněných...'!F34</f>
        <v>0</v>
      </c>
      <c r="BB104" s="129">
        <f>'SO.07 - Oprava zpevněných...'!F35</f>
        <v>0</v>
      </c>
      <c r="BC104" s="129">
        <f>'SO.07 - Oprava zpevněných...'!F36</f>
        <v>0</v>
      </c>
      <c r="BD104" s="131">
        <f>'SO.07 - Oprava zpevněných...'!F37</f>
        <v>0</v>
      </c>
      <c r="BE104" s="7"/>
      <c r="BT104" s="132" t="s">
        <v>86</v>
      </c>
      <c r="BV104" s="132" t="s">
        <v>80</v>
      </c>
      <c r="BW104" s="132" t="s">
        <v>116</v>
      </c>
      <c r="BX104" s="132" t="s">
        <v>5</v>
      </c>
      <c r="CL104" s="132" t="s">
        <v>1</v>
      </c>
      <c r="CM104" s="132" t="s">
        <v>88</v>
      </c>
    </row>
    <row r="105" s="7" customFormat="1" ht="16.5" customHeight="1">
      <c r="A105" s="120" t="s">
        <v>82</v>
      </c>
      <c r="B105" s="121"/>
      <c r="C105" s="122"/>
      <c r="D105" s="123" t="s">
        <v>117</v>
      </c>
      <c r="E105" s="123"/>
      <c r="F105" s="123"/>
      <c r="G105" s="123"/>
      <c r="H105" s="123"/>
      <c r="I105" s="124"/>
      <c r="J105" s="123" t="s">
        <v>118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'SO.08 - VRN'!J30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85</v>
      </c>
      <c r="AR105" s="127"/>
      <c r="AS105" s="143">
        <v>0</v>
      </c>
      <c r="AT105" s="144">
        <f>ROUND(SUM(AV105:AW105),2)</f>
        <v>0</v>
      </c>
      <c r="AU105" s="145">
        <f>'SO.08 - VRN'!P121</f>
        <v>0</v>
      </c>
      <c r="AV105" s="144">
        <f>'SO.08 - VRN'!J33</f>
        <v>0</v>
      </c>
      <c r="AW105" s="144">
        <f>'SO.08 - VRN'!J34</f>
        <v>0</v>
      </c>
      <c r="AX105" s="144">
        <f>'SO.08 - VRN'!J35</f>
        <v>0</v>
      </c>
      <c r="AY105" s="144">
        <f>'SO.08 - VRN'!J36</f>
        <v>0</v>
      </c>
      <c r="AZ105" s="144">
        <f>'SO.08 - VRN'!F33</f>
        <v>0</v>
      </c>
      <c r="BA105" s="144">
        <f>'SO.08 - VRN'!F34</f>
        <v>0</v>
      </c>
      <c r="BB105" s="144">
        <f>'SO.08 - VRN'!F35</f>
        <v>0</v>
      </c>
      <c r="BC105" s="144">
        <f>'SO.08 - VRN'!F36</f>
        <v>0</v>
      </c>
      <c r="BD105" s="146">
        <f>'SO.08 - VRN'!F37</f>
        <v>0</v>
      </c>
      <c r="BE105" s="7"/>
      <c r="BT105" s="132" t="s">
        <v>86</v>
      </c>
      <c r="BV105" s="132" t="s">
        <v>80</v>
      </c>
      <c r="BW105" s="132" t="s">
        <v>119</v>
      </c>
      <c r="BX105" s="132" t="s">
        <v>5</v>
      </c>
      <c r="CL105" s="132" t="s">
        <v>1</v>
      </c>
      <c r="CM105" s="132" t="s">
        <v>88</v>
      </c>
    </row>
    <row r="106" s="2" customFormat="1" ht="30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</sheetData>
  <sheetProtection sheet="1" formatColumns="0" formatRows="0" objects="1" scenarios="1" spinCount="100000" saltValue="cHuQfEjrRpCGIYltxTgNnj1cGrp9nvfvFXbHNa6NsgV+BjplBDkE+sShIrQyU06yGX9/Myn6Y2xUvUVP2K7Otw==" hashValue="kiEnOUdOhQ2Zdzb/anT7H+/d2WcR+JRKnCfUl1bjIw1MzyNQ6Wu5/N5kJKfdWQvKUTNpLqgSfxH9H2ynDTCwuQ==" algorithmName="SHA-512" password="CC35"/>
  <mergeCells count="82">
    <mergeCell ref="C92:G92"/>
    <mergeCell ref="D98:H98"/>
    <mergeCell ref="D104:H104"/>
    <mergeCell ref="D103:H103"/>
    <mergeCell ref="D99:H99"/>
    <mergeCell ref="D95:H95"/>
    <mergeCell ref="D97:H97"/>
    <mergeCell ref="D96:H96"/>
    <mergeCell ref="E102:I102"/>
    <mergeCell ref="E101:I101"/>
    <mergeCell ref="E100:I100"/>
    <mergeCell ref="I92:AF92"/>
    <mergeCell ref="J103:AF103"/>
    <mergeCell ref="J99:AF99"/>
    <mergeCell ref="J98:AF98"/>
    <mergeCell ref="J97:AF97"/>
    <mergeCell ref="J104:AF104"/>
    <mergeCell ref="J95:AF95"/>
    <mergeCell ref="J96:AF96"/>
    <mergeCell ref="K102:AF102"/>
    <mergeCell ref="K101:AF101"/>
    <mergeCell ref="K100:AF100"/>
    <mergeCell ref="L85:AJ85"/>
    <mergeCell ref="D105:H105"/>
    <mergeCell ref="J105:AF10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101:AM101"/>
    <mergeCell ref="AG100:AM100"/>
    <mergeCell ref="AG99:AM99"/>
    <mergeCell ref="AG92:AM92"/>
    <mergeCell ref="AG96:AM96"/>
    <mergeCell ref="AG98:AM98"/>
    <mergeCell ref="AG104:AM104"/>
    <mergeCell ref="AG95:AM95"/>
    <mergeCell ref="AG97:AM97"/>
    <mergeCell ref="AM87:AN87"/>
    <mergeCell ref="AM89:AP89"/>
    <mergeCell ref="AM90:AP90"/>
    <mergeCell ref="AN104:AP104"/>
    <mergeCell ref="AN96:AP96"/>
    <mergeCell ref="AN103:AP103"/>
    <mergeCell ref="AN97:AP97"/>
    <mergeCell ref="AN102:AP102"/>
    <mergeCell ref="AN95:AP95"/>
    <mergeCell ref="AN98:AP98"/>
    <mergeCell ref="AN92:AP92"/>
    <mergeCell ref="AN101:AP101"/>
    <mergeCell ref="AN100:AP100"/>
    <mergeCell ref="AN99:AP99"/>
    <mergeCell ref="AS89:AT91"/>
    <mergeCell ref="AN105:AP105"/>
    <mergeCell ref="AG105:AM105"/>
    <mergeCell ref="AG94:AM94"/>
    <mergeCell ref="AN94:AP94"/>
  </mergeCells>
  <hyperlinks>
    <hyperlink ref="A95" location="'SO.01 - Oprava střechy'!C2" display="/"/>
    <hyperlink ref="A96" location="'SO.02 - Oprava vnějšího p...'!C2" display="/"/>
    <hyperlink ref="A97" location="'SO.03 - Oprava čekárny'!C2" display="/"/>
    <hyperlink ref="A98" location="'SO.04 - Oprava zázemí dop...'!C2" display="/"/>
    <hyperlink ref="A100" location="'5.1 - WC ženy'!C2" display="/"/>
    <hyperlink ref="A101" location="'5.2 - WC invalidé'!C2" display="/"/>
    <hyperlink ref="A102" location="'5.3 - WC muži'!C2" display="/"/>
    <hyperlink ref="A103" location="'SO.06 - Oprava elektroins...'!C2" display="/"/>
    <hyperlink ref="A104" location="'SO.07 - Oprava zpevněných...'!C2" display="/"/>
    <hyperlink ref="A105" location="'SO.08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 Senohraby ON - oprava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25. 7. 2023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ROUND((SUM(BE130:BE377)),  2)</f>
        <v>0</v>
      </c>
      <c r="G33" s="39"/>
      <c r="H33" s="39"/>
      <c r="I33" s="165">
        <v>0.20999999999999999</v>
      </c>
      <c r="J33" s="164">
        <f>ROUND(((SUM(BE130:BE377))*I33),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ROUND((SUM(BF130:BF377)),  2)</f>
        <v>0</v>
      </c>
      <c r="G34" s="39"/>
      <c r="H34" s="39"/>
      <c r="I34" s="165">
        <v>0.14999999999999999</v>
      </c>
      <c r="J34" s="164">
        <f>ROUND(((SUM(BF130:BF377))*I34),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ROUND((SUM(BG130:BG377)),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ROUND((SUM(BH130:BH377)),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ROUND((SUM(BI130:BI377)),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 Senohraby ON -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SO.01 - Oprava střechy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Senohraby</v>
      </c>
      <c r="G89" s="41"/>
      <c r="H89" s="41"/>
      <c r="I89" s="33" t="s">
        <v>22</v>
      </c>
      <c r="J89" s="80" t="str">
        <f>IF(J12="","",J12)</f>
        <v>25. 7. 2023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L. Malý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124</v>
      </c>
      <c r="D94" s="186"/>
      <c r="E94" s="186"/>
      <c r="F94" s="186"/>
      <c r="G94" s="186"/>
      <c r="H94" s="186"/>
      <c r="I94" s="186"/>
      <c r="J94" s="187" t="s">
        <v>125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126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127</v>
      </c>
    </row>
    <row r="97" s="9" customFormat="1" ht="24.96" customHeight="1">
      <c r="A97" s="9"/>
      <c r="B97" s="189"/>
      <c r="C97" s="190"/>
      <c r="D97" s="191" t="s">
        <v>128</v>
      </c>
      <c r="E97" s="192"/>
      <c r="F97" s="192"/>
      <c r="G97" s="192"/>
      <c r="H97" s="192"/>
      <c r="I97" s="192"/>
      <c r="J97" s="193">
        <f>J131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129</v>
      </c>
      <c r="E98" s="197"/>
      <c r="F98" s="197"/>
      <c r="G98" s="197"/>
      <c r="H98" s="197"/>
      <c r="I98" s="197"/>
      <c r="J98" s="198">
        <f>J132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130</v>
      </c>
      <c r="E99" s="197"/>
      <c r="F99" s="197"/>
      <c r="G99" s="197"/>
      <c r="H99" s="197"/>
      <c r="I99" s="197"/>
      <c r="J99" s="198">
        <f>J143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131</v>
      </c>
      <c r="E100" s="197"/>
      <c r="F100" s="197"/>
      <c r="G100" s="197"/>
      <c r="H100" s="197"/>
      <c r="I100" s="197"/>
      <c r="J100" s="198">
        <f>J160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132</v>
      </c>
      <c r="E101" s="197"/>
      <c r="F101" s="197"/>
      <c r="G101" s="197"/>
      <c r="H101" s="197"/>
      <c r="I101" s="197"/>
      <c r="J101" s="198">
        <f>J170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133</v>
      </c>
      <c r="E102" s="192"/>
      <c r="F102" s="192"/>
      <c r="G102" s="192"/>
      <c r="H102" s="192"/>
      <c r="I102" s="192"/>
      <c r="J102" s="193">
        <f>J172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134</v>
      </c>
      <c r="E103" s="197"/>
      <c r="F103" s="197"/>
      <c r="G103" s="197"/>
      <c r="H103" s="197"/>
      <c r="I103" s="197"/>
      <c r="J103" s="198">
        <f>J173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135</v>
      </c>
      <c r="E104" s="197"/>
      <c r="F104" s="197"/>
      <c r="G104" s="197"/>
      <c r="H104" s="197"/>
      <c r="I104" s="197"/>
      <c r="J104" s="198">
        <f>J176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136</v>
      </c>
      <c r="E105" s="197"/>
      <c r="F105" s="197"/>
      <c r="G105" s="197"/>
      <c r="H105" s="197"/>
      <c r="I105" s="197"/>
      <c r="J105" s="198">
        <f>J257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137</v>
      </c>
      <c r="E106" s="197"/>
      <c r="F106" s="197"/>
      <c r="G106" s="197"/>
      <c r="H106" s="197"/>
      <c r="I106" s="197"/>
      <c r="J106" s="198">
        <f>J353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138</v>
      </c>
      <c r="E107" s="197"/>
      <c r="F107" s="197"/>
      <c r="G107" s="197"/>
      <c r="H107" s="197"/>
      <c r="I107" s="197"/>
      <c r="J107" s="198">
        <f>J359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139</v>
      </c>
      <c r="E108" s="197"/>
      <c r="F108" s="197"/>
      <c r="G108" s="197"/>
      <c r="H108" s="197"/>
      <c r="I108" s="197"/>
      <c r="J108" s="198">
        <f>J366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9"/>
      <c r="C109" s="190"/>
      <c r="D109" s="191" t="s">
        <v>140</v>
      </c>
      <c r="E109" s="192"/>
      <c r="F109" s="192"/>
      <c r="G109" s="192"/>
      <c r="H109" s="192"/>
      <c r="I109" s="192"/>
      <c r="J109" s="193">
        <f>J375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5"/>
      <c r="C110" s="134"/>
      <c r="D110" s="196" t="s">
        <v>141</v>
      </c>
      <c r="E110" s="197"/>
      <c r="F110" s="197"/>
      <c r="G110" s="197"/>
      <c r="H110" s="197"/>
      <c r="I110" s="197"/>
      <c r="J110" s="198">
        <f>J376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142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4" t="str">
        <f>E7</f>
        <v xml:space="preserve"> Senohraby ON - oprava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121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SO.01 - Oprava střechy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Senohraby</v>
      </c>
      <c r="G124" s="41"/>
      <c r="H124" s="41"/>
      <c r="I124" s="33" t="s">
        <v>22</v>
      </c>
      <c r="J124" s="80" t="str">
        <f>IF(J12="","",J12)</f>
        <v>25. 7. 2023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E15</f>
        <v>Správa železnic, státní organizace</v>
      </c>
      <c r="G126" s="41"/>
      <c r="H126" s="41"/>
      <c r="I126" s="33" t="s">
        <v>32</v>
      </c>
      <c r="J126" s="37" t="str">
        <f>E21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IF(E18="","",E18)</f>
        <v>Vyplň údaj</v>
      </c>
      <c r="G127" s="41"/>
      <c r="H127" s="41"/>
      <c r="I127" s="33" t="s">
        <v>35</v>
      </c>
      <c r="J127" s="37" t="str">
        <f>E24</f>
        <v>L. Malý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0"/>
      <c r="B129" s="201"/>
      <c r="C129" s="202" t="s">
        <v>143</v>
      </c>
      <c r="D129" s="203" t="s">
        <v>63</v>
      </c>
      <c r="E129" s="203" t="s">
        <v>59</v>
      </c>
      <c r="F129" s="203" t="s">
        <v>60</v>
      </c>
      <c r="G129" s="203" t="s">
        <v>144</v>
      </c>
      <c r="H129" s="203" t="s">
        <v>145</v>
      </c>
      <c r="I129" s="203" t="s">
        <v>146</v>
      </c>
      <c r="J129" s="204" t="s">
        <v>125</v>
      </c>
      <c r="K129" s="205" t="s">
        <v>147</v>
      </c>
      <c r="L129" s="206"/>
      <c r="M129" s="101" t="s">
        <v>1</v>
      </c>
      <c r="N129" s="102" t="s">
        <v>42</v>
      </c>
      <c r="O129" s="102" t="s">
        <v>148</v>
      </c>
      <c r="P129" s="102" t="s">
        <v>149</v>
      </c>
      <c r="Q129" s="102" t="s">
        <v>150</v>
      </c>
      <c r="R129" s="102" t="s">
        <v>151</v>
      </c>
      <c r="S129" s="102" t="s">
        <v>152</v>
      </c>
      <c r="T129" s="103" t="s">
        <v>153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9"/>
      <c r="B130" s="40"/>
      <c r="C130" s="108" t="s">
        <v>154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P131+P172+P375</f>
        <v>0</v>
      </c>
      <c r="Q130" s="105"/>
      <c r="R130" s="209">
        <f>R131+R172+R375</f>
        <v>15.668964940000002</v>
      </c>
      <c r="S130" s="105"/>
      <c r="T130" s="210">
        <f>T131+T172+T375</f>
        <v>35.568701799999999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77</v>
      </c>
      <c r="AU130" s="18" t="s">
        <v>127</v>
      </c>
      <c r="BK130" s="211">
        <f>BK131+BK172+BK375</f>
        <v>0</v>
      </c>
    </row>
    <row r="131" s="12" customFormat="1" ht="25.92" customHeight="1">
      <c r="A131" s="12"/>
      <c r="B131" s="212"/>
      <c r="C131" s="213"/>
      <c r="D131" s="214" t="s">
        <v>77</v>
      </c>
      <c r="E131" s="215" t="s">
        <v>155</v>
      </c>
      <c r="F131" s="215" t="s">
        <v>156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P132+P143+P160+P170</f>
        <v>0</v>
      </c>
      <c r="Q131" s="220"/>
      <c r="R131" s="221">
        <f>R132+R143+R160+R170</f>
        <v>11.252970000000001</v>
      </c>
      <c r="S131" s="220"/>
      <c r="T131" s="222">
        <f>T132+T143+T160+T170</f>
        <v>9.3112700000000004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86</v>
      </c>
      <c r="AT131" s="224" t="s">
        <v>77</v>
      </c>
      <c r="AU131" s="224" t="s">
        <v>78</v>
      </c>
      <c r="AY131" s="223" t="s">
        <v>157</v>
      </c>
      <c r="BK131" s="225">
        <f>BK132+BK143+BK160+BK170</f>
        <v>0</v>
      </c>
    </row>
    <row r="132" s="12" customFormat="1" ht="22.8" customHeight="1">
      <c r="A132" s="12"/>
      <c r="B132" s="212"/>
      <c r="C132" s="213"/>
      <c r="D132" s="214" t="s">
        <v>77</v>
      </c>
      <c r="E132" s="226" t="s">
        <v>158</v>
      </c>
      <c r="F132" s="226" t="s">
        <v>159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SUM(P133:P142)</f>
        <v>0</v>
      </c>
      <c r="Q132" s="220"/>
      <c r="R132" s="221">
        <f>SUM(R133:R142)</f>
        <v>10.786450000000002</v>
      </c>
      <c r="S132" s="220"/>
      <c r="T132" s="222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86</v>
      </c>
      <c r="AT132" s="224" t="s">
        <v>77</v>
      </c>
      <c r="AU132" s="224" t="s">
        <v>86</v>
      </c>
      <c r="AY132" s="223" t="s">
        <v>157</v>
      </c>
      <c r="BK132" s="225">
        <f>SUM(BK133:BK142)</f>
        <v>0</v>
      </c>
    </row>
    <row r="133" s="2" customFormat="1" ht="33" customHeight="1">
      <c r="A133" s="39"/>
      <c r="B133" s="40"/>
      <c r="C133" s="228" t="s">
        <v>86</v>
      </c>
      <c r="D133" s="228" t="s">
        <v>160</v>
      </c>
      <c r="E133" s="229" t="s">
        <v>161</v>
      </c>
      <c r="F133" s="230" t="s">
        <v>162</v>
      </c>
      <c r="G133" s="231" t="s">
        <v>163</v>
      </c>
      <c r="H133" s="232">
        <v>3.2400000000000002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43</v>
      </c>
      <c r="O133" s="92"/>
      <c r="P133" s="238">
        <f>O133*H133</f>
        <v>0</v>
      </c>
      <c r="Q133" s="238">
        <v>2.1286</v>
      </c>
      <c r="R133" s="238">
        <f>Q133*H133</f>
        <v>6.8966640000000003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164</v>
      </c>
      <c r="AT133" s="240" t="s">
        <v>160</v>
      </c>
      <c r="AU133" s="240" t="s">
        <v>88</v>
      </c>
      <c r="AY133" s="18" t="s">
        <v>157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86</v>
      </c>
      <c r="BK133" s="241">
        <f>ROUND(I133*H133,2)</f>
        <v>0</v>
      </c>
      <c r="BL133" s="18" t="s">
        <v>164</v>
      </c>
      <c r="BM133" s="240" t="s">
        <v>165</v>
      </c>
    </row>
    <row r="134" s="13" customFormat="1">
      <c r="A134" s="13"/>
      <c r="B134" s="242"/>
      <c r="C134" s="243"/>
      <c r="D134" s="244" t="s">
        <v>166</v>
      </c>
      <c r="E134" s="245" t="s">
        <v>1</v>
      </c>
      <c r="F134" s="246" t="s">
        <v>167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166</v>
      </c>
      <c r="AU134" s="252" t="s">
        <v>88</v>
      </c>
      <c r="AV134" s="13" t="s">
        <v>86</v>
      </c>
      <c r="AW134" s="13" t="s">
        <v>34</v>
      </c>
      <c r="AX134" s="13" t="s">
        <v>78</v>
      </c>
      <c r="AY134" s="252" t="s">
        <v>157</v>
      </c>
    </row>
    <row r="135" s="14" customFormat="1">
      <c r="A135" s="14"/>
      <c r="B135" s="253"/>
      <c r="C135" s="254"/>
      <c r="D135" s="244" t="s">
        <v>166</v>
      </c>
      <c r="E135" s="255" t="s">
        <v>1</v>
      </c>
      <c r="F135" s="256" t="s">
        <v>168</v>
      </c>
      <c r="G135" s="254"/>
      <c r="H135" s="257">
        <v>1.2150000000000001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166</v>
      </c>
      <c r="AU135" s="263" t="s">
        <v>88</v>
      </c>
      <c r="AV135" s="14" t="s">
        <v>88</v>
      </c>
      <c r="AW135" s="14" t="s">
        <v>34</v>
      </c>
      <c r="AX135" s="14" t="s">
        <v>78</v>
      </c>
      <c r="AY135" s="263" t="s">
        <v>157</v>
      </c>
    </row>
    <row r="136" s="14" customFormat="1">
      <c r="A136" s="14"/>
      <c r="B136" s="253"/>
      <c r="C136" s="254"/>
      <c r="D136" s="244" t="s">
        <v>166</v>
      </c>
      <c r="E136" s="255" t="s">
        <v>1</v>
      </c>
      <c r="F136" s="256" t="s">
        <v>169</v>
      </c>
      <c r="G136" s="254"/>
      <c r="H136" s="257">
        <v>2.0249999999999999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166</v>
      </c>
      <c r="AU136" s="263" t="s">
        <v>88</v>
      </c>
      <c r="AV136" s="14" t="s">
        <v>88</v>
      </c>
      <c r="AW136" s="14" t="s">
        <v>34</v>
      </c>
      <c r="AX136" s="14" t="s">
        <v>78</v>
      </c>
      <c r="AY136" s="263" t="s">
        <v>157</v>
      </c>
    </row>
    <row r="137" s="15" customFormat="1">
      <c r="A137" s="15"/>
      <c r="B137" s="264"/>
      <c r="C137" s="265"/>
      <c r="D137" s="244" t="s">
        <v>166</v>
      </c>
      <c r="E137" s="266" t="s">
        <v>1</v>
      </c>
      <c r="F137" s="267" t="s">
        <v>170</v>
      </c>
      <c r="G137" s="265"/>
      <c r="H137" s="268">
        <v>3.2400000000000002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4" t="s">
        <v>166</v>
      </c>
      <c r="AU137" s="274" t="s">
        <v>88</v>
      </c>
      <c r="AV137" s="15" t="s">
        <v>164</v>
      </c>
      <c r="AW137" s="15" t="s">
        <v>34</v>
      </c>
      <c r="AX137" s="15" t="s">
        <v>86</v>
      </c>
      <c r="AY137" s="274" t="s">
        <v>157</v>
      </c>
    </row>
    <row r="138" s="2" customFormat="1" ht="16.5" customHeight="1">
      <c r="A138" s="39"/>
      <c r="B138" s="40"/>
      <c r="C138" s="228" t="s">
        <v>88</v>
      </c>
      <c r="D138" s="228" t="s">
        <v>160</v>
      </c>
      <c r="E138" s="229" t="s">
        <v>171</v>
      </c>
      <c r="F138" s="230" t="s">
        <v>172</v>
      </c>
      <c r="G138" s="231" t="s">
        <v>173</v>
      </c>
      <c r="H138" s="232">
        <v>2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43</v>
      </c>
      <c r="O138" s="92"/>
      <c r="P138" s="238">
        <f>O138*H138</f>
        <v>0</v>
      </c>
      <c r="Q138" s="238">
        <v>1.8056000000000001</v>
      </c>
      <c r="R138" s="238">
        <f>Q138*H138</f>
        <v>3.6112000000000002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164</v>
      </c>
      <c r="AT138" s="240" t="s">
        <v>160</v>
      </c>
      <c r="AU138" s="240" t="s">
        <v>88</v>
      </c>
      <c r="AY138" s="18" t="s">
        <v>157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86</v>
      </c>
      <c r="BK138" s="241">
        <f>ROUND(I138*H138,2)</f>
        <v>0</v>
      </c>
      <c r="BL138" s="18" t="s">
        <v>164</v>
      </c>
      <c r="BM138" s="240" t="s">
        <v>174</v>
      </c>
    </row>
    <row r="139" s="2" customFormat="1" ht="33" customHeight="1">
      <c r="A139" s="39"/>
      <c r="B139" s="40"/>
      <c r="C139" s="228" t="s">
        <v>158</v>
      </c>
      <c r="D139" s="228" t="s">
        <v>160</v>
      </c>
      <c r="E139" s="229" t="s">
        <v>175</v>
      </c>
      <c r="F139" s="230" t="s">
        <v>176</v>
      </c>
      <c r="G139" s="231" t="s">
        <v>177</v>
      </c>
      <c r="H139" s="232">
        <v>1.0800000000000001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43</v>
      </c>
      <c r="O139" s="92"/>
      <c r="P139" s="238">
        <f>O139*H139</f>
        <v>0</v>
      </c>
      <c r="Q139" s="238">
        <v>0.25795000000000001</v>
      </c>
      <c r="R139" s="238">
        <f>Q139*H139</f>
        <v>0.27858600000000006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164</v>
      </c>
      <c r="AT139" s="240" t="s">
        <v>160</v>
      </c>
      <c r="AU139" s="240" t="s">
        <v>88</v>
      </c>
      <c r="AY139" s="18" t="s">
        <v>157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86</v>
      </c>
      <c r="BK139" s="241">
        <f>ROUND(I139*H139,2)</f>
        <v>0</v>
      </c>
      <c r="BL139" s="18" t="s">
        <v>164</v>
      </c>
      <c r="BM139" s="240" t="s">
        <v>178</v>
      </c>
    </row>
    <row r="140" s="14" customFormat="1">
      <c r="A140" s="14"/>
      <c r="B140" s="253"/>
      <c r="C140" s="254"/>
      <c r="D140" s="244" t="s">
        <v>166</v>
      </c>
      <c r="E140" s="255" t="s">
        <v>1</v>
      </c>
      <c r="F140" s="256" t="s">
        <v>179</v>
      </c>
      <c r="G140" s="254"/>
      <c r="H140" s="257">
        <v>0.40500000000000003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166</v>
      </c>
      <c r="AU140" s="263" t="s">
        <v>88</v>
      </c>
      <c r="AV140" s="14" t="s">
        <v>88</v>
      </c>
      <c r="AW140" s="14" t="s">
        <v>34</v>
      </c>
      <c r="AX140" s="14" t="s">
        <v>78</v>
      </c>
      <c r="AY140" s="263" t="s">
        <v>157</v>
      </c>
    </row>
    <row r="141" s="14" customFormat="1">
      <c r="A141" s="14"/>
      <c r="B141" s="253"/>
      <c r="C141" s="254"/>
      <c r="D141" s="244" t="s">
        <v>166</v>
      </c>
      <c r="E141" s="255" t="s">
        <v>1</v>
      </c>
      <c r="F141" s="256" t="s">
        <v>180</v>
      </c>
      <c r="G141" s="254"/>
      <c r="H141" s="257">
        <v>0.67500000000000004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166</v>
      </c>
      <c r="AU141" s="263" t="s">
        <v>88</v>
      </c>
      <c r="AV141" s="14" t="s">
        <v>88</v>
      </c>
      <c r="AW141" s="14" t="s">
        <v>34</v>
      </c>
      <c r="AX141" s="14" t="s">
        <v>78</v>
      </c>
      <c r="AY141" s="263" t="s">
        <v>157</v>
      </c>
    </row>
    <row r="142" s="15" customFormat="1">
      <c r="A142" s="15"/>
      <c r="B142" s="264"/>
      <c r="C142" s="265"/>
      <c r="D142" s="244" t="s">
        <v>166</v>
      </c>
      <c r="E142" s="266" t="s">
        <v>1</v>
      </c>
      <c r="F142" s="267" t="s">
        <v>170</v>
      </c>
      <c r="G142" s="265"/>
      <c r="H142" s="268">
        <v>1.0800000000000001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166</v>
      </c>
      <c r="AU142" s="274" t="s">
        <v>88</v>
      </c>
      <c r="AV142" s="15" t="s">
        <v>164</v>
      </c>
      <c r="AW142" s="15" t="s">
        <v>34</v>
      </c>
      <c r="AX142" s="15" t="s">
        <v>86</v>
      </c>
      <c r="AY142" s="274" t="s">
        <v>157</v>
      </c>
    </row>
    <row r="143" s="12" customFormat="1" ht="22.8" customHeight="1">
      <c r="A143" s="12"/>
      <c r="B143" s="212"/>
      <c r="C143" s="213"/>
      <c r="D143" s="214" t="s">
        <v>77</v>
      </c>
      <c r="E143" s="226" t="s">
        <v>181</v>
      </c>
      <c r="F143" s="226" t="s">
        <v>182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SUM(P144:P159)</f>
        <v>0</v>
      </c>
      <c r="Q143" s="220"/>
      <c r="R143" s="221">
        <f>SUM(R144:R159)</f>
        <v>0.46652000000000005</v>
      </c>
      <c r="S143" s="220"/>
      <c r="T143" s="222">
        <f>SUM(T144:T159)</f>
        <v>9.3112700000000004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86</v>
      </c>
      <c r="AT143" s="224" t="s">
        <v>77</v>
      </c>
      <c r="AU143" s="224" t="s">
        <v>86</v>
      </c>
      <c r="AY143" s="223" t="s">
        <v>157</v>
      </c>
      <c r="BK143" s="225">
        <f>SUM(BK144:BK159)</f>
        <v>0</v>
      </c>
    </row>
    <row r="144" s="2" customFormat="1" ht="33" customHeight="1">
      <c r="A144" s="39"/>
      <c r="B144" s="40"/>
      <c r="C144" s="228" t="s">
        <v>164</v>
      </c>
      <c r="D144" s="228" t="s">
        <v>160</v>
      </c>
      <c r="E144" s="229" t="s">
        <v>183</v>
      </c>
      <c r="F144" s="230" t="s">
        <v>184</v>
      </c>
      <c r="G144" s="231" t="s">
        <v>185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43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164</v>
      </c>
      <c r="AT144" s="240" t="s">
        <v>160</v>
      </c>
      <c r="AU144" s="240" t="s">
        <v>88</v>
      </c>
      <c r="AY144" s="18" t="s">
        <v>157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86</v>
      </c>
      <c r="BK144" s="241">
        <f>ROUND(I144*H144,2)</f>
        <v>0</v>
      </c>
      <c r="BL144" s="18" t="s">
        <v>164</v>
      </c>
      <c r="BM144" s="240" t="s">
        <v>186</v>
      </c>
    </row>
    <row r="145" s="2" customFormat="1" ht="24.15" customHeight="1">
      <c r="A145" s="39"/>
      <c r="B145" s="40"/>
      <c r="C145" s="228" t="s">
        <v>187</v>
      </c>
      <c r="D145" s="228" t="s">
        <v>160</v>
      </c>
      <c r="E145" s="229" t="s">
        <v>188</v>
      </c>
      <c r="F145" s="230" t="s">
        <v>189</v>
      </c>
      <c r="G145" s="231" t="s">
        <v>190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43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1</v>
      </c>
      <c r="T145" s="239">
        <f>S145*H145</f>
        <v>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164</v>
      </c>
      <c r="AT145" s="240" t="s">
        <v>160</v>
      </c>
      <c r="AU145" s="240" t="s">
        <v>88</v>
      </c>
      <c r="AY145" s="18" t="s">
        <v>157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86</v>
      </c>
      <c r="BK145" s="241">
        <f>ROUND(I145*H145,2)</f>
        <v>0</v>
      </c>
      <c r="BL145" s="18" t="s">
        <v>164</v>
      </c>
      <c r="BM145" s="240" t="s">
        <v>191</v>
      </c>
    </row>
    <row r="146" s="2" customFormat="1" ht="33" customHeight="1">
      <c r="A146" s="39"/>
      <c r="B146" s="40"/>
      <c r="C146" s="228" t="s">
        <v>192</v>
      </c>
      <c r="D146" s="228" t="s">
        <v>160</v>
      </c>
      <c r="E146" s="229" t="s">
        <v>193</v>
      </c>
      <c r="F146" s="230" t="s">
        <v>194</v>
      </c>
      <c r="G146" s="231" t="s">
        <v>195</v>
      </c>
      <c r="H146" s="232">
        <v>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43</v>
      </c>
      <c r="O146" s="92"/>
      <c r="P146" s="238">
        <f>O146*H146</f>
        <v>0</v>
      </c>
      <c r="Q146" s="238">
        <v>0.22606000000000001</v>
      </c>
      <c r="R146" s="238">
        <f>Q146*H146</f>
        <v>0.45212000000000002</v>
      </c>
      <c r="S146" s="238">
        <v>0.17299999999999999</v>
      </c>
      <c r="T146" s="239">
        <f>S146*H146</f>
        <v>0.34599999999999997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164</v>
      </c>
      <c r="AT146" s="240" t="s">
        <v>160</v>
      </c>
      <c r="AU146" s="240" t="s">
        <v>88</v>
      </c>
      <c r="AY146" s="18" t="s">
        <v>157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86</v>
      </c>
      <c r="BK146" s="241">
        <f>ROUND(I146*H146,2)</f>
        <v>0</v>
      </c>
      <c r="BL146" s="18" t="s">
        <v>164</v>
      </c>
      <c r="BM146" s="240" t="s">
        <v>196</v>
      </c>
    </row>
    <row r="147" s="2" customFormat="1" ht="33" customHeight="1">
      <c r="A147" s="39"/>
      <c r="B147" s="40"/>
      <c r="C147" s="228" t="s">
        <v>197</v>
      </c>
      <c r="D147" s="228" t="s">
        <v>160</v>
      </c>
      <c r="E147" s="229" t="s">
        <v>198</v>
      </c>
      <c r="F147" s="230" t="s">
        <v>199</v>
      </c>
      <c r="G147" s="231" t="s">
        <v>173</v>
      </c>
      <c r="H147" s="232">
        <v>18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43</v>
      </c>
      <c r="O147" s="92"/>
      <c r="P147" s="238">
        <f>O147*H147</f>
        <v>0</v>
      </c>
      <c r="Q147" s="238">
        <v>0.00080000000000000004</v>
      </c>
      <c r="R147" s="238">
        <f>Q147*H147</f>
        <v>0.014400000000000001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164</v>
      </c>
      <c r="AT147" s="240" t="s">
        <v>160</v>
      </c>
      <c r="AU147" s="240" t="s">
        <v>88</v>
      </c>
      <c r="AY147" s="18" t="s">
        <v>157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86</v>
      </c>
      <c r="BK147" s="241">
        <f>ROUND(I147*H147,2)</f>
        <v>0</v>
      </c>
      <c r="BL147" s="18" t="s">
        <v>164</v>
      </c>
      <c r="BM147" s="240" t="s">
        <v>200</v>
      </c>
    </row>
    <row r="148" s="14" customFormat="1">
      <c r="A148" s="14"/>
      <c r="B148" s="253"/>
      <c r="C148" s="254"/>
      <c r="D148" s="244" t="s">
        <v>166</v>
      </c>
      <c r="E148" s="255" t="s">
        <v>1</v>
      </c>
      <c r="F148" s="256" t="s">
        <v>201</v>
      </c>
      <c r="G148" s="254"/>
      <c r="H148" s="257">
        <v>24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166</v>
      </c>
      <c r="AU148" s="263" t="s">
        <v>88</v>
      </c>
      <c r="AV148" s="14" t="s">
        <v>88</v>
      </c>
      <c r="AW148" s="14" t="s">
        <v>34</v>
      </c>
      <c r="AX148" s="14" t="s">
        <v>78</v>
      </c>
      <c r="AY148" s="263" t="s">
        <v>157</v>
      </c>
    </row>
    <row r="149" s="14" customFormat="1">
      <c r="A149" s="14"/>
      <c r="B149" s="253"/>
      <c r="C149" s="254"/>
      <c r="D149" s="244" t="s">
        <v>166</v>
      </c>
      <c r="E149" s="255" t="s">
        <v>1</v>
      </c>
      <c r="F149" s="256" t="s">
        <v>202</v>
      </c>
      <c r="G149" s="254"/>
      <c r="H149" s="257">
        <v>-6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166</v>
      </c>
      <c r="AU149" s="263" t="s">
        <v>88</v>
      </c>
      <c r="AV149" s="14" t="s">
        <v>88</v>
      </c>
      <c r="AW149" s="14" t="s">
        <v>34</v>
      </c>
      <c r="AX149" s="14" t="s">
        <v>78</v>
      </c>
      <c r="AY149" s="263" t="s">
        <v>157</v>
      </c>
    </row>
    <row r="150" s="15" customFormat="1">
      <c r="A150" s="15"/>
      <c r="B150" s="264"/>
      <c r="C150" s="265"/>
      <c r="D150" s="244" t="s">
        <v>166</v>
      </c>
      <c r="E150" s="266" t="s">
        <v>1</v>
      </c>
      <c r="F150" s="267" t="s">
        <v>170</v>
      </c>
      <c r="G150" s="265"/>
      <c r="H150" s="268">
        <v>18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166</v>
      </c>
      <c r="AU150" s="274" t="s">
        <v>88</v>
      </c>
      <c r="AV150" s="15" t="s">
        <v>164</v>
      </c>
      <c r="AW150" s="15" t="s">
        <v>34</v>
      </c>
      <c r="AX150" s="15" t="s">
        <v>86</v>
      </c>
      <c r="AY150" s="274" t="s">
        <v>157</v>
      </c>
    </row>
    <row r="151" s="2" customFormat="1" ht="24.15" customHeight="1">
      <c r="A151" s="39"/>
      <c r="B151" s="40"/>
      <c r="C151" s="228" t="s">
        <v>203</v>
      </c>
      <c r="D151" s="228" t="s">
        <v>160</v>
      </c>
      <c r="E151" s="229" t="s">
        <v>204</v>
      </c>
      <c r="F151" s="230" t="s">
        <v>205</v>
      </c>
      <c r="G151" s="231" t="s">
        <v>163</v>
      </c>
      <c r="H151" s="232">
        <v>4.4550000000000001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43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1.5940000000000001</v>
      </c>
      <c r="T151" s="239">
        <f>S151*H151</f>
        <v>7.1012700000000004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164</v>
      </c>
      <c r="AT151" s="240" t="s">
        <v>160</v>
      </c>
      <c r="AU151" s="240" t="s">
        <v>88</v>
      </c>
      <c r="AY151" s="18" t="s">
        <v>157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86</v>
      </c>
      <c r="BK151" s="241">
        <f>ROUND(I151*H151,2)</f>
        <v>0</v>
      </c>
      <c r="BL151" s="18" t="s">
        <v>164</v>
      </c>
      <c r="BM151" s="240" t="s">
        <v>206</v>
      </c>
    </row>
    <row r="152" s="14" customFormat="1">
      <c r="A152" s="14"/>
      <c r="B152" s="253"/>
      <c r="C152" s="254"/>
      <c r="D152" s="244" t="s">
        <v>166</v>
      </c>
      <c r="E152" s="255" t="s">
        <v>1</v>
      </c>
      <c r="F152" s="256" t="s">
        <v>207</v>
      </c>
      <c r="G152" s="254"/>
      <c r="H152" s="257">
        <v>1.2150000000000001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166</v>
      </c>
      <c r="AU152" s="263" t="s">
        <v>88</v>
      </c>
      <c r="AV152" s="14" t="s">
        <v>88</v>
      </c>
      <c r="AW152" s="14" t="s">
        <v>34</v>
      </c>
      <c r="AX152" s="14" t="s">
        <v>78</v>
      </c>
      <c r="AY152" s="263" t="s">
        <v>157</v>
      </c>
    </row>
    <row r="153" s="14" customFormat="1">
      <c r="A153" s="14"/>
      <c r="B153" s="253"/>
      <c r="C153" s="254"/>
      <c r="D153" s="244" t="s">
        <v>166</v>
      </c>
      <c r="E153" s="255" t="s">
        <v>1</v>
      </c>
      <c r="F153" s="256" t="s">
        <v>208</v>
      </c>
      <c r="G153" s="254"/>
      <c r="H153" s="257">
        <v>1.2150000000000001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166</v>
      </c>
      <c r="AU153" s="263" t="s">
        <v>88</v>
      </c>
      <c r="AV153" s="14" t="s">
        <v>88</v>
      </c>
      <c r="AW153" s="14" t="s">
        <v>34</v>
      </c>
      <c r="AX153" s="14" t="s">
        <v>78</v>
      </c>
      <c r="AY153" s="263" t="s">
        <v>157</v>
      </c>
    </row>
    <row r="154" s="14" customFormat="1">
      <c r="A154" s="14"/>
      <c r="B154" s="253"/>
      <c r="C154" s="254"/>
      <c r="D154" s="244" t="s">
        <v>166</v>
      </c>
      <c r="E154" s="255" t="s">
        <v>1</v>
      </c>
      <c r="F154" s="256" t="s">
        <v>209</v>
      </c>
      <c r="G154" s="254"/>
      <c r="H154" s="257">
        <v>2.0249999999999999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166</v>
      </c>
      <c r="AU154" s="263" t="s">
        <v>88</v>
      </c>
      <c r="AV154" s="14" t="s">
        <v>88</v>
      </c>
      <c r="AW154" s="14" t="s">
        <v>34</v>
      </c>
      <c r="AX154" s="14" t="s">
        <v>78</v>
      </c>
      <c r="AY154" s="263" t="s">
        <v>157</v>
      </c>
    </row>
    <row r="155" s="15" customFormat="1">
      <c r="A155" s="15"/>
      <c r="B155" s="264"/>
      <c r="C155" s="265"/>
      <c r="D155" s="244" t="s">
        <v>166</v>
      </c>
      <c r="E155" s="266" t="s">
        <v>1</v>
      </c>
      <c r="F155" s="267" t="s">
        <v>170</v>
      </c>
      <c r="G155" s="265"/>
      <c r="H155" s="268">
        <v>4.4550000000000001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166</v>
      </c>
      <c r="AU155" s="274" t="s">
        <v>88</v>
      </c>
      <c r="AV155" s="15" t="s">
        <v>164</v>
      </c>
      <c r="AW155" s="15" t="s">
        <v>34</v>
      </c>
      <c r="AX155" s="15" t="s">
        <v>86</v>
      </c>
      <c r="AY155" s="274" t="s">
        <v>157</v>
      </c>
    </row>
    <row r="156" s="2" customFormat="1" ht="24.15" customHeight="1">
      <c r="A156" s="39"/>
      <c r="B156" s="40"/>
      <c r="C156" s="228" t="s">
        <v>181</v>
      </c>
      <c r="D156" s="228" t="s">
        <v>160</v>
      </c>
      <c r="E156" s="229" t="s">
        <v>210</v>
      </c>
      <c r="F156" s="230" t="s">
        <v>211</v>
      </c>
      <c r="G156" s="231" t="s">
        <v>212</v>
      </c>
      <c r="H156" s="232">
        <v>18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43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0.048000000000000001</v>
      </c>
      <c r="T156" s="239">
        <f>S156*H156</f>
        <v>0.86399999999999999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164</v>
      </c>
      <c r="AT156" s="240" t="s">
        <v>160</v>
      </c>
      <c r="AU156" s="240" t="s">
        <v>88</v>
      </c>
      <c r="AY156" s="18" t="s">
        <v>157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86</v>
      </c>
      <c r="BK156" s="241">
        <f>ROUND(I156*H156,2)</f>
        <v>0</v>
      </c>
      <c r="BL156" s="18" t="s">
        <v>164</v>
      </c>
      <c r="BM156" s="240" t="s">
        <v>213</v>
      </c>
    </row>
    <row r="157" s="14" customFormat="1">
      <c r="A157" s="14"/>
      <c r="B157" s="253"/>
      <c r="C157" s="254"/>
      <c r="D157" s="244" t="s">
        <v>166</v>
      </c>
      <c r="E157" s="255" t="s">
        <v>1</v>
      </c>
      <c r="F157" s="256" t="s">
        <v>201</v>
      </c>
      <c r="G157" s="254"/>
      <c r="H157" s="257">
        <v>24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166</v>
      </c>
      <c r="AU157" s="263" t="s">
        <v>88</v>
      </c>
      <c r="AV157" s="14" t="s">
        <v>88</v>
      </c>
      <c r="AW157" s="14" t="s">
        <v>34</v>
      </c>
      <c r="AX157" s="14" t="s">
        <v>78</v>
      </c>
      <c r="AY157" s="263" t="s">
        <v>157</v>
      </c>
    </row>
    <row r="158" s="14" customFormat="1">
      <c r="A158" s="14"/>
      <c r="B158" s="253"/>
      <c r="C158" s="254"/>
      <c r="D158" s="244" t="s">
        <v>166</v>
      </c>
      <c r="E158" s="255" t="s">
        <v>1</v>
      </c>
      <c r="F158" s="256" t="s">
        <v>202</v>
      </c>
      <c r="G158" s="254"/>
      <c r="H158" s="257">
        <v>-6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166</v>
      </c>
      <c r="AU158" s="263" t="s">
        <v>88</v>
      </c>
      <c r="AV158" s="14" t="s">
        <v>88</v>
      </c>
      <c r="AW158" s="14" t="s">
        <v>34</v>
      </c>
      <c r="AX158" s="14" t="s">
        <v>78</v>
      </c>
      <c r="AY158" s="263" t="s">
        <v>157</v>
      </c>
    </row>
    <row r="159" s="15" customFormat="1">
      <c r="A159" s="15"/>
      <c r="B159" s="264"/>
      <c r="C159" s="265"/>
      <c r="D159" s="244" t="s">
        <v>166</v>
      </c>
      <c r="E159" s="266" t="s">
        <v>1</v>
      </c>
      <c r="F159" s="267" t="s">
        <v>170</v>
      </c>
      <c r="G159" s="265"/>
      <c r="H159" s="268">
        <v>18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166</v>
      </c>
      <c r="AU159" s="274" t="s">
        <v>88</v>
      </c>
      <c r="AV159" s="15" t="s">
        <v>164</v>
      </c>
      <c r="AW159" s="15" t="s">
        <v>34</v>
      </c>
      <c r="AX159" s="15" t="s">
        <v>86</v>
      </c>
      <c r="AY159" s="274" t="s">
        <v>157</v>
      </c>
    </row>
    <row r="160" s="12" customFormat="1" ht="22.8" customHeight="1">
      <c r="A160" s="12"/>
      <c r="B160" s="212"/>
      <c r="C160" s="213"/>
      <c r="D160" s="214" t="s">
        <v>77</v>
      </c>
      <c r="E160" s="226" t="s">
        <v>214</v>
      </c>
      <c r="F160" s="226" t="s">
        <v>215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SUM(P161:P169)</f>
        <v>0</v>
      </c>
      <c r="Q160" s="220"/>
      <c r="R160" s="221">
        <f>SUM(R161:R169)</f>
        <v>0</v>
      </c>
      <c r="S160" s="220"/>
      <c r="T160" s="222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86</v>
      </c>
      <c r="AT160" s="224" t="s">
        <v>77</v>
      </c>
      <c r="AU160" s="224" t="s">
        <v>86</v>
      </c>
      <c r="AY160" s="223" t="s">
        <v>157</v>
      </c>
      <c r="BK160" s="225">
        <f>SUM(BK161:BK169)</f>
        <v>0</v>
      </c>
    </row>
    <row r="161" s="2" customFormat="1" ht="24.15" customHeight="1">
      <c r="A161" s="39"/>
      <c r="B161" s="40"/>
      <c r="C161" s="228" t="s">
        <v>216</v>
      </c>
      <c r="D161" s="228" t="s">
        <v>160</v>
      </c>
      <c r="E161" s="229" t="s">
        <v>217</v>
      </c>
      <c r="F161" s="230" t="s">
        <v>218</v>
      </c>
      <c r="G161" s="231" t="s">
        <v>190</v>
      </c>
      <c r="H161" s="232">
        <v>35.569000000000003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43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164</v>
      </c>
      <c r="AT161" s="240" t="s">
        <v>160</v>
      </c>
      <c r="AU161" s="240" t="s">
        <v>88</v>
      </c>
      <c r="AY161" s="18" t="s">
        <v>157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86</v>
      </c>
      <c r="BK161" s="241">
        <f>ROUND(I161*H161,2)</f>
        <v>0</v>
      </c>
      <c r="BL161" s="18" t="s">
        <v>164</v>
      </c>
      <c r="BM161" s="240" t="s">
        <v>219</v>
      </c>
    </row>
    <row r="162" s="2" customFormat="1" ht="24.15" customHeight="1">
      <c r="A162" s="39"/>
      <c r="B162" s="40"/>
      <c r="C162" s="228" t="s">
        <v>220</v>
      </c>
      <c r="D162" s="228" t="s">
        <v>160</v>
      </c>
      <c r="E162" s="229" t="s">
        <v>221</v>
      </c>
      <c r="F162" s="230" t="s">
        <v>222</v>
      </c>
      <c r="G162" s="231" t="s">
        <v>190</v>
      </c>
      <c r="H162" s="232">
        <v>35.569000000000003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43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164</v>
      </c>
      <c r="AT162" s="240" t="s">
        <v>160</v>
      </c>
      <c r="AU162" s="240" t="s">
        <v>88</v>
      </c>
      <c r="AY162" s="18" t="s">
        <v>157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86</v>
      </c>
      <c r="BK162" s="241">
        <f>ROUND(I162*H162,2)</f>
        <v>0</v>
      </c>
      <c r="BL162" s="18" t="s">
        <v>164</v>
      </c>
      <c r="BM162" s="240" t="s">
        <v>223</v>
      </c>
    </row>
    <row r="163" s="2" customFormat="1" ht="24.15" customHeight="1">
      <c r="A163" s="39"/>
      <c r="B163" s="40"/>
      <c r="C163" s="228" t="s">
        <v>224</v>
      </c>
      <c r="D163" s="228" t="s">
        <v>160</v>
      </c>
      <c r="E163" s="229" t="s">
        <v>225</v>
      </c>
      <c r="F163" s="230" t="s">
        <v>226</v>
      </c>
      <c r="G163" s="231" t="s">
        <v>190</v>
      </c>
      <c r="H163" s="232">
        <v>675.81100000000004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43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164</v>
      </c>
      <c r="AT163" s="240" t="s">
        <v>160</v>
      </c>
      <c r="AU163" s="240" t="s">
        <v>88</v>
      </c>
      <c r="AY163" s="18" t="s">
        <v>157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86</v>
      </c>
      <c r="BK163" s="241">
        <f>ROUND(I163*H163,2)</f>
        <v>0</v>
      </c>
      <c r="BL163" s="18" t="s">
        <v>164</v>
      </c>
      <c r="BM163" s="240" t="s">
        <v>227</v>
      </c>
    </row>
    <row r="164" s="14" customFormat="1">
      <c r="A164" s="14"/>
      <c r="B164" s="253"/>
      <c r="C164" s="254"/>
      <c r="D164" s="244" t="s">
        <v>166</v>
      </c>
      <c r="E164" s="254"/>
      <c r="F164" s="256" t="s">
        <v>228</v>
      </c>
      <c r="G164" s="254"/>
      <c r="H164" s="257">
        <v>675.81100000000004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166</v>
      </c>
      <c r="AU164" s="263" t="s">
        <v>88</v>
      </c>
      <c r="AV164" s="14" t="s">
        <v>88</v>
      </c>
      <c r="AW164" s="14" t="s">
        <v>4</v>
      </c>
      <c r="AX164" s="14" t="s">
        <v>86</v>
      </c>
      <c r="AY164" s="263" t="s">
        <v>157</v>
      </c>
    </row>
    <row r="165" s="2" customFormat="1" ht="24.15" customHeight="1">
      <c r="A165" s="39"/>
      <c r="B165" s="40"/>
      <c r="C165" s="228" t="s">
        <v>229</v>
      </c>
      <c r="D165" s="228" t="s">
        <v>160</v>
      </c>
      <c r="E165" s="229" t="s">
        <v>230</v>
      </c>
      <c r="F165" s="230" t="s">
        <v>231</v>
      </c>
      <c r="G165" s="231" t="s">
        <v>190</v>
      </c>
      <c r="H165" s="232">
        <v>2.3159999999999998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43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164</v>
      </c>
      <c r="AT165" s="240" t="s">
        <v>160</v>
      </c>
      <c r="AU165" s="240" t="s">
        <v>88</v>
      </c>
      <c r="AY165" s="18" t="s">
        <v>157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86</v>
      </c>
      <c r="BK165" s="241">
        <f>ROUND(I165*H165,2)</f>
        <v>0</v>
      </c>
      <c r="BL165" s="18" t="s">
        <v>164</v>
      </c>
      <c r="BM165" s="240" t="s">
        <v>232</v>
      </c>
    </row>
    <row r="166" s="2" customFormat="1">
      <c r="A166" s="39"/>
      <c r="B166" s="40"/>
      <c r="C166" s="41"/>
      <c r="D166" s="244" t="s">
        <v>233</v>
      </c>
      <c r="E166" s="41"/>
      <c r="F166" s="275" t="s">
        <v>234</v>
      </c>
      <c r="G166" s="41"/>
      <c r="H166" s="41"/>
      <c r="I166" s="276"/>
      <c r="J166" s="41"/>
      <c r="K166" s="41"/>
      <c r="L166" s="45"/>
      <c r="M166" s="277"/>
      <c r="N166" s="27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233</v>
      </c>
      <c r="AU166" s="18" t="s">
        <v>88</v>
      </c>
    </row>
    <row r="167" s="2" customFormat="1" ht="49.05" customHeight="1">
      <c r="A167" s="39"/>
      <c r="B167" s="40"/>
      <c r="C167" s="228" t="s">
        <v>235</v>
      </c>
      <c r="D167" s="228" t="s">
        <v>160</v>
      </c>
      <c r="E167" s="229" t="s">
        <v>236</v>
      </c>
      <c r="F167" s="230" t="s">
        <v>237</v>
      </c>
      <c r="G167" s="231" t="s">
        <v>190</v>
      </c>
      <c r="H167" s="232">
        <v>9.3109999999999999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43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164</v>
      </c>
      <c r="AT167" s="240" t="s">
        <v>160</v>
      </c>
      <c r="AU167" s="240" t="s">
        <v>88</v>
      </c>
      <c r="AY167" s="18" t="s">
        <v>157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86</v>
      </c>
      <c r="BK167" s="241">
        <f>ROUND(I167*H167,2)</f>
        <v>0</v>
      </c>
      <c r="BL167" s="18" t="s">
        <v>164</v>
      </c>
      <c r="BM167" s="240" t="s">
        <v>238</v>
      </c>
    </row>
    <row r="168" s="2" customFormat="1" ht="24.15" customHeight="1">
      <c r="A168" s="39"/>
      <c r="B168" s="40"/>
      <c r="C168" s="228" t="s">
        <v>8</v>
      </c>
      <c r="D168" s="228" t="s">
        <v>160</v>
      </c>
      <c r="E168" s="229" t="s">
        <v>239</v>
      </c>
      <c r="F168" s="230" t="s">
        <v>240</v>
      </c>
      <c r="G168" s="231" t="s">
        <v>190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43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164</v>
      </c>
      <c r="AT168" s="240" t="s">
        <v>160</v>
      </c>
      <c r="AU168" s="240" t="s">
        <v>88</v>
      </c>
      <c r="AY168" s="18" t="s">
        <v>157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86</v>
      </c>
      <c r="BK168" s="241">
        <f>ROUND(I168*H168,2)</f>
        <v>0</v>
      </c>
      <c r="BL168" s="18" t="s">
        <v>164</v>
      </c>
      <c r="BM168" s="240" t="s">
        <v>241</v>
      </c>
    </row>
    <row r="169" s="2" customFormat="1" ht="24.15" customHeight="1">
      <c r="A169" s="39"/>
      <c r="B169" s="40"/>
      <c r="C169" s="228" t="s">
        <v>242</v>
      </c>
      <c r="D169" s="228" t="s">
        <v>160</v>
      </c>
      <c r="E169" s="229" t="s">
        <v>243</v>
      </c>
      <c r="F169" s="230" t="s">
        <v>244</v>
      </c>
      <c r="G169" s="231" t="s">
        <v>190</v>
      </c>
      <c r="H169" s="232">
        <v>15.669000000000001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43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164</v>
      </c>
      <c r="AT169" s="240" t="s">
        <v>160</v>
      </c>
      <c r="AU169" s="240" t="s">
        <v>88</v>
      </c>
      <c r="AY169" s="18" t="s">
        <v>157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86</v>
      </c>
      <c r="BK169" s="241">
        <f>ROUND(I169*H169,2)</f>
        <v>0</v>
      </c>
      <c r="BL169" s="18" t="s">
        <v>164</v>
      </c>
      <c r="BM169" s="240" t="s">
        <v>245</v>
      </c>
    </row>
    <row r="170" s="12" customFormat="1" ht="22.8" customHeight="1">
      <c r="A170" s="12"/>
      <c r="B170" s="212"/>
      <c r="C170" s="213"/>
      <c r="D170" s="214" t="s">
        <v>77</v>
      </c>
      <c r="E170" s="226" t="s">
        <v>246</v>
      </c>
      <c r="F170" s="226" t="s">
        <v>247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P171</f>
        <v>0</v>
      </c>
      <c r="Q170" s="220"/>
      <c r="R170" s="221">
        <f>R171</f>
        <v>0</v>
      </c>
      <c r="S170" s="220"/>
      <c r="T170" s="222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86</v>
      </c>
      <c r="AT170" s="224" t="s">
        <v>77</v>
      </c>
      <c r="AU170" s="224" t="s">
        <v>86</v>
      </c>
      <c r="AY170" s="223" t="s">
        <v>157</v>
      </c>
      <c r="BK170" s="225">
        <f>BK171</f>
        <v>0</v>
      </c>
    </row>
    <row r="171" s="2" customFormat="1" ht="16.5" customHeight="1">
      <c r="A171" s="39"/>
      <c r="B171" s="40"/>
      <c r="C171" s="228" t="s">
        <v>248</v>
      </c>
      <c r="D171" s="228" t="s">
        <v>160</v>
      </c>
      <c r="E171" s="229" t="s">
        <v>249</v>
      </c>
      <c r="F171" s="230" t="s">
        <v>250</v>
      </c>
      <c r="G171" s="231" t="s">
        <v>190</v>
      </c>
      <c r="H171" s="232">
        <v>24.550000000000001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43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164</v>
      </c>
      <c r="AT171" s="240" t="s">
        <v>160</v>
      </c>
      <c r="AU171" s="240" t="s">
        <v>88</v>
      </c>
      <c r="AY171" s="18" t="s">
        <v>157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86</v>
      </c>
      <c r="BK171" s="241">
        <f>ROUND(I171*H171,2)</f>
        <v>0</v>
      </c>
      <c r="BL171" s="18" t="s">
        <v>164</v>
      </c>
      <c r="BM171" s="240" t="s">
        <v>251</v>
      </c>
    </row>
    <row r="172" s="12" customFormat="1" ht="25.92" customHeight="1">
      <c r="A172" s="12"/>
      <c r="B172" s="212"/>
      <c r="C172" s="213"/>
      <c r="D172" s="214" t="s">
        <v>77</v>
      </c>
      <c r="E172" s="215" t="s">
        <v>252</v>
      </c>
      <c r="F172" s="215" t="s">
        <v>253</v>
      </c>
      <c r="G172" s="213"/>
      <c r="H172" s="213"/>
      <c r="I172" s="216"/>
      <c r="J172" s="217">
        <f>BK172</f>
        <v>0</v>
      </c>
      <c r="K172" s="213"/>
      <c r="L172" s="218"/>
      <c r="M172" s="219"/>
      <c r="N172" s="220"/>
      <c r="O172" s="220"/>
      <c r="P172" s="221">
        <f>P173+P176+P257+P353+P359+P366</f>
        <v>0</v>
      </c>
      <c r="Q172" s="220"/>
      <c r="R172" s="221">
        <f>R173+R176+R257+R353+R359+R366</f>
        <v>4.41599494</v>
      </c>
      <c r="S172" s="220"/>
      <c r="T172" s="222">
        <f>T173+T176+T257+T353+T359+T366</f>
        <v>26.257431799999996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88</v>
      </c>
      <c r="AT172" s="224" t="s">
        <v>77</v>
      </c>
      <c r="AU172" s="224" t="s">
        <v>78</v>
      </c>
      <c r="AY172" s="223" t="s">
        <v>157</v>
      </c>
      <c r="BK172" s="225">
        <f>BK173+BK176+BK257+BK353+BK359+BK366</f>
        <v>0</v>
      </c>
    </row>
    <row r="173" s="12" customFormat="1" ht="22.8" customHeight="1">
      <c r="A173" s="12"/>
      <c r="B173" s="212"/>
      <c r="C173" s="213"/>
      <c r="D173" s="214" t="s">
        <v>77</v>
      </c>
      <c r="E173" s="226" t="s">
        <v>254</v>
      </c>
      <c r="F173" s="226" t="s">
        <v>255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SUM(P174:P175)</f>
        <v>0</v>
      </c>
      <c r="Q173" s="220"/>
      <c r="R173" s="221">
        <f>SUM(R174:R175)</f>
        <v>0</v>
      </c>
      <c r="S173" s="220"/>
      <c r="T173" s="222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88</v>
      </c>
      <c r="AT173" s="224" t="s">
        <v>77</v>
      </c>
      <c r="AU173" s="224" t="s">
        <v>86</v>
      </c>
      <c r="AY173" s="223" t="s">
        <v>157</v>
      </c>
      <c r="BK173" s="225">
        <f>SUM(BK174:BK175)</f>
        <v>0</v>
      </c>
    </row>
    <row r="174" s="2" customFormat="1" ht="24.15" customHeight="1">
      <c r="A174" s="39"/>
      <c r="B174" s="40"/>
      <c r="C174" s="228" t="s">
        <v>256</v>
      </c>
      <c r="D174" s="228" t="s">
        <v>160</v>
      </c>
      <c r="E174" s="229" t="s">
        <v>257</v>
      </c>
      <c r="F174" s="230" t="s">
        <v>258</v>
      </c>
      <c r="G174" s="231" t="s">
        <v>173</v>
      </c>
      <c r="H174" s="232">
        <v>2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43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242</v>
      </c>
      <c r="AT174" s="240" t="s">
        <v>160</v>
      </c>
      <c r="AU174" s="240" t="s">
        <v>88</v>
      </c>
      <c r="AY174" s="18" t="s">
        <v>157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86</v>
      </c>
      <c r="BK174" s="241">
        <f>ROUND(I174*H174,2)</f>
        <v>0</v>
      </c>
      <c r="BL174" s="18" t="s">
        <v>242</v>
      </c>
      <c r="BM174" s="240" t="s">
        <v>259</v>
      </c>
    </row>
    <row r="175" s="2" customFormat="1" ht="16.5" customHeight="1">
      <c r="A175" s="39"/>
      <c r="B175" s="40"/>
      <c r="C175" s="279" t="s">
        <v>260</v>
      </c>
      <c r="D175" s="279" t="s">
        <v>261</v>
      </c>
      <c r="E175" s="280" t="s">
        <v>262</v>
      </c>
      <c r="F175" s="281" t="s">
        <v>263</v>
      </c>
      <c r="G175" s="282" t="s">
        <v>173</v>
      </c>
      <c r="H175" s="283">
        <v>2</v>
      </c>
      <c r="I175" s="284"/>
      <c r="J175" s="285">
        <f>ROUND(I175*H175,2)</f>
        <v>0</v>
      </c>
      <c r="K175" s="286"/>
      <c r="L175" s="287"/>
      <c r="M175" s="288" t="s">
        <v>1</v>
      </c>
      <c r="N175" s="289" t="s">
        <v>43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264</v>
      </c>
      <c r="AT175" s="240" t="s">
        <v>261</v>
      </c>
      <c r="AU175" s="240" t="s">
        <v>88</v>
      </c>
      <c r="AY175" s="18" t="s">
        <v>157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86</v>
      </c>
      <c r="BK175" s="241">
        <f>ROUND(I175*H175,2)</f>
        <v>0</v>
      </c>
      <c r="BL175" s="18" t="s">
        <v>242</v>
      </c>
      <c r="BM175" s="240" t="s">
        <v>265</v>
      </c>
    </row>
    <row r="176" s="12" customFormat="1" ht="22.8" customHeight="1">
      <c r="A176" s="12"/>
      <c r="B176" s="212"/>
      <c r="C176" s="213"/>
      <c r="D176" s="214" t="s">
        <v>77</v>
      </c>
      <c r="E176" s="226" t="s">
        <v>266</v>
      </c>
      <c r="F176" s="226" t="s">
        <v>267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SUM(P177:P256)</f>
        <v>0</v>
      </c>
      <c r="Q176" s="220"/>
      <c r="R176" s="221">
        <f>SUM(R177:R256)</f>
        <v>3.7020119399999998</v>
      </c>
      <c r="S176" s="220"/>
      <c r="T176" s="222">
        <f>SUM(T177:T256)</f>
        <v>23.941519999999997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88</v>
      </c>
      <c r="AT176" s="224" t="s">
        <v>77</v>
      </c>
      <c r="AU176" s="224" t="s">
        <v>86</v>
      </c>
      <c r="AY176" s="223" t="s">
        <v>157</v>
      </c>
      <c r="BK176" s="225">
        <f>SUM(BK177:BK256)</f>
        <v>0</v>
      </c>
    </row>
    <row r="177" s="2" customFormat="1" ht="16.5" customHeight="1">
      <c r="A177" s="39"/>
      <c r="B177" s="40"/>
      <c r="C177" s="228" t="s">
        <v>268</v>
      </c>
      <c r="D177" s="228" t="s">
        <v>160</v>
      </c>
      <c r="E177" s="229" t="s">
        <v>269</v>
      </c>
      <c r="F177" s="230" t="s">
        <v>270</v>
      </c>
      <c r="G177" s="231" t="s">
        <v>212</v>
      </c>
      <c r="H177" s="232">
        <v>630.03999999999996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43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0.01</v>
      </c>
      <c r="T177" s="239">
        <f>S177*H177</f>
        <v>6.3003999999999998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242</v>
      </c>
      <c r="AT177" s="240" t="s">
        <v>160</v>
      </c>
      <c r="AU177" s="240" t="s">
        <v>88</v>
      </c>
      <c r="AY177" s="18" t="s">
        <v>157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86</v>
      </c>
      <c r="BK177" s="241">
        <f>ROUND(I177*H177,2)</f>
        <v>0</v>
      </c>
      <c r="BL177" s="18" t="s">
        <v>242</v>
      </c>
      <c r="BM177" s="240" t="s">
        <v>271</v>
      </c>
    </row>
    <row r="178" s="13" customFormat="1">
      <c r="A178" s="13"/>
      <c r="B178" s="242"/>
      <c r="C178" s="243"/>
      <c r="D178" s="244" t="s">
        <v>166</v>
      </c>
      <c r="E178" s="245" t="s">
        <v>1</v>
      </c>
      <c r="F178" s="246" t="s">
        <v>272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166</v>
      </c>
      <c r="AU178" s="252" t="s">
        <v>88</v>
      </c>
      <c r="AV178" s="13" t="s">
        <v>86</v>
      </c>
      <c r="AW178" s="13" t="s">
        <v>34</v>
      </c>
      <c r="AX178" s="13" t="s">
        <v>78</v>
      </c>
      <c r="AY178" s="252" t="s">
        <v>157</v>
      </c>
    </row>
    <row r="179" s="14" customFormat="1">
      <c r="A179" s="14"/>
      <c r="B179" s="253"/>
      <c r="C179" s="254"/>
      <c r="D179" s="244" t="s">
        <v>166</v>
      </c>
      <c r="E179" s="255" t="s">
        <v>1</v>
      </c>
      <c r="F179" s="256" t="s">
        <v>273</v>
      </c>
      <c r="G179" s="254"/>
      <c r="H179" s="257">
        <v>52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166</v>
      </c>
      <c r="AU179" s="263" t="s">
        <v>88</v>
      </c>
      <c r="AV179" s="14" t="s">
        <v>88</v>
      </c>
      <c r="AW179" s="14" t="s">
        <v>34</v>
      </c>
      <c r="AX179" s="14" t="s">
        <v>78</v>
      </c>
      <c r="AY179" s="263" t="s">
        <v>157</v>
      </c>
    </row>
    <row r="180" s="13" customFormat="1">
      <c r="A180" s="13"/>
      <c r="B180" s="242"/>
      <c r="C180" s="243"/>
      <c r="D180" s="244" t="s">
        <v>166</v>
      </c>
      <c r="E180" s="245" t="s">
        <v>1</v>
      </c>
      <c r="F180" s="246" t="s">
        <v>274</v>
      </c>
      <c r="G180" s="243"/>
      <c r="H180" s="245" t="s">
        <v>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166</v>
      </c>
      <c r="AU180" s="252" t="s">
        <v>88</v>
      </c>
      <c r="AV180" s="13" t="s">
        <v>86</v>
      </c>
      <c r="AW180" s="13" t="s">
        <v>34</v>
      </c>
      <c r="AX180" s="13" t="s">
        <v>78</v>
      </c>
      <c r="AY180" s="252" t="s">
        <v>157</v>
      </c>
    </row>
    <row r="181" s="14" customFormat="1">
      <c r="A181" s="14"/>
      <c r="B181" s="253"/>
      <c r="C181" s="254"/>
      <c r="D181" s="244" t="s">
        <v>166</v>
      </c>
      <c r="E181" s="255" t="s">
        <v>1</v>
      </c>
      <c r="F181" s="256" t="s">
        <v>275</v>
      </c>
      <c r="G181" s="254"/>
      <c r="H181" s="257">
        <v>235.03999999999999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166</v>
      </c>
      <c r="AU181" s="263" t="s">
        <v>88</v>
      </c>
      <c r="AV181" s="14" t="s">
        <v>88</v>
      </c>
      <c r="AW181" s="14" t="s">
        <v>34</v>
      </c>
      <c r="AX181" s="14" t="s">
        <v>78</v>
      </c>
      <c r="AY181" s="263" t="s">
        <v>157</v>
      </c>
    </row>
    <row r="182" s="13" customFormat="1">
      <c r="A182" s="13"/>
      <c r="B182" s="242"/>
      <c r="C182" s="243"/>
      <c r="D182" s="244" t="s">
        <v>166</v>
      </c>
      <c r="E182" s="245" t="s">
        <v>1</v>
      </c>
      <c r="F182" s="246" t="s">
        <v>276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166</v>
      </c>
      <c r="AU182" s="252" t="s">
        <v>88</v>
      </c>
      <c r="AV182" s="13" t="s">
        <v>86</v>
      </c>
      <c r="AW182" s="13" t="s">
        <v>34</v>
      </c>
      <c r="AX182" s="13" t="s">
        <v>78</v>
      </c>
      <c r="AY182" s="252" t="s">
        <v>157</v>
      </c>
    </row>
    <row r="183" s="14" customFormat="1">
      <c r="A183" s="14"/>
      <c r="B183" s="253"/>
      <c r="C183" s="254"/>
      <c r="D183" s="244" t="s">
        <v>166</v>
      </c>
      <c r="E183" s="255" t="s">
        <v>1</v>
      </c>
      <c r="F183" s="256" t="s">
        <v>277</v>
      </c>
      <c r="G183" s="254"/>
      <c r="H183" s="257">
        <v>98.799999999999997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166</v>
      </c>
      <c r="AU183" s="263" t="s">
        <v>88</v>
      </c>
      <c r="AV183" s="14" t="s">
        <v>88</v>
      </c>
      <c r="AW183" s="14" t="s">
        <v>34</v>
      </c>
      <c r="AX183" s="14" t="s">
        <v>78</v>
      </c>
      <c r="AY183" s="263" t="s">
        <v>157</v>
      </c>
    </row>
    <row r="184" s="14" customFormat="1">
      <c r="A184" s="14"/>
      <c r="B184" s="253"/>
      <c r="C184" s="254"/>
      <c r="D184" s="244" t="s">
        <v>166</v>
      </c>
      <c r="E184" s="255" t="s">
        <v>1</v>
      </c>
      <c r="F184" s="256" t="s">
        <v>278</v>
      </c>
      <c r="G184" s="254"/>
      <c r="H184" s="257">
        <v>132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166</v>
      </c>
      <c r="AU184" s="263" t="s">
        <v>88</v>
      </c>
      <c r="AV184" s="14" t="s">
        <v>88</v>
      </c>
      <c r="AW184" s="14" t="s">
        <v>34</v>
      </c>
      <c r="AX184" s="14" t="s">
        <v>78</v>
      </c>
      <c r="AY184" s="263" t="s">
        <v>157</v>
      </c>
    </row>
    <row r="185" s="13" customFormat="1">
      <c r="A185" s="13"/>
      <c r="B185" s="242"/>
      <c r="C185" s="243"/>
      <c r="D185" s="244" t="s">
        <v>166</v>
      </c>
      <c r="E185" s="245" t="s">
        <v>1</v>
      </c>
      <c r="F185" s="246" t="s">
        <v>279</v>
      </c>
      <c r="G185" s="243"/>
      <c r="H185" s="245" t="s">
        <v>1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166</v>
      </c>
      <c r="AU185" s="252" t="s">
        <v>88</v>
      </c>
      <c r="AV185" s="13" t="s">
        <v>86</v>
      </c>
      <c r="AW185" s="13" t="s">
        <v>34</v>
      </c>
      <c r="AX185" s="13" t="s">
        <v>78</v>
      </c>
      <c r="AY185" s="252" t="s">
        <v>157</v>
      </c>
    </row>
    <row r="186" s="14" customFormat="1">
      <c r="A186" s="14"/>
      <c r="B186" s="253"/>
      <c r="C186" s="254"/>
      <c r="D186" s="244" t="s">
        <v>166</v>
      </c>
      <c r="E186" s="255" t="s">
        <v>1</v>
      </c>
      <c r="F186" s="256" t="s">
        <v>280</v>
      </c>
      <c r="G186" s="254"/>
      <c r="H186" s="257">
        <v>37.399999999999999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166</v>
      </c>
      <c r="AU186" s="263" t="s">
        <v>88</v>
      </c>
      <c r="AV186" s="14" t="s">
        <v>88</v>
      </c>
      <c r="AW186" s="14" t="s">
        <v>34</v>
      </c>
      <c r="AX186" s="14" t="s">
        <v>78</v>
      </c>
      <c r="AY186" s="263" t="s">
        <v>157</v>
      </c>
    </row>
    <row r="187" s="13" customFormat="1">
      <c r="A187" s="13"/>
      <c r="B187" s="242"/>
      <c r="C187" s="243"/>
      <c r="D187" s="244" t="s">
        <v>166</v>
      </c>
      <c r="E187" s="245" t="s">
        <v>1</v>
      </c>
      <c r="F187" s="246" t="s">
        <v>281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166</v>
      </c>
      <c r="AU187" s="252" t="s">
        <v>88</v>
      </c>
      <c r="AV187" s="13" t="s">
        <v>86</v>
      </c>
      <c r="AW187" s="13" t="s">
        <v>34</v>
      </c>
      <c r="AX187" s="13" t="s">
        <v>78</v>
      </c>
      <c r="AY187" s="252" t="s">
        <v>157</v>
      </c>
    </row>
    <row r="188" s="14" customFormat="1">
      <c r="A188" s="14"/>
      <c r="B188" s="253"/>
      <c r="C188" s="254"/>
      <c r="D188" s="244" t="s">
        <v>166</v>
      </c>
      <c r="E188" s="255" t="s">
        <v>1</v>
      </c>
      <c r="F188" s="256" t="s">
        <v>282</v>
      </c>
      <c r="G188" s="254"/>
      <c r="H188" s="257">
        <v>72.799999999999997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166</v>
      </c>
      <c r="AU188" s="263" t="s">
        <v>88</v>
      </c>
      <c r="AV188" s="14" t="s">
        <v>88</v>
      </c>
      <c r="AW188" s="14" t="s">
        <v>34</v>
      </c>
      <c r="AX188" s="14" t="s">
        <v>78</v>
      </c>
      <c r="AY188" s="263" t="s">
        <v>157</v>
      </c>
    </row>
    <row r="189" s="13" customFormat="1">
      <c r="A189" s="13"/>
      <c r="B189" s="242"/>
      <c r="C189" s="243"/>
      <c r="D189" s="244" t="s">
        <v>166</v>
      </c>
      <c r="E189" s="245" t="s">
        <v>1</v>
      </c>
      <c r="F189" s="246" t="s">
        <v>283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166</v>
      </c>
      <c r="AU189" s="252" t="s">
        <v>88</v>
      </c>
      <c r="AV189" s="13" t="s">
        <v>86</v>
      </c>
      <c r="AW189" s="13" t="s">
        <v>34</v>
      </c>
      <c r="AX189" s="13" t="s">
        <v>78</v>
      </c>
      <c r="AY189" s="252" t="s">
        <v>157</v>
      </c>
    </row>
    <row r="190" s="14" customFormat="1">
      <c r="A190" s="14"/>
      <c r="B190" s="253"/>
      <c r="C190" s="254"/>
      <c r="D190" s="244" t="s">
        <v>166</v>
      </c>
      <c r="E190" s="255" t="s">
        <v>1</v>
      </c>
      <c r="F190" s="256" t="s">
        <v>88</v>
      </c>
      <c r="G190" s="254"/>
      <c r="H190" s="257">
        <v>2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166</v>
      </c>
      <c r="AU190" s="263" t="s">
        <v>88</v>
      </c>
      <c r="AV190" s="14" t="s">
        <v>88</v>
      </c>
      <c r="AW190" s="14" t="s">
        <v>34</v>
      </c>
      <c r="AX190" s="14" t="s">
        <v>78</v>
      </c>
      <c r="AY190" s="263" t="s">
        <v>157</v>
      </c>
    </row>
    <row r="191" s="15" customFormat="1">
      <c r="A191" s="15"/>
      <c r="B191" s="264"/>
      <c r="C191" s="265"/>
      <c r="D191" s="244" t="s">
        <v>166</v>
      </c>
      <c r="E191" s="266" t="s">
        <v>1</v>
      </c>
      <c r="F191" s="267" t="s">
        <v>170</v>
      </c>
      <c r="G191" s="265"/>
      <c r="H191" s="268">
        <v>630.03999999999985</v>
      </c>
      <c r="I191" s="269"/>
      <c r="J191" s="265"/>
      <c r="K191" s="265"/>
      <c r="L191" s="270"/>
      <c r="M191" s="271"/>
      <c r="N191" s="272"/>
      <c r="O191" s="272"/>
      <c r="P191" s="272"/>
      <c r="Q191" s="272"/>
      <c r="R191" s="272"/>
      <c r="S191" s="272"/>
      <c r="T191" s="27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4" t="s">
        <v>166</v>
      </c>
      <c r="AU191" s="274" t="s">
        <v>88</v>
      </c>
      <c r="AV191" s="15" t="s">
        <v>164</v>
      </c>
      <c r="AW191" s="15" t="s">
        <v>34</v>
      </c>
      <c r="AX191" s="15" t="s">
        <v>86</v>
      </c>
      <c r="AY191" s="274" t="s">
        <v>157</v>
      </c>
    </row>
    <row r="192" s="2" customFormat="1" ht="33" customHeight="1">
      <c r="A192" s="39"/>
      <c r="B192" s="40"/>
      <c r="C192" s="228" t="s">
        <v>7</v>
      </c>
      <c r="D192" s="228" t="s">
        <v>160</v>
      </c>
      <c r="E192" s="229" t="s">
        <v>284</v>
      </c>
      <c r="F192" s="230" t="s">
        <v>285</v>
      </c>
      <c r="G192" s="231" t="s">
        <v>163</v>
      </c>
      <c r="H192" s="232">
        <v>16.477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43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242</v>
      </c>
      <c r="AT192" s="240" t="s">
        <v>160</v>
      </c>
      <c r="AU192" s="240" t="s">
        <v>88</v>
      </c>
      <c r="AY192" s="18" t="s">
        <v>157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86</v>
      </c>
      <c r="BK192" s="241">
        <f>ROUND(I192*H192,2)</f>
        <v>0</v>
      </c>
      <c r="BL192" s="18" t="s">
        <v>242</v>
      </c>
      <c r="BM192" s="240" t="s">
        <v>286</v>
      </c>
    </row>
    <row r="193" s="14" customFormat="1">
      <c r="A193" s="14"/>
      <c r="B193" s="253"/>
      <c r="C193" s="254"/>
      <c r="D193" s="244" t="s">
        <v>166</v>
      </c>
      <c r="E193" s="255" t="s">
        <v>1</v>
      </c>
      <c r="F193" s="256" t="s">
        <v>287</v>
      </c>
      <c r="G193" s="254"/>
      <c r="H193" s="257">
        <v>8.2520000000000007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166</v>
      </c>
      <c r="AU193" s="263" t="s">
        <v>88</v>
      </c>
      <c r="AV193" s="14" t="s">
        <v>88</v>
      </c>
      <c r="AW193" s="14" t="s">
        <v>34</v>
      </c>
      <c r="AX193" s="14" t="s">
        <v>78</v>
      </c>
      <c r="AY193" s="263" t="s">
        <v>157</v>
      </c>
    </row>
    <row r="194" s="14" customFormat="1">
      <c r="A194" s="14"/>
      <c r="B194" s="253"/>
      <c r="C194" s="254"/>
      <c r="D194" s="244" t="s">
        <v>166</v>
      </c>
      <c r="E194" s="255" t="s">
        <v>1</v>
      </c>
      <c r="F194" s="256" t="s">
        <v>288</v>
      </c>
      <c r="G194" s="254"/>
      <c r="H194" s="257">
        <v>8.2249999999999996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166</v>
      </c>
      <c r="AU194" s="263" t="s">
        <v>88</v>
      </c>
      <c r="AV194" s="14" t="s">
        <v>88</v>
      </c>
      <c r="AW194" s="14" t="s">
        <v>34</v>
      </c>
      <c r="AX194" s="14" t="s">
        <v>78</v>
      </c>
      <c r="AY194" s="263" t="s">
        <v>157</v>
      </c>
    </row>
    <row r="195" s="15" customFormat="1">
      <c r="A195" s="15"/>
      <c r="B195" s="264"/>
      <c r="C195" s="265"/>
      <c r="D195" s="244" t="s">
        <v>166</v>
      </c>
      <c r="E195" s="266" t="s">
        <v>1</v>
      </c>
      <c r="F195" s="267" t="s">
        <v>170</v>
      </c>
      <c r="G195" s="265"/>
      <c r="H195" s="268">
        <v>16.477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166</v>
      </c>
      <c r="AU195" s="274" t="s">
        <v>88</v>
      </c>
      <c r="AV195" s="15" t="s">
        <v>164</v>
      </c>
      <c r="AW195" s="15" t="s">
        <v>34</v>
      </c>
      <c r="AX195" s="15" t="s">
        <v>86</v>
      </c>
      <c r="AY195" s="274" t="s">
        <v>157</v>
      </c>
    </row>
    <row r="196" s="2" customFormat="1" ht="24.15" customHeight="1">
      <c r="A196" s="39"/>
      <c r="B196" s="40"/>
      <c r="C196" s="228" t="s">
        <v>289</v>
      </c>
      <c r="D196" s="228" t="s">
        <v>160</v>
      </c>
      <c r="E196" s="229" t="s">
        <v>290</v>
      </c>
      <c r="F196" s="230" t="s">
        <v>291</v>
      </c>
      <c r="G196" s="231" t="s">
        <v>212</v>
      </c>
      <c r="H196" s="232">
        <v>189.012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43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0.02</v>
      </c>
      <c r="T196" s="239">
        <f>S196*H196</f>
        <v>3.78024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242</v>
      </c>
      <c r="AT196" s="240" t="s">
        <v>160</v>
      </c>
      <c r="AU196" s="240" t="s">
        <v>88</v>
      </c>
      <c r="AY196" s="18" t="s">
        <v>157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86</v>
      </c>
      <c r="BK196" s="241">
        <f>ROUND(I196*H196,2)</f>
        <v>0</v>
      </c>
      <c r="BL196" s="18" t="s">
        <v>242</v>
      </c>
      <c r="BM196" s="240" t="s">
        <v>292</v>
      </c>
    </row>
    <row r="197" s="14" customFormat="1">
      <c r="A197" s="14"/>
      <c r="B197" s="253"/>
      <c r="C197" s="254"/>
      <c r="D197" s="244" t="s">
        <v>166</v>
      </c>
      <c r="E197" s="254"/>
      <c r="F197" s="256" t="s">
        <v>293</v>
      </c>
      <c r="G197" s="254"/>
      <c r="H197" s="257">
        <v>189.012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166</v>
      </c>
      <c r="AU197" s="263" t="s">
        <v>88</v>
      </c>
      <c r="AV197" s="14" t="s">
        <v>88</v>
      </c>
      <c r="AW197" s="14" t="s">
        <v>4</v>
      </c>
      <c r="AX197" s="14" t="s">
        <v>86</v>
      </c>
      <c r="AY197" s="263" t="s">
        <v>157</v>
      </c>
    </row>
    <row r="198" s="2" customFormat="1" ht="24.15" customHeight="1">
      <c r="A198" s="39"/>
      <c r="B198" s="40"/>
      <c r="C198" s="228" t="s">
        <v>294</v>
      </c>
      <c r="D198" s="228" t="s">
        <v>160</v>
      </c>
      <c r="E198" s="229" t="s">
        <v>295</v>
      </c>
      <c r="F198" s="230" t="s">
        <v>296</v>
      </c>
      <c r="G198" s="231" t="s">
        <v>177</v>
      </c>
      <c r="H198" s="232">
        <v>301.06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43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242</v>
      </c>
      <c r="AT198" s="240" t="s">
        <v>160</v>
      </c>
      <c r="AU198" s="240" t="s">
        <v>88</v>
      </c>
      <c r="AY198" s="18" t="s">
        <v>157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86</v>
      </c>
      <c r="BK198" s="241">
        <f>ROUND(I198*H198,2)</f>
        <v>0</v>
      </c>
      <c r="BL198" s="18" t="s">
        <v>242</v>
      </c>
      <c r="BM198" s="240" t="s">
        <v>297</v>
      </c>
    </row>
    <row r="199" s="14" customFormat="1">
      <c r="A199" s="14"/>
      <c r="B199" s="253"/>
      <c r="C199" s="254"/>
      <c r="D199" s="244" t="s">
        <v>166</v>
      </c>
      <c r="E199" s="255" t="s">
        <v>1</v>
      </c>
      <c r="F199" s="256" t="s">
        <v>298</v>
      </c>
      <c r="G199" s="254"/>
      <c r="H199" s="257">
        <v>630.03999999999996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166</v>
      </c>
      <c r="AU199" s="263" t="s">
        <v>88</v>
      </c>
      <c r="AV199" s="14" t="s">
        <v>88</v>
      </c>
      <c r="AW199" s="14" t="s">
        <v>34</v>
      </c>
      <c r="AX199" s="14" t="s">
        <v>78</v>
      </c>
      <c r="AY199" s="263" t="s">
        <v>157</v>
      </c>
    </row>
    <row r="200" s="14" customFormat="1">
      <c r="A200" s="14"/>
      <c r="B200" s="253"/>
      <c r="C200" s="254"/>
      <c r="D200" s="244" t="s">
        <v>166</v>
      </c>
      <c r="E200" s="255" t="s">
        <v>1</v>
      </c>
      <c r="F200" s="256" t="s">
        <v>299</v>
      </c>
      <c r="G200" s="254"/>
      <c r="H200" s="257">
        <v>-328.98000000000002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166</v>
      </c>
      <c r="AU200" s="263" t="s">
        <v>88</v>
      </c>
      <c r="AV200" s="14" t="s">
        <v>88</v>
      </c>
      <c r="AW200" s="14" t="s">
        <v>34</v>
      </c>
      <c r="AX200" s="14" t="s">
        <v>78</v>
      </c>
      <c r="AY200" s="263" t="s">
        <v>157</v>
      </c>
    </row>
    <row r="201" s="15" customFormat="1">
      <c r="A201" s="15"/>
      <c r="B201" s="264"/>
      <c r="C201" s="265"/>
      <c r="D201" s="244" t="s">
        <v>166</v>
      </c>
      <c r="E201" s="266" t="s">
        <v>1</v>
      </c>
      <c r="F201" s="267" t="s">
        <v>170</v>
      </c>
      <c r="G201" s="265"/>
      <c r="H201" s="268">
        <v>301.05999999999995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166</v>
      </c>
      <c r="AU201" s="274" t="s">
        <v>88</v>
      </c>
      <c r="AV201" s="15" t="s">
        <v>164</v>
      </c>
      <c r="AW201" s="15" t="s">
        <v>34</v>
      </c>
      <c r="AX201" s="15" t="s">
        <v>86</v>
      </c>
      <c r="AY201" s="274" t="s">
        <v>157</v>
      </c>
    </row>
    <row r="202" s="2" customFormat="1" ht="16.5" customHeight="1">
      <c r="A202" s="39"/>
      <c r="B202" s="40"/>
      <c r="C202" s="279" t="s">
        <v>300</v>
      </c>
      <c r="D202" s="279" t="s">
        <v>261</v>
      </c>
      <c r="E202" s="280" t="s">
        <v>301</v>
      </c>
      <c r="F202" s="281" t="s">
        <v>302</v>
      </c>
      <c r="G202" s="282" t="s">
        <v>163</v>
      </c>
      <c r="H202" s="283">
        <v>8.2520000000000007</v>
      </c>
      <c r="I202" s="284"/>
      <c r="J202" s="285">
        <f>ROUND(I202*H202,2)</f>
        <v>0</v>
      </c>
      <c r="K202" s="286"/>
      <c r="L202" s="287"/>
      <c r="M202" s="288" t="s">
        <v>1</v>
      </c>
      <c r="N202" s="289" t="s">
        <v>43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264</v>
      </c>
      <c r="AT202" s="240" t="s">
        <v>261</v>
      </c>
      <c r="AU202" s="240" t="s">
        <v>88</v>
      </c>
      <c r="AY202" s="18" t="s">
        <v>157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86</v>
      </c>
      <c r="BK202" s="241">
        <f>ROUND(I202*H202,2)</f>
        <v>0</v>
      </c>
      <c r="BL202" s="18" t="s">
        <v>242</v>
      </c>
      <c r="BM202" s="240" t="s">
        <v>303</v>
      </c>
    </row>
    <row r="203" s="14" customFormat="1">
      <c r="A203" s="14"/>
      <c r="B203" s="253"/>
      <c r="C203" s="254"/>
      <c r="D203" s="244" t="s">
        <v>166</v>
      </c>
      <c r="E203" s="255" t="s">
        <v>1</v>
      </c>
      <c r="F203" s="256" t="s">
        <v>304</v>
      </c>
      <c r="G203" s="254"/>
      <c r="H203" s="257">
        <v>7.5019999999999998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166</v>
      </c>
      <c r="AU203" s="263" t="s">
        <v>88</v>
      </c>
      <c r="AV203" s="14" t="s">
        <v>88</v>
      </c>
      <c r="AW203" s="14" t="s">
        <v>34</v>
      </c>
      <c r="AX203" s="14" t="s">
        <v>86</v>
      </c>
      <c r="AY203" s="263" t="s">
        <v>157</v>
      </c>
    </row>
    <row r="204" s="14" customFormat="1">
      <c r="A204" s="14"/>
      <c r="B204" s="253"/>
      <c r="C204" s="254"/>
      <c r="D204" s="244" t="s">
        <v>166</v>
      </c>
      <c r="E204" s="254"/>
      <c r="F204" s="256" t="s">
        <v>305</v>
      </c>
      <c r="G204" s="254"/>
      <c r="H204" s="257">
        <v>8.2520000000000007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166</v>
      </c>
      <c r="AU204" s="263" t="s">
        <v>88</v>
      </c>
      <c r="AV204" s="14" t="s">
        <v>88</v>
      </c>
      <c r="AW204" s="14" t="s">
        <v>4</v>
      </c>
      <c r="AX204" s="14" t="s">
        <v>86</v>
      </c>
      <c r="AY204" s="263" t="s">
        <v>157</v>
      </c>
    </row>
    <row r="205" s="2" customFormat="1" ht="24.15" customHeight="1">
      <c r="A205" s="39"/>
      <c r="B205" s="40"/>
      <c r="C205" s="228" t="s">
        <v>306</v>
      </c>
      <c r="D205" s="228" t="s">
        <v>160</v>
      </c>
      <c r="E205" s="229" t="s">
        <v>307</v>
      </c>
      <c r="F205" s="230" t="s">
        <v>308</v>
      </c>
      <c r="G205" s="231" t="s">
        <v>177</v>
      </c>
      <c r="H205" s="232">
        <v>328.98000000000002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43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242</v>
      </c>
      <c r="AT205" s="240" t="s">
        <v>160</v>
      </c>
      <c r="AU205" s="240" t="s">
        <v>88</v>
      </c>
      <c r="AY205" s="18" t="s">
        <v>157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86</v>
      </c>
      <c r="BK205" s="241">
        <f>ROUND(I205*H205,2)</f>
        <v>0</v>
      </c>
      <c r="BL205" s="18" t="s">
        <v>242</v>
      </c>
      <c r="BM205" s="240" t="s">
        <v>309</v>
      </c>
    </row>
    <row r="206" s="13" customFormat="1">
      <c r="A206" s="13"/>
      <c r="B206" s="242"/>
      <c r="C206" s="243"/>
      <c r="D206" s="244" t="s">
        <v>166</v>
      </c>
      <c r="E206" s="245" t="s">
        <v>1</v>
      </c>
      <c r="F206" s="246" t="s">
        <v>272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166</v>
      </c>
      <c r="AU206" s="252" t="s">
        <v>88</v>
      </c>
      <c r="AV206" s="13" t="s">
        <v>86</v>
      </c>
      <c r="AW206" s="13" t="s">
        <v>34</v>
      </c>
      <c r="AX206" s="13" t="s">
        <v>78</v>
      </c>
      <c r="AY206" s="252" t="s">
        <v>157</v>
      </c>
    </row>
    <row r="207" s="14" customFormat="1">
      <c r="A207" s="14"/>
      <c r="B207" s="253"/>
      <c r="C207" s="254"/>
      <c r="D207" s="244" t="s">
        <v>166</v>
      </c>
      <c r="E207" s="255" t="s">
        <v>1</v>
      </c>
      <c r="F207" s="256" t="s">
        <v>310</v>
      </c>
      <c r="G207" s="254"/>
      <c r="H207" s="257">
        <v>2.6000000000000001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166</v>
      </c>
      <c r="AU207" s="263" t="s">
        <v>88</v>
      </c>
      <c r="AV207" s="14" t="s">
        <v>88</v>
      </c>
      <c r="AW207" s="14" t="s">
        <v>34</v>
      </c>
      <c r="AX207" s="14" t="s">
        <v>78</v>
      </c>
      <c r="AY207" s="263" t="s">
        <v>157</v>
      </c>
    </row>
    <row r="208" s="14" customFormat="1">
      <c r="A208" s="14"/>
      <c r="B208" s="253"/>
      <c r="C208" s="254"/>
      <c r="D208" s="244" t="s">
        <v>166</v>
      </c>
      <c r="E208" s="255" t="s">
        <v>1</v>
      </c>
      <c r="F208" s="256" t="s">
        <v>311</v>
      </c>
      <c r="G208" s="254"/>
      <c r="H208" s="257">
        <v>7.2000000000000002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166</v>
      </c>
      <c r="AU208" s="263" t="s">
        <v>88</v>
      </c>
      <c r="AV208" s="14" t="s">
        <v>88</v>
      </c>
      <c r="AW208" s="14" t="s">
        <v>34</v>
      </c>
      <c r="AX208" s="14" t="s">
        <v>78</v>
      </c>
      <c r="AY208" s="263" t="s">
        <v>157</v>
      </c>
    </row>
    <row r="209" s="13" customFormat="1">
      <c r="A209" s="13"/>
      <c r="B209" s="242"/>
      <c r="C209" s="243"/>
      <c r="D209" s="244" t="s">
        <v>166</v>
      </c>
      <c r="E209" s="245" t="s">
        <v>1</v>
      </c>
      <c r="F209" s="246" t="s">
        <v>274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166</v>
      </c>
      <c r="AU209" s="252" t="s">
        <v>88</v>
      </c>
      <c r="AV209" s="13" t="s">
        <v>86</v>
      </c>
      <c r="AW209" s="13" t="s">
        <v>34</v>
      </c>
      <c r="AX209" s="13" t="s">
        <v>78</v>
      </c>
      <c r="AY209" s="252" t="s">
        <v>157</v>
      </c>
    </row>
    <row r="210" s="14" customFormat="1">
      <c r="A210" s="14"/>
      <c r="B210" s="253"/>
      <c r="C210" s="254"/>
      <c r="D210" s="244" t="s">
        <v>166</v>
      </c>
      <c r="E210" s="255" t="s">
        <v>1</v>
      </c>
      <c r="F210" s="256" t="s">
        <v>312</v>
      </c>
      <c r="G210" s="254"/>
      <c r="H210" s="257">
        <v>100.88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166</v>
      </c>
      <c r="AU210" s="263" t="s">
        <v>88</v>
      </c>
      <c r="AV210" s="14" t="s">
        <v>88</v>
      </c>
      <c r="AW210" s="14" t="s">
        <v>34</v>
      </c>
      <c r="AX210" s="14" t="s">
        <v>78</v>
      </c>
      <c r="AY210" s="263" t="s">
        <v>157</v>
      </c>
    </row>
    <row r="211" s="14" customFormat="1">
      <c r="A211" s="14"/>
      <c r="B211" s="253"/>
      <c r="C211" s="254"/>
      <c r="D211" s="244" t="s">
        <v>166</v>
      </c>
      <c r="E211" s="255" t="s">
        <v>1</v>
      </c>
      <c r="F211" s="256" t="s">
        <v>313</v>
      </c>
      <c r="G211" s="254"/>
      <c r="H211" s="257">
        <v>12.9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166</v>
      </c>
      <c r="AU211" s="263" t="s">
        <v>88</v>
      </c>
      <c r="AV211" s="14" t="s">
        <v>88</v>
      </c>
      <c r="AW211" s="14" t="s">
        <v>34</v>
      </c>
      <c r="AX211" s="14" t="s">
        <v>78</v>
      </c>
      <c r="AY211" s="263" t="s">
        <v>157</v>
      </c>
    </row>
    <row r="212" s="13" customFormat="1">
      <c r="A212" s="13"/>
      <c r="B212" s="242"/>
      <c r="C212" s="243"/>
      <c r="D212" s="244" t="s">
        <v>166</v>
      </c>
      <c r="E212" s="245" t="s">
        <v>1</v>
      </c>
      <c r="F212" s="246" t="s">
        <v>276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166</v>
      </c>
      <c r="AU212" s="252" t="s">
        <v>88</v>
      </c>
      <c r="AV212" s="13" t="s">
        <v>86</v>
      </c>
      <c r="AW212" s="13" t="s">
        <v>34</v>
      </c>
      <c r="AX212" s="13" t="s">
        <v>78</v>
      </c>
      <c r="AY212" s="252" t="s">
        <v>157</v>
      </c>
    </row>
    <row r="213" s="14" customFormat="1">
      <c r="A213" s="14"/>
      <c r="B213" s="253"/>
      <c r="C213" s="254"/>
      <c r="D213" s="244" t="s">
        <v>166</v>
      </c>
      <c r="E213" s="255" t="s">
        <v>1</v>
      </c>
      <c r="F213" s="256" t="s">
        <v>314</v>
      </c>
      <c r="G213" s="254"/>
      <c r="H213" s="257">
        <v>15.199999999999999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166</v>
      </c>
      <c r="AU213" s="263" t="s">
        <v>88</v>
      </c>
      <c r="AV213" s="14" t="s">
        <v>88</v>
      </c>
      <c r="AW213" s="14" t="s">
        <v>34</v>
      </c>
      <c r="AX213" s="14" t="s">
        <v>78</v>
      </c>
      <c r="AY213" s="263" t="s">
        <v>157</v>
      </c>
    </row>
    <row r="214" s="14" customFormat="1">
      <c r="A214" s="14"/>
      <c r="B214" s="253"/>
      <c r="C214" s="254"/>
      <c r="D214" s="244" t="s">
        <v>166</v>
      </c>
      <c r="E214" s="255" t="s">
        <v>1</v>
      </c>
      <c r="F214" s="256" t="s">
        <v>315</v>
      </c>
      <c r="G214" s="254"/>
      <c r="H214" s="257">
        <v>26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166</v>
      </c>
      <c r="AU214" s="263" t="s">
        <v>88</v>
      </c>
      <c r="AV214" s="14" t="s">
        <v>88</v>
      </c>
      <c r="AW214" s="14" t="s">
        <v>34</v>
      </c>
      <c r="AX214" s="14" t="s">
        <v>78</v>
      </c>
      <c r="AY214" s="263" t="s">
        <v>157</v>
      </c>
    </row>
    <row r="215" s="14" customFormat="1">
      <c r="A215" s="14"/>
      <c r="B215" s="253"/>
      <c r="C215" s="254"/>
      <c r="D215" s="244" t="s">
        <v>166</v>
      </c>
      <c r="E215" s="255" t="s">
        <v>1</v>
      </c>
      <c r="F215" s="256" t="s">
        <v>316</v>
      </c>
      <c r="G215" s="254"/>
      <c r="H215" s="257">
        <v>24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166</v>
      </c>
      <c r="AU215" s="263" t="s">
        <v>88</v>
      </c>
      <c r="AV215" s="14" t="s">
        <v>88</v>
      </c>
      <c r="AW215" s="14" t="s">
        <v>34</v>
      </c>
      <c r="AX215" s="14" t="s">
        <v>78</v>
      </c>
      <c r="AY215" s="263" t="s">
        <v>157</v>
      </c>
    </row>
    <row r="216" s="14" customFormat="1">
      <c r="A216" s="14"/>
      <c r="B216" s="253"/>
      <c r="C216" s="254"/>
      <c r="D216" s="244" t="s">
        <v>166</v>
      </c>
      <c r="E216" s="255" t="s">
        <v>1</v>
      </c>
      <c r="F216" s="256" t="s">
        <v>317</v>
      </c>
      <c r="G216" s="254"/>
      <c r="H216" s="257">
        <v>18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166</v>
      </c>
      <c r="AU216" s="263" t="s">
        <v>88</v>
      </c>
      <c r="AV216" s="14" t="s">
        <v>88</v>
      </c>
      <c r="AW216" s="14" t="s">
        <v>34</v>
      </c>
      <c r="AX216" s="14" t="s">
        <v>78</v>
      </c>
      <c r="AY216" s="263" t="s">
        <v>157</v>
      </c>
    </row>
    <row r="217" s="13" customFormat="1">
      <c r="A217" s="13"/>
      <c r="B217" s="242"/>
      <c r="C217" s="243"/>
      <c r="D217" s="244" t="s">
        <v>166</v>
      </c>
      <c r="E217" s="245" t="s">
        <v>1</v>
      </c>
      <c r="F217" s="246" t="s">
        <v>279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166</v>
      </c>
      <c r="AU217" s="252" t="s">
        <v>88</v>
      </c>
      <c r="AV217" s="13" t="s">
        <v>86</v>
      </c>
      <c r="AW217" s="13" t="s">
        <v>34</v>
      </c>
      <c r="AX217" s="13" t="s">
        <v>78</v>
      </c>
      <c r="AY217" s="252" t="s">
        <v>157</v>
      </c>
    </row>
    <row r="218" s="14" customFormat="1">
      <c r="A218" s="14"/>
      <c r="B218" s="253"/>
      <c r="C218" s="254"/>
      <c r="D218" s="244" t="s">
        <v>166</v>
      </c>
      <c r="E218" s="255" t="s">
        <v>1</v>
      </c>
      <c r="F218" s="256" t="s">
        <v>318</v>
      </c>
      <c r="G218" s="254"/>
      <c r="H218" s="257">
        <v>74.799999999999997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166</v>
      </c>
      <c r="AU218" s="263" t="s">
        <v>88</v>
      </c>
      <c r="AV218" s="14" t="s">
        <v>88</v>
      </c>
      <c r="AW218" s="14" t="s">
        <v>34</v>
      </c>
      <c r="AX218" s="14" t="s">
        <v>78</v>
      </c>
      <c r="AY218" s="263" t="s">
        <v>157</v>
      </c>
    </row>
    <row r="219" s="14" customFormat="1">
      <c r="A219" s="14"/>
      <c r="B219" s="253"/>
      <c r="C219" s="254"/>
      <c r="D219" s="244" t="s">
        <v>166</v>
      </c>
      <c r="E219" s="255" t="s">
        <v>1</v>
      </c>
      <c r="F219" s="256" t="s">
        <v>319</v>
      </c>
      <c r="G219" s="254"/>
      <c r="H219" s="257">
        <v>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166</v>
      </c>
      <c r="AU219" s="263" t="s">
        <v>88</v>
      </c>
      <c r="AV219" s="14" t="s">
        <v>88</v>
      </c>
      <c r="AW219" s="14" t="s">
        <v>34</v>
      </c>
      <c r="AX219" s="14" t="s">
        <v>78</v>
      </c>
      <c r="AY219" s="263" t="s">
        <v>157</v>
      </c>
    </row>
    <row r="220" s="13" customFormat="1">
      <c r="A220" s="13"/>
      <c r="B220" s="242"/>
      <c r="C220" s="243"/>
      <c r="D220" s="244" t="s">
        <v>166</v>
      </c>
      <c r="E220" s="245" t="s">
        <v>1</v>
      </c>
      <c r="F220" s="246" t="s">
        <v>281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166</v>
      </c>
      <c r="AU220" s="252" t="s">
        <v>88</v>
      </c>
      <c r="AV220" s="13" t="s">
        <v>86</v>
      </c>
      <c r="AW220" s="13" t="s">
        <v>34</v>
      </c>
      <c r="AX220" s="13" t="s">
        <v>78</v>
      </c>
      <c r="AY220" s="252" t="s">
        <v>157</v>
      </c>
    </row>
    <row r="221" s="14" customFormat="1">
      <c r="A221" s="14"/>
      <c r="B221" s="253"/>
      <c r="C221" s="254"/>
      <c r="D221" s="244" t="s">
        <v>166</v>
      </c>
      <c r="E221" s="255" t="s">
        <v>1</v>
      </c>
      <c r="F221" s="256" t="s">
        <v>320</v>
      </c>
      <c r="G221" s="254"/>
      <c r="H221" s="257">
        <v>36.399999999999999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166</v>
      </c>
      <c r="AU221" s="263" t="s">
        <v>88</v>
      </c>
      <c r="AV221" s="14" t="s">
        <v>88</v>
      </c>
      <c r="AW221" s="14" t="s">
        <v>34</v>
      </c>
      <c r="AX221" s="14" t="s">
        <v>78</v>
      </c>
      <c r="AY221" s="263" t="s">
        <v>157</v>
      </c>
    </row>
    <row r="222" s="13" customFormat="1">
      <c r="A222" s="13"/>
      <c r="B222" s="242"/>
      <c r="C222" s="243"/>
      <c r="D222" s="244" t="s">
        <v>166</v>
      </c>
      <c r="E222" s="245" t="s">
        <v>1</v>
      </c>
      <c r="F222" s="246" t="s">
        <v>283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166</v>
      </c>
      <c r="AU222" s="252" t="s">
        <v>88</v>
      </c>
      <c r="AV222" s="13" t="s">
        <v>86</v>
      </c>
      <c r="AW222" s="13" t="s">
        <v>34</v>
      </c>
      <c r="AX222" s="13" t="s">
        <v>78</v>
      </c>
      <c r="AY222" s="252" t="s">
        <v>157</v>
      </c>
    </row>
    <row r="223" s="14" customFormat="1">
      <c r="A223" s="14"/>
      <c r="B223" s="253"/>
      <c r="C223" s="254"/>
      <c r="D223" s="244" t="s">
        <v>166</v>
      </c>
      <c r="E223" s="255" t="s">
        <v>1</v>
      </c>
      <c r="F223" s="256" t="s">
        <v>321</v>
      </c>
      <c r="G223" s="254"/>
      <c r="H223" s="257">
        <v>6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166</v>
      </c>
      <c r="AU223" s="263" t="s">
        <v>88</v>
      </c>
      <c r="AV223" s="14" t="s">
        <v>88</v>
      </c>
      <c r="AW223" s="14" t="s">
        <v>34</v>
      </c>
      <c r="AX223" s="14" t="s">
        <v>78</v>
      </c>
      <c r="AY223" s="263" t="s">
        <v>157</v>
      </c>
    </row>
    <row r="224" s="15" customFormat="1">
      <c r="A224" s="15"/>
      <c r="B224" s="264"/>
      <c r="C224" s="265"/>
      <c r="D224" s="244" t="s">
        <v>166</v>
      </c>
      <c r="E224" s="266" t="s">
        <v>1</v>
      </c>
      <c r="F224" s="267" t="s">
        <v>170</v>
      </c>
      <c r="G224" s="265"/>
      <c r="H224" s="268">
        <v>328.97999999999996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166</v>
      </c>
      <c r="AU224" s="274" t="s">
        <v>88</v>
      </c>
      <c r="AV224" s="15" t="s">
        <v>164</v>
      </c>
      <c r="AW224" s="15" t="s">
        <v>34</v>
      </c>
      <c r="AX224" s="15" t="s">
        <v>86</v>
      </c>
      <c r="AY224" s="274" t="s">
        <v>157</v>
      </c>
    </row>
    <row r="225" s="2" customFormat="1" ht="16.5" customHeight="1">
      <c r="A225" s="39"/>
      <c r="B225" s="40"/>
      <c r="C225" s="279" t="s">
        <v>322</v>
      </c>
      <c r="D225" s="279" t="s">
        <v>261</v>
      </c>
      <c r="E225" s="280" t="s">
        <v>323</v>
      </c>
      <c r="F225" s="281" t="s">
        <v>324</v>
      </c>
      <c r="G225" s="282" t="s">
        <v>177</v>
      </c>
      <c r="H225" s="283">
        <v>361.87799999999999</v>
      </c>
      <c r="I225" s="284"/>
      <c r="J225" s="285">
        <f>ROUND(I225*H225,2)</f>
        <v>0</v>
      </c>
      <c r="K225" s="286"/>
      <c r="L225" s="287"/>
      <c r="M225" s="288" t="s">
        <v>1</v>
      </c>
      <c r="N225" s="289" t="s">
        <v>43</v>
      </c>
      <c r="O225" s="92"/>
      <c r="P225" s="238">
        <f>O225*H225</f>
        <v>0</v>
      </c>
      <c r="Q225" s="238">
        <v>0.01023</v>
      </c>
      <c r="R225" s="238">
        <f>Q225*H225</f>
        <v>3.7020119399999998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264</v>
      </c>
      <c r="AT225" s="240" t="s">
        <v>261</v>
      </c>
      <c r="AU225" s="240" t="s">
        <v>88</v>
      </c>
      <c r="AY225" s="18" t="s">
        <v>157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86</v>
      </c>
      <c r="BK225" s="241">
        <f>ROUND(I225*H225,2)</f>
        <v>0</v>
      </c>
      <c r="BL225" s="18" t="s">
        <v>242</v>
      </c>
      <c r="BM225" s="240" t="s">
        <v>325</v>
      </c>
    </row>
    <row r="226" s="14" customFormat="1">
      <c r="A226" s="14"/>
      <c r="B226" s="253"/>
      <c r="C226" s="254"/>
      <c r="D226" s="244" t="s">
        <v>166</v>
      </c>
      <c r="E226" s="254"/>
      <c r="F226" s="256" t="s">
        <v>326</v>
      </c>
      <c r="G226" s="254"/>
      <c r="H226" s="257">
        <v>361.87799999999999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166</v>
      </c>
      <c r="AU226" s="263" t="s">
        <v>88</v>
      </c>
      <c r="AV226" s="14" t="s">
        <v>88</v>
      </c>
      <c r="AW226" s="14" t="s">
        <v>4</v>
      </c>
      <c r="AX226" s="14" t="s">
        <v>86</v>
      </c>
      <c r="AY226" s="263" t="s">
        <v>157</v>
      </c>
    </row>
    <row r="227" s="2" customFormat="1" ht="16.5" customHeight="1">
      <c r="A227" s="39"/>
      <c r="B227" s="40"/>
      <c r="C227" s="228" t="s">
        <v>327</v>
      </c>
      <c r="D227" s="228" t="s">
        <v>160</v>
      </c>
      <c r="E227" s="229" t="s">
        <v>328</v>
      </c>
      <c r="F227" s="230" t="s">
        <v>329</v>
      </c>
      <c r="G227" s="231" t="s">
        <v>177</v>
      </c>
      <c r="H227" s="232">
        <v>630.03999999999996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43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0.014999999999999999</v>
      </c>
      <c r="T227" s="239">
        <f>S227*H227</f>
        <v>9.4505999999999997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242</v>
      </c>
      <c r="AT227" s="240" t="s">
        <v>160</v>
      </c>
      <c r="AU227" s="240" t="s">
        <v>88</v>
      </c>
      <c r="AY227" s="18" t="s">
        <v>157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86</v>
      </c>
      <c r="BK227" s="241">
        <f>ROUND(I227*H227,2)</f>
        <v>0</v>
      </c>
      <c r="BL227" s="18" t="s">
        <v>242</v>
      </c>
      <c r="BM227" s="240" t="s">
        <v>330</v>
      </c>
    </row>
    <row r="228" s="2" customFormat="1" ht="24.15" customHeight="1">
      <c r="A228" s="39"/>
      <c r="B228" s="40"/>
      <c r="C228" s="228" t="s">
        <v>331</v>
      </c>
      <c r="D228" s="228" t="s">
        <v>160</v>
      </c>
      <c r="E228" s="229" t="s">
        <v>332</v>
      </c>
      <c r="F228" s="230" t="s">
        <v>333</v>
      </c>
      <c r="G228" s="231" t="s">
        <v>177</v>
      </c>
      <c r="H228" s="232">
        <v>630.03999999999996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43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242</v>
      </c>
      <c r="AT228" s="240" t="s">
        <v>160</v>
      </c>
      <c r="AU228" s="240" t="s">
        <v>88</v>
      </c>
      <c r="AY228" s="18" t="s">
        <v>157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86</v>
      </c>
      <c r="BK228" s="241">
        <f>ROUND(I228*H228,2)</f>
        <v>0</v>
      </c>
      <c r="BL228" s="18" t="s">
        <v>242</v>
      </c>
      <c r="BM228" s="240" t="s">
        <v>334</v>
      </c>
    </row>
    <row r="229" s="2" customFormat="1" ht="21.75" customHeight="1">
      <c r="A229" s="39"/>
      <c r="B229" s="40"/>
      <c r="C229" s="279" t="s">
        <v>335</v>
      </c>
      <c r="D229" s="279" t="s">
        <v>261</v>
      </c>
      <c r="E229" s="280" t="s">
        <v>336</v>
      </c>
      <c r="F229" s="281" t="s">
        <v>337</v>
      </c>
      <c r="G229" s="282" t="s">
        <v>163</v>
      </c>
      <c r="H229" s="283">
        <v>6.2679999999999998</v>
      </c>
      <c r="I229" s="284"/>
      <c r="J229" s="285">
        <f>ROUND(I229*H229,2)</f>
        <v>0</v>
      </c>
      <c r="K229" s="286"/>
      <c r="L229" s="287"/>
      <c r="M229" s="288" t="s">
        <v>1</v>
      </c>
      <c r="N229" s="289" t="s">
        <v>43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264</v>
      </c>
      <c r="AT229" s="240" t="s">
        <v>261</v>
      </c>
      <c r="AU229" s="240" t="s">
        <v>88</v>
      </c>
      <c r="AY229" s="18" t="s">
        <v>157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86</v>
      </c>
      <c r="BK229" s="241">
        <f>ROUND(I229*H229,2)</f>
        <v>0</v>
      </c>
      <c r="BL229" s="18" t="s">
        <v>242</v>
      </c>
      <c r="BM229" s="240" t="s">
        <v>338</v>
      </c>
    </row>
    <row r="230" s="13" customFormat="1">
      <c r="A230" s="13"/>
      <c r="B230" s="242"/>
      <c r="C230" s="243"/>
      <c r="D230" s="244" t="s">
        <v>166</v>
      </c>
      <c r="E230" s="245" t="s">
        <v>1</v>
      </c>
      <c r="F230" s="246" t="s">
        <v>272</v>
      </c>
      <c r="G230" s="243"/>
      <c r="H230" s="245" t="s">
        <v>1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166</v>
      </c>
      <c r="AU230" s="252" t="s">
        <v>88</v>
      </c>
      <c r="AV230" s="13" t="s">
        <v>86</v>
      </c>
      <c r="AW230" s="13" t="s">
        <v>34</v>
      </c>
      <c r="AX230" s="13" t="s">
        <v>78</v>
      </c>
      <c r="AY230" s="252" t="s">
        <v>157</v>
      </c>
    </row>
    <row r="231" s="14" customFormat="1">
      <c r="A231" s="14"/>
      <c r="B231" s="253"/>
      <c r="C231" s="254"/>
      <c r="D231" s="244" t="s">
        <v>166</v>
      </c>
      <c r="E231" s="255" t="s">
        <v>1</v>
      </c>
      <c r="F231" s="256" t="s">
        <v>339</v>
      </c>
      <c r="G231" s="254"/>
      <c r="H231" s="257">
        <v>0.47999999999999998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166</v>
      </c>
      <c r="AU231" s="263" t="s">
        <v>88</v>
      </c>
      <c r="AV231" s="14" t="s">
        <v>88</v>
      </c>
      <c r="AW231" s="14" t="s">
        <v>34</v>
      </c>
      <c r="AX231" s="14" t="s">
        <v>78</v>
      </c>
      <c r="AY231" s="263" t="s">
        <v>157</v>
      </c>
    </row>
    <row r="232" s="13" customFormat="1">
      <c r="A232" s="13"/>
      <c r="B232" s="242"/>
      <c r="C232" s="243"/>
      <c r="D232" s="244" t="s">
        <v>166</v>
      </c>
      <c r="E232" s="245" t="s">
        <v>1</v>
      </c>
      <c r="F232" s="246" t="s">
        <v>274</v>
      </c>
      <c r="G232" s="243"/>
      <c r="H232" s="245" t="s">
        <v>1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166</v>
      </c>
      <c r="AU232" s="252" t="s">
        <v>88</v>
      </c>
      <c r="AV232" s="13" t="s">
        <v>86</v>
      </c>
      <c r="AW232" s="13" t="s">
        <v>34</v>
      </c>
      <c r="AX232" s="13" t="s">
        <v>78</v>
      </c>
      <c r="AY232" s="252" t="s">
        <v>157</v>
      </c>
    </row>
    <row r="233" s="14" customFormat="1">
      <c r="A233" s="14"/>
      <c r="B233" s="253"/>
      <c r="C233" s="254"/>
      <c r="D233" s="244" t="s">
        <v>166</v>
      </c>
      <c r="E233" s="255" t="s">
        <v>1</v>
      </c>
      <c r="F233" s="256" t="s">
        <v>340</v>
      </c>
      <c r="G233" s="254"/>
      <c r="H233" s="257">
        <v>1.9530000000000001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166</v>
      </c>
      <c r="AU233" s="263" t="s">
        <v>88</v>
      </c>
      <c r="AV233" s="14" t="s">
        <v>88</v>
      </c>
      <c r="AW233" s="14" t="s">
        <v>34</v>
      </c>
      <c r="AX233" s="14" t="s">
        <v>78</v>
      </c>
      <c r="AY233" s="263" t="s">
        <v>157</v>
      </c>
    </row>
    <row r="234" s="13" customFormat="1">
      <c r="A234" s="13"/>
      <c r="B234" s="242"/>
      <c r="C234" s="243"/>
      <c r="D234" s="244" t="s">
        <v>166</v>
      </c>
      <c r="E234" s="245" t="s">
        <v>1</v>
      </c>
      <c r="F234" s="246" t="s">
        <v>276</v>
      </c>
      <c r="G234" s="243"/>
      <c r="H234" s="245" t="s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166</v>
      </c>
      <c r="AU234" s="252" t="s">
        <v>88</v>
      </c>
      <c r="AV234" s="13" t="s">
        <v>86</v>
      </c>
      <c r="AW234" s="13" t="s">
        <v>34</v>
      </c>
      <c r="AX234" s="13" t="s">
        <v>78</v>
      </c>
      <c r="AY234" s="252" t="s">
        <v>157</v>
      </c>
    </row>
    <row r="235" s="14" customFormat="1">
      <c r="A235" s="14"/>
      <c r="B235" s="253"/>
      <c r="C235" s="254"/>
      <c r="D235" s="244" t="s">
        <v>166</v>
      </c>
      <c r="E235" s="255" t="s">
        <v>1</v>
      </c>
      <c r="F235" s="256" t="s">
        <v>341</v>
      </c>
      <c r="G235" s="254"/>
      <c r="H235" s="257">
        <v>0.874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166</v>
      </c>
      <c r="AU235" s="263" t="s">
        <v>88</v>
      </c>
      <c r="AV235" s="14" t="s">
        <v>88</v>
      </c>
      <c r="AW235" s="14" t="s">
        <v>34</v>
      </c>
      <c r="AX235" s="14" t="s">
        <v>78</v>
      </c>
      <c r="AY235" s="263" t="s">
        <v>157</v>
      </c>
    </row>
    <row r="236" s="14" customFormat="1">
      <c r="A236" s="14"/>
      <c r="B236" s="253"/>
      <c r="C236" s="254"/>
      <c r="D236" s="244" t="s">
        <v>166</v>
      </c>
      <c r="E236" s="255" t="s">
        <v>1</v>
      </c>
      <c r="F236" s="256" t="s">
        <v>342</v>
      </c>
      <c r="G236" s="254"/>
      <c r="H236" s="257">
        <v>0.55400000000000005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166</v>
      </c>
      <c r="AU236" s="263" t="s">
        <v>88</v>
      </c>
      <c r="AV236" s="14" t="s">
        <v>88</v>
      </c>
      <c r="AW236" s="14" t="s">
        <v>34</v>
      </c>
      <c r="AX236" s="14" t="s">
        <v>78</v>
      </c>
      <c r="AY236" s="263" t="s">
        <v>157</v>
      </c>
    </row>
    <row r="237" s="13" customFormat="1">
      <c r="A237" s="13"/>
      <c r="B237" s="242"/>
      <c r="C237" s="243"/>
      <c r="D237" s="244" t="s">
        <v>166</v>
      </c>
      <c r="E237" s="245" t="s">
        <v>1</v>
      </c>
      <c r="F237" s="246" t="s">
        <v>279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166</v>
      </c>
      <c r="AU237" s="252" t="s">
        <v>88</v>
      </c>
      <c r="AV237" s="13" t="s">
        <v>86</v>
      </c>
      <c r="AW237" s="13" t="s">
        <v>34</v>
      </c>
      <c r="AX237" s="13" t="s">
        <v>78</v>
      </c>
      <c r="AY237" s="252" t="s">
        <v>157</v>
      </c>
    </row>
    <row r="238" s="14" customFormat="1">
      <c r="A238" s="14"/>
      <c r="B238" s="253"/>
      <c r="C238" s="254"/>
      <c r="D238" s="244" t="s">
        <v>166</v>
      </c>
      <c r="E238" s="255" t="s">
        <v>1</v>
      </c>
      <c r="F238" s="256" t="s">
        <v>343</v>
      </c>
      <c r="G238" s="254"/>
      <c r="H238" s="257">
        <v>0.68600000000000005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166</v>
      </c>
      <c r="AU238" s="263" t="s">
        <v>88</v>
      </c>
      <c r="AV238" s="14" t="s">
        <v>88</v>
      </c>
      <c r="AW238" s="14" t="s">
        <v>34</v>
      </c>
      <c r="AX238" s="14" t="s">
        <v>78</v>
      </c>
      <c r="AY238" s="263" t="s">
        <v>157</v>
      </c>
    </row>
    <row r="239" s="13" customFormat="1">
      <c r="A239" s="13"/>
      <c r="B239" s="242"/>
      <c r="C239" s="243"/>
      <c r="D239" s="244" t="s">
        <v>166</v>
      </c>
      <c r="E239" s="245" t="s">
        <v>1</v>
      </c>
      <c r="F239" s="246" t="s">
        <v>281</v>
      </c>
      <c r="G239" s="243"/>
      <c r="H239" s="245" t="s">
        <v>1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166</v>
      </c>
      <c r="AU239" s="252" t="s">
        <v>88</v>
      </c>
      <c r="AV239" s="13" t="s">
        <v>86</v>
      </c>
      <c r="AW239" s="13" t="s">
        <v>34</v>
      </c>
      <c r="AX239" s="13" t="s">
        <v>78</v>
      </c>
      <c r="AY239" s="252" t="s">
        <v>157</v>
      </c>
    </row>
    <row r="240" s="14" customFormat="1">
      <c r="A240" s="14"/>
      <c r="B240" s="253"/>
      <c r="C240" s="254"/>
      <c r="D240" s="244" t="s">
        <v>166</v>
      </c>
      <c r="E240" s="255" t="s">
        <v>1</v>
      </c>
      <c r="F240" s="256" t="s">
        <v>344</v>
      </c>
      <c r="G240" s="254"/>
      <c r="H240" s="257">
        <v>0.63800000000000001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166</v>
      </c>
      <c r="AU240" s="263" t="s">
        <v>88</v>
      </c>
      <c r="AV240" s="14" t="s">
        <v>88</v>
      </c>
      <c r="AW240" s="14" t="s">
        <v>34</v>
      </c>
      <c r="AX240" s="14" t="s">
        <v>78</v>
      </c>
      <c r="AY240" s="263" t="s">
        <v>157</v>
      </c>
    </row>
    <row r="241" s="13" customFormat="1">
      <c r="A241" s="13"/>
      <c r="B241" s="242"/>
      <c r="C241" s="243"/>
      <c r="D241" s="244" t="s">
        <v>166</v>
      </c>
      <c r="E241" s="245" t="s">
        <v>1</v>
      </c>
      <c r="F241" s="246" t="s">
        <v>283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166</v>
      </c>
      <c r="AU241" s="252" t="s">
        <v>88</v>
      </c>
      <c r="AV241" s="13" t="s">
        <v>86</v>
      </c>
      <c r="AW241" s="13" t="s">
        <v>34</v>
      </c>
      <c r="AX241" s="13" t="s">
        <v>78</v>
      </c>
      <c r="AY241" s="252" t="s">
        <v>157</v>
      </c>
    </row>
    <row r="242" s="14" customFormat="1">
      <c r="A242" s="14"/>
      <c r="B242" s="253"/>
      <c r="C242" s="254"/>
      <c r="D242" s="244" t="s">
        <v>166</v>
      </c>
      <c r="E242" s="255" t="s">
        <v>1</v>
      </c>
      <c r="F242" s="256" t="s">
        <v>345</v>
      </c>
      <c r="G242" s="254"/>
      <c r="H242" s="257">
        <v>0.037999999999999999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166</v>
      </c>
      <c r="AU242" s="263" t="s">
        <v>88</v>
      </c>
      <c r="AV242" s="14" t="s">
        <v>88</v>
      </c>
      <c r="AW242" s="14" t="s">
        <v>34</v>
      </c>
      <c r="AX242" s="14" t="s">
        <v>78</v>
      </c>
      <c r="AY242" s="263" t="s">
        <v>157</v>
      </c>
    </row>
    <row r="243" s="15" customFormat="1">
      <c r="A243" s="15"/>
      <c r="B243" s="264"/>
      <c r="C243" s="265"/>
      <c r="D243" s="244" t="s">
        <v>166</v>
      </c>
      <c r="E243" s="266" t="s">
        <v>1</v>
      </c>
      <c r="F243" s="267" t="s">
        <v>170</v>
      </c>
      <c r="G243" s="265"/>
      <c r="H243" s="268">
        <v>5.2229999999999999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166</v>
      </c>
      <c r="AU243" s="274" t="s">
        <v>88</v>
      </c>
      <c r="AV243" s="15" t="s">
        <v>164</v>
      </c>
      <c r="AW243" s="15" t="s">
        <v>34</v>
      </c>
      <c r="AX243" s="15" t="s">
        <v>86</v>
      </c>
      <c r="AY243" s="274" t="s">
        <v>157</v>
      </c>
    </row>
    <row r="244" s="14" customFormat="1">
      <c r="A244" s="14"/>
      <c r="B244" s="253"/>
      <c r="C244" s="254"/>
      <c r="D244" s="244" t="s">
        <v>166</v>
      </c>
      <c r="E244" s="254"/>
      <c r="F244" s="256" t="s">
        <v>346</v>
      </c>
      <c r="G244" s="254"/>
      <c r="H244" s="257">
        <v>6.2679999999999998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166</v>
      </c>
      <c r="AU244" s="263" t="s">
        <v>88</v>
      </c>
      <c r="AV244" s="14" t="s">
        <v>88</v>
      </c>
      <c r="AW244" s="14" t="s">
        <v>4</v>
      </c>
      <c r="AX244" s="14" t="s">
        <v>86</v>
      </c>
      <c r="AY244" s="263" t="s">
        <v>157</v>
      </c>
    </row>
    <row r="245" s="2" customFormat="1" ht="24.15" customHeight="1">
      <c r="A245" s="39"/>
      <c r="B245" s="40"/>
      <c r="C245" s="228" t="s">
        <v>347</v>
      </c>
      <c r="D245" s="228" t="s">
        <v>160</v>
      </c>
      <c r="E245" s="229" t="s">
        <v>348</v>
      </c>
      <c r="F245" s="230" t="s">
        <v>349</v>
      </c>
      <c r="G245" s="231" t="s">
        <v>212</v>
      </c>
      <c r="H245" s="232">
        <v>630.03999999999996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43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242</v>
      </c>
      <c r="AT245" s="240" t="s">
        <v>160</v>
      </c>
      <c r="AU245" s="240" t="s">
        <v>88</v>
      </c>
      <c r="AY245" s="18" t="s">
        <v>157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86</v>
      </c>
      <c r="BK245" s="241">
        <f>ROUND(I245*H245,2)</f>
        <v>0</v>
      </c>
      <c r="BL245" s="18" t="s">
        <v>242</v>
      </c>
      <c r="BM245" s="240" t="s">
        <v>350</v>
      </c>
    </row>
    <row r="246" s="2" customFormat="1" ht="21.75" customHeight="1">
      <c r="A246" s="39"/>
      <c r="B246" s="40"/>
      <c r="C246" s="279" t="s">
        <v>351</v>
      </c>
      <c r="D246" s="279" t="s">
        <v>261</v>
      </c>
      <c r="E246" s="280" t="s">
        <v>336</v>
      </c>
      <c r="F246" s="281" t="s">
        <v>337</v>
      </c>
      <c r="G246" s="282" t="s">
        <v>163</v>
      </c>
      <c r="H246" s="283">
        <v>1.663</v>
      </c>
      <c r="I246" s="284"/>
      <c r="J246" s="285">
        <f>ROUND(I246*H246,2)</f>
        <v>0</v>
      </c>
      <c r="K246" s="286"/>
      <c r="L246" s="287"/>
      <c r="M246" s="288" t="s">
        <v>1</v>
      </c>
      <c r="N246" s="289" t="s">
        <v>43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264</v>
      </c>
      <c r="AT246" s="240" t="s">
        <v>261</v>
      </c>
      <c r="AU246" s="240" t="s">
        <v>88</v>
      </c>
      <c r="AY246" s="18" t="s">
        <v>157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86</v>
      </c>
      <c r="BK246" s="241">
        <f>ROUND(I246*H246,2)</f>
        <v>0</v>
      </c>
      <c r="BL246" s="18" t="s">
        <v>242</v>
      </c>
      <c r="BM246" s="240" t="s">
        <v>352</v>
      </c>
    </row>
    <row r="247" s="14" customFormat="1">
      <c r="A247" s="14"/>
      <c r="B247" s="253"/>
      <c r="C247" s="254"/>
      <c r="D247" s="244" t="s">
        <v>166</v>
      </c>
      <c r="E247" s="255" t="s">
        <v>1</v>
      </c>
      <c r="F247" s="256" t="s">
        <v>353</v>
      </c>
      <c r="G247" s="254"/>
      <c r="H247" s="257">
        <v>1.512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166</v>
      </c>
      <c r="AU247" s="263" t="s">
        <v>88</v>
      </c>
      <c r="AV247" s="14" t="s">
        <v>88</v>
      </c>
      <c r="AW247" s="14" t="s">
        <v>34</v>
      </c>
      <c r="AX247" s="14" t="s">
        <v>86</v>
      </c>
      <c r="AY247" s="263" t="s">
        <v>157</v>
      </c>
    </row>
    <row r="248" s="14" customFormat="1">
      <c r="A248" s="14"/>
      <c r="B248" s="253"/>
      <c r="C248" s="254"/>
      <c r="D248" s="244" t="s">
        <v>166</v>
      </c>
      <c r="E248" s="254"/>
      <c r="F248" s="256" t="s">
        <v>354</v>
      </c>
      <c r="G248" s="254"/>
      <c r="H248" s="257">
        <v>1.663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166</v>
      </c>
      <c r="AU248" s="263" t="s">
        <v>88</v>
      </c>
      <c r="AV248" s="14" t="s">
        <v>88</v>
      </c>
      <c r="AW248" s="14" t="s">
        <v>4</v>
      </c>
      <c r="AX248" s="14" t="s">
        <v>86</v>
      </c>
      <c r="AY248" s="263" t="s">
        <v>157</v>
      </c>
    </row>
    <row r="249" s="2" customFormat="1" ht="24.15" customHeight="1">
      <c r="A249" s="39"/>
      <c r="B249" s="40"/>
      <c r="C249" s="228" t="s">
        <v>264</v>
      </c>
      <c r="D249" s="228" t="s">
        <v>160</v>
      </c>
      <c r="E249" s="229" t="s">
        <v>355</v>
      </c>
      <c r="F249" s="230" t="s">
        <v>356</v>
      </c>
      <c r="G249" s="231" t="s">
        <v>177</v>
      </c>
      <c r="H249" s="232">
        <v>630.03999999999996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43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0.0070000000000000001</v>
      </c>
      <c r="T249" s="239">
        <f>S249*H249</f>
        <v>4.4102800000000002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242</v>
      </c>
      <c r="AT249" s="240" t="s">
        <v>160</v>
      </c>
      <c r="AU249" s="240" t="s">
        <v>88</v>
      </c>
      <c r="AY249" s="18" t="s">
        <v>157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86</v>
      </c>
      <c r="BK249" s="241">
        <f>ROUND(I249*H249,2)</f>
        <v>0</v>
      </c>
      <c r="BL249" s="18" t="s">
        <v>242</v>
      </c>
      <c r="BM249" s="240" t="s">
        <v>357</v>
      </c>
    </row>
    <row r="250" s="2" customFormat="1" ht="24.15" customHeight="1">
      <c r="A250" s="39"/>
      <c r="B250" s="40"/>
      <c r="C250" s="228" t="s">
        <v>358</v>
      </c>
      <c r="D250" s="228" t="s">
        <v>160</v>
      </c>
      <c r="E250" s="229" t="s">
        <v>359</v>
      </c>
      <c r="F250" s="230" t="s">
        <v>360</v>
      </c>
      <c r="G250" s="231" t="s">
        <v>163</v>
      </c>
      <c r="H250" s="232">
        <v>24.408000000000001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43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242</v>
      </c>
      <c r="AT250" s="240" t="s">
        <v>160</v>
      </c>
      <c r="AU250" s="240" t="s">
        <v>88</v>
      </c>
      <c r="AY250" s="18" t="s">
        <v>157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86</v>
      </c>
      <c r="BK250" s="241">
        <f>ROUND(I250*H250,2)</f>
        <v>0</v>
      </c>
      <c r="BL250" s="18" t="s">
        <v>242</v>
      </c>
      <c r="BM250" s="240" t="s">
        <v>361</v>
      </c>
    </row>
    <row r="251" s="14" customFormat="1">
      <c r="A251" s="14"/>
      <c r="B251" s="253"/>
      <c r="C251" s="254"/>
      <c r="D251" s="244" t="s">
        <v>166</v>
      </c>
      <c r="E251" s="255" t="s">
        <v>1</v>
      </c>
      <c r="F251" s="256" t="s">
        <v>287</v>
      </c>
      <c r="G251" s="254"/>
      <c r="H251" s="257">
        <v>8.2520000000000007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166</v>
      </c>
      <c r="AU251" s="263" t="s">
        <v>88</v>
      </c>
      <c r="AV251" s="14" t="s">
        <v>88</v>
      </c>
      <c r="AW251" s="14" t="s">
        <v>34</v>
      </c>
      <c r="AX251" s="14" t="s">
        <v>78</v>
      </c>
      <c r="AY251" s="263" t="s">
        <v>157</v>
      </c>
    </row>
    <row r="252" s="14" customFormat="1">
      <c r="A252" s="14"/>
      <c r="B252" s="253"/>
      <c r="C252" s="254"/>
      <c r="D252" s="244" t="s">
        <v>166</v>
      </c>
      <c r="E252" s="255" t="s">
        <v>1</v>
      </c>
      <c r="F252" s="256" t="s">
        <v>288</v>
      </c>
      <c r="G252" s="254"/>
      <c r="H252" s="257">
        <v>8.2249999999999996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166</v>
      </c>
      <c r="AU252" s="263" t="s">
        <v>88</v>
      </c>
      <c r="AV252" s="14" t="s">
        <v>88</v>
      </c>
      <c r="AW252" s="14" t="s">
        <v>34</v>
      </c>
      <c r="AX252" s="14" t="s">
        <v>78</v>
      </c>
      <c r="AY252" s="263" t="s">
        <v>157</v>
      </c>
    </row>
    <row r="253" s="14" customFormat="1">
      <c r="A253" s="14"/>
      <c r="B253" s="253"/>
      <c r="C253" s="254"/>
      <c r="D253" s="244" t="s">
        <v>166</v>
      </c>
      <c r="E253" s="255" t="s">
        <v>1</v>
      </c>
      <c r="F253" s="256" t="s">
        <v>362</v>
      </c>
      <c r="G253" s="254"/>
      <c r="H253" s="257">
        <v>6.2679999999999998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166</v>
      </c>
      <c r="AU253" s="263" t="s">
        <v>88</v>
      </c>
      <c r="AV253" s="14" t="s">
        <v>88</v>
      </c>
      <c r="AW253" s="14" t="s">
        <v>34</v>
      </c>
      <c r="AX253" s="14" t="s">
        <v>78</v>
      </c>
      <c r="AY253" s="263" t="s">
        <v>157</v>
      </c>
    </row>
    <row r="254" s="14" customFormat="1">
      <c r="A254" s="14"/>
      <c r="B254" s="253"/>
      <c r="C254" s="254"/>
      <c r="D254" s="244" t="s">
        <v>166</v>
      </c>
      <c r="E254" s="255" t="s">
        <v>1</v>
      </c>
      <c r="F254" s="256" t="s">
        <v>363</v>
      </c>
      <c r="G254" s="254"/>
      <c r="H254" s="257">
        <v>1.663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166</v>
      </c>
      <c r="AU254" s="263" t="s">
        <v>88</v>
      </c>
      <c r="AV254" s="14" t="s">
        <v>88</v>
      </c>
      <c r="AW254" s="14" t="s">
        <v>34</v>
      </c>
      <c r="AX254" s="14" t="s">
        <v>78</v>
      </c>
      <c r="AY254" s="263" t="s">
        <v>157</v>
      </c>
    </row>
    <row r="255" s="15" customFormat="1">
      <c r="A255" s="15"/>
      <c r="B255" s="264"/>
      <c r="C255" s="265"/>
      <c r="D255" s="244" t="s">
        <v>166</v>
      </c>
      <c r="E255" s="266" t="s">
        <v>1</v>
      </c>
      <c r="F255" s="267" t="s">
        <v>170</v>
      </c>
      <c r="G255" s="265"/>
      <c r="H255" s="268">
        <v>24.408000000000001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166</v>
      </c>
      <c r="AU255" s="274" t="s">
        <v>88</v>
      </c>
      <c r="AV255" s="15" t="s">
        <v>164</v>
      </c>
      <c r="AW255" s="15" t="s">
        <v>34</v>
      </c>
      <c r="AX255" s="15" t="s">
        <v>86</v>
      </c>
      <c r="AY255" s="274" t="s">
        <v>157</v>
      </c>
    </row>
    <row r="256" s="2" customFormat="1" ht="24.15" customHeight="1">
      <c r="A256" s="39"/>
      <c r="B256" s="40"/>
      <c r="C256" s="228" t="s">
        <v>364</v>
      </c>
      <c r="D256" s="228" t="s">
        <v>160</v>
      </c>
      <c r="E256" s="229" t="s">
        <v>365</v>
      </c>
      <c r="F256" s="230" t="s">
        <v>366</v>
      </c>
      <c r="G256" s="231" t="s">
        <v>367</v>
      </c>
      <c r="H256" s="290"/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43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242</v>
      </c>
      <c r="AT256" s="240" t="s">
        <v>160</v>
      </c>
      <c r="AU256" s="240" t="s">
        <v>88</v>
      </c>
      <c r="AY256" s="18" t="s">
        <v>157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86</v>
      </c>
      <c r="BK256" s="241">
        <f>ROUND(I256*H256,2)</f>
        <v>0</v>
      </c>
      <c r="BL256" s="18" t="s">
        <v>242</v>
      </c>
      <c r="BM256" s="240" t="s">
        <v>368</v>
      </c>
    </row>
    <row r="257" s="12" customFormat="1" ht="22.8" customHeight="1">
      <c r="A257" s="12"/>
      <c r="B257" s="212"/>
      <c r="C257" s="213"/>
      <c r="D257" s="214" t="s">
        <v>77</v>
      </c>
      <c r="E257" s="226" t="s">
        <v>369</v>
      </c>
      <c r="F257" s="226" t="s">
        <v>370</v>
      </c>
      <c r="G257" s="213"/>
      <c r="H257" s="213"/>
      <c r="I257" s="216"/>
      <c r="J257" s="227">
        <f>BK257</f>
        <v>0</v>
      </c>
      <c r="K257" s="213"/>
      <c r="L257" s="218"/>
      <c r="M257" s="219"/>
      <c r="N257" s="220"/>
      <c r="O257" s="220"/>
      <c r="P257" s="221">
        <f>SUM(P258:P352)</f>
        <v>0</v>
      </c>
      <c r="Q257" s="220"/>
      <c r="R257" s="221">
        <f>SUM(R258:R352)</f>
        <v>0.595858</v>
      </c>
      <c r="S257" s="220"/>
      <c r="T257" s="222">
        <f>SUM(T258:T352)</f>
        <v>2.3159117999999999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88</v>
      </c>
      <c r="AT257" s="224" t="s">
        <v>77</v>
      </c>
      <c r="AU257" s="224" t="s">
        <v>86</v>
      </c>
      <c r="AY257" s="223" t="s">
        <v>157</v>
      </c>
      <c r="BK257" s="225">
        <f>SUM(BK258:BK352)</f>
        <v>0</v>
      </c>
    </row>
    <row r="258" s="2" customFormat="1" ht="16.5" customHeight="1">
      <c r="A258" s="39"/>
      <c r="B258" s="40"/>
      <c r="C258" s="228" t="s">
        <v>371</v>
      </c>
      <c r="D258" s="228" t="s">
        <v>160</v>
      </c>
      <c r="E258" s="229" t="s">
        <v>372</v>
      </c>
      <c r="F258" s="230" t="s">
        <v>373</v>
      </c>
      <c r="G258" s="231" t="s">
        <v>177</v>
      </c>
      <c r="H258" s="232">
        <v>630.03999999999996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43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0.0031199999999999999</v>
      </c>
      <c r="T258" s="239">
        <f>S258*H258</f>
        <v>1.9657247999999998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242</v>
      </c>
      <c r="AT258" s="240" t="s">
        <v>160</v>
      </c>
      <c r="AU258" s="240" t="s">
        <v>88</v>
      </c>
      <c r="AY258" s="18" t="s">
        <v>157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86</v>
      </c>
      <c r="BK258" s="241">
        <f>ROUND(I258*H258,2)</f>
        <v>0</v>
      </c>
      <c r="BL258" s="18" t="s">
        <v>242</v>
      </c>
      <c r="BM258" s="240" t="s">
        <v>374</v>
      </c>
    </row>
    <row r="259" s="13" customFormat="1">
      <c r="A259" s="13"/>
      <c r="B259" s="242"/>
      <c r="C259" s="243"/>
      <c r="D259" s="244" t="s">
        <v>166</v>
      </c>
      <c r="E259" s="245" t="s">
        <v>1</v>
      </c>
      <c r="F259" s="246" t="s">
        <v>272</v>
      </c>
      <c r="G259" s="243"/>
      <c r="H259" s="245" t="s">
        <v>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166</v>
      </c>
      <c r="AU259" s="252" t="s">
        <v>88</v>
      </c>
      <c r="AV259" s="13" t="s">
        <v>86</v>
      </c>
      <c r="AW259" s="13" t="s">
        <v>34</v>
      </c>
      <c r="AX259" s="13" t="s">
        <v>78</v>
      </c>
      <c r="AY259" s="252" t="s">
        <v>157</v>
      </c>
    </row>
    <row r="260" s="14" customFormat="1">
      <c r="A260" s="14"/>
      <c r="B260" s="253"/>
      <c r="C260" s="254"/>
      <c r="D260" s="244" t="s">
        <v>166</v>
      </c>
      <c r="E260" s="255" t="s">
        <v>1</v>
      </c>
      <c r="F260" s="256" t="s">
        <v>273</v>
      </c>
      <c r="G260" s="254"/>
      <c r="H260" s="257">
        <v>52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166</v>
      </c>
      <c r="AU260" s="263" t="s">
        <v>88</v>
      </c>
      <c r="AV260" s="14" t="s">
        <v>88</v>
      </c>
      <c r="AW260" s="14" t="s">
        <v>34</v>
      </c>
      <c r="AX260" s="14" t="s">
        <v>78</v>
      </c>
      <c r="AY260" s="263" t="s">
        <v>157</v>
      </c>
    </row>
    <row r="261" s="13" customFormat="1">
      <c r="A261" s="13"/>
      <c r="B261" s="242"/>
      <c r="C261" s="243"/>
      <c r="D261" s="244" t="s">
        <v>166</v>
      </c>
      <c r="E261" s="245" t="s">
        <v>1</v>
      </c>
      <c r="F261" s="246" t="s">
        <v>274</v>
      </c>
      <c r="G261" s="243"/>
      <c r="H261" s="245" t="s">
        <v>1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166</v>
      </c>
      <c r="AU261" s="252" t="s">
        <v>88</v>
      </c>
      <c r="AV261" s="13" t="s">
        <v>86</v>
      </c>
      <c r="AW261" s="13" t="s">
        <v>34</v>
      </c>
      <c r="AX261" s="13" t="s">
        <v>78</v>
      </c>
      <c r="AY261" s="252" t="s">
        <v>157</v>
      </c>
    </row>
    <row r="262" s="14" customFormat="1">
      <c r="A262" s="14"/>
      <c r="B262" s="253"/>
      <c r="C262" s="254"/>
      <c r="D262" s="244" t="s">
        <v>166</v>
      </c>
      <c r="E262" s="255" t="s">
        <v>1</v>
      </c>
      <c r="F262" s="256" t="s">
        <v>275</v>
      </c>
      <c r="G262" s="254"/>
      <c r="H262" s="257">
        <v>235.03999999999999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166</v>
      </c>
      <c r="AU262" s="263" t="s">
        <v>88</v>
      </c>
      <c r="AV262" s="14" t="s">
        <v>88</v>
      </c>
      <c r="AW262" s="14" t="s">
        <v>34</v>
      </c>
      <c r="AX262" s="14" t="s">
        <v>78</v>
      </c>
      <c r="AY262" s="263" t="s">
        <v>157</v>
      </c>
    </row>
    <row r="263" s="13" customFormat="1">
      <c r="A263" s="13"/>
      <c r="B263" s="242"/>
      <c r="C263" s="243"/>
      <c r="D263" s="244" t="s">
        <v>166</v>
      </c>
      <c r="E263" s="245" t="s">
        <v>1</v>
      </c>
      <c r="F263" s="246" t="s">
        <v>276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166</v>
      </c>
      <c r="AU263" s="252" t="s">
        <v>88</v>
      </c>
      <c r="AV263" s="13" t="s">
        <v>86</v>
      </c>
      <c r="AW263" s="13" t="s">
        <v>34</v>
      </c>
      <c r="AX263" s="13" t="s">
        <v>78</v>
      </c>
      <c r="AY263" s="252" t="s">
        <v>157</v>
      </c>
    </row>
    <row r="264" s="14" customFormat="1">
      <c r="A264" s="14"/>
      <c r="B264" s="253"/>
      <c r="C264" s="254"/>
      <c r="D264" s="244" t="s">
        <v>166</v>
      </c>
      <c r="E264" s="255" t="s">
        <v>1</v>
      </c>
      <c r="F264" s="256" t="s">
        <v>277</v>
      </c>
      <c r="G264" s="254"/>
      <c r="H264" s="257">
        <v>98.799999999999997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166</v>
      </c>
      <c r="AU264" s="263" t="s">
        <v>88</v>
      </c>
      <c r="AV264" s="14" t="s">
        <v>88</v>
      </c>
      <c r="AW264" s="14" t="s">
        <v>34</v>
      </c>
      <c r="AX264" s="14" t="s">
        <v>78</v>
      </c>
      <c r="AY264" s="263" t="s">
        <v>157</v>
      </c>
    </row>
    <row r="265" s="14" customFormat="1">
      <c r="A265" s="14"/>
      <c r="B265" s="253"/>
      <c r="C265" s="254"/>
      <c r="D265" s="244" t="s">
        <v>166</v>
      </c>
      <c r="E265" s="255" t="s">
        <v>1</v>
      </c>
      <c r="F265" s="256" t="s">
        <v>278</v>
      </c>
      <c r="G265" s="254"/>
      <c r="H265" s="257">
        <v>132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166</v>
      </c>
      <c r="AU265" s="263" t="s">
        <v>88</v>
      </c>
      <c r="AV265" s="14" t="s">
        <v>88</v>
      </c>
      <c r="AW265" s="14" t="s">
        <v>34</v>
      </c>
      <c r="AX265" s="14" t="s">
        <v>78</v>
      </c>
      <c r="AY265" s="263" t="s">
        <v>157</v>
      </c>
    </row>
    <row r="266" s="13" customFormat="1">
      <c r="A266" s="13"/>
      <c r="B266" s="242"/>
      <c r="C266" s="243"/>
      <c r="D266" s="244" t="s">
        <v>166</v>
      </c>
      <c r="E266" s="245" t="s">
        <v>1</v>
      </c>
      <c r="F266" s="246" t="s">
        <v>279</v>
      </c>
      <c r="G266" s="243"/>
      <c r="H266" s="245" t="s">
        <v>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166</v>
      </c>
      <c r="AU266" s="252" t="s">
        <v>88</v>
      </c>
      <c r="AV266" s="13" t="s">
        <v>86</v>
      </c>
      <c r="AW266" s="13" t="s">
        <v>34</v>
      </c>
      <c r="AX266" s="13" t="s">
        <v>78</v>
      </c>
      <c r="AY266" s="252" t="s">
        <v>157</v>
      </c>
    </row>
    <row r="267" s="14" customFormat="1">
      <c r="A267" s="14"/>
      <c r="B267" s="253"/>
      <c r="C267" s="254"/>
      <c r="D267" s="244" t="s">
        <v>166</v>
      </c>
      <c r="E267" s="255" t="s">
        <v>1</v>
      </c>
      <c r="F267" s="256" t="s">
        <v>280</v>
      </c>
      <c r="G267" s="254"/>
      <c r="H267" s="257">
        <v>37.399999999999999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166</v>
      </c>
      <c r="AU267" s="263" t="s">
        <v>88</v>
      </c>
      <c r="AV267" s="14" t="s">
        <v>88</v>
      </c>
      <c r="AW267" s="14" t="s">
        <v>34</v>
      </c>
      <c r="AX267" s="14" t="s">
        <v>78</v>
      </c>
      <c r="AY267" s="263" t="s">
        <v>157</v>
      </c>
    </row>
    <row r="268" s="13" customFormat="1">
      <c r="A268" s="13"/>
      <c r="B268" s="242"/>
      <c r="C268" s="243"/>
      <c r="D268" s="244" t="s">
        <v>166</v>
      </c>
      <c r="E268" s="245" t="s">
        <v>1</v>
      </c>
      <c r="F268" s="246" t="s">
        <v>281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166</v>
      </c>
      <c r="AU268" s="252" t="s">
        <v>88</v>
      </c>
      <c r="AV268" s="13" t="s">
        <v>86</v>
      </c>
      <c r="AW268" s="13" t="s">
        <v>34</v>
      </c>
      <c r="AX268" s="13" t="s">
        <v>78</v>
      </c>
      <c r="AY268" s="252" t="s">
        <v>157</v>
      </c>
    </row>
    <row r="269" s="14" customFormat="1">
      <c r="A269" s="14"/>
      <c r="B269" s="253"/>
      <c r="C269" s="254"/>
      <c r="D269" s="244" t="s">
        <v>166</v>
      </c>
      <c r="E269" s="255" t="s">
        <v>1</v>
      </c>
      <c r="F269" s="256" t="s">
        <v>282</v>
      </c>
      <c r="G269" s="254"/>
      <c r="H269" s="257">
        <v>72.799999999999997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166</v>
      </c>
      <c r="AU269" s="263" t="s">
        <v>88</v>
      </c>
      <c r="AV269" s="14" t="s">
        <v>88</v>
      </c>
      <c r="AW269" s="14" t="s">
        <v>34</v>
      </c>
      <c r="AX269" s="14" t="s">
        <v>78</v>
      </c>
      <c r="AY269" s="263" t="s">
        <v>157</v>
      </c>
    </row>
    <row r="270" s="13" customFormat="1">
      <c r="A270" s="13"/>
      <c r="B270" s="242"/>
      <c r="C270" s="243"/>
      <c r="D270" s="244" t="s">
        <v>166</v>
      </c>
      <c r="E270" s="245" t="s">
        <v>1</v>
      </c>
      <c r="F270" s="246" t="s">
        <v>283</v>
      </c>
      <c r="G270" s="243"/>
      <c r="H270" s="245" t="s">
        <v>1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166</v>
      </c>
      <c r="AU270" s="252" t="s">
        <v>88</v>
      </c>
      <c r="AV270" s="13" t="s">
        <v>86</v>
      </c>
      <c r="AW270" s="13" t="s">
        <v>34</v>
      </c>
      <c r="AX270" s="13" t="s">
        <v>78</v>
      </c>
      <c r="AY270" s="252" t="s">
        <v>157</v>
      </c>
    </row>
    <row r="271" s="14" customFormat="1">
      <c r="A271" s="14"/>
      <c r="B271" s="253"/>
      <c r="C271" s="254"/>
      <c r="D271" s="244" t="s">
        <v>166</v>
      </c>
      <c r="E271" s="255" t="s">
        <v>1</v>
      </c>
      <c r="F271" s="256" t="s">
        <v>88</v>
      </c>
      <c r="G271" s="254"/>
      <c r="H271" s="257">
        <v>2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166</v>
      </c>
      <c r="AU271" s="263" t="s">
        <v>88</v>
      </c>
      <c r="AV271" s="14" t="s">
        <v>88</v>
      </c>
      <c r="AW271" s="14" t="s">
        <v>34</v>
      </c>
      <c r="AX271" s="14" t="s">
        <v>78</v>
      </c>
      <c r="AY271" s="263" t="s">
        <v>157</v>
      </c>
    </row>
    <row r="272" s="15" customFormat="1">
      <c r="A272" s="15"/>
      <c r="B272" s="264"/>
      <c r="C272" s="265"/>
      <c r="D272" s="244" t="s">
        <v>166</v>
      </c>
      <c r="E272" s="266" t="s">
        <v>1</v>
      </c>
      <c r="F272" s="267" t="s">
        <v>170</v>
      </c>
      <c r="G272" s="265"/>
      <c r="H272" s="268">
        <v>630.03999999999985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4" t="s">
        <v>166</v>
      </c>
      <c r="AU272" s="274" t="s">
        <v>88</v>
      </c>
      <c r="AV272" s="15" t="s">
        <v>164</v>
      </c>
      <c r="AW272" s="15" t="s">
        <v>34</v>
      </c>
      <c r="AX272" s="15" t="s">
        <v>86</v>
      </c>
      <c r="AY272" s="274" t="s">
        <v>157</v>
      </c>
    </row>
    <row r="273" s="2" customFormat="1" ht="16.5" customHeight="1">
      <c r="A273" s="39"/>
      <c r="B273" s="40"/>
      <c r="C273" s="228" t="s">
        <v>375</v>
      </c>
      <c r="D273" s="228" t="s">
        <v>160</v>
      </c>
      <c r="E273" s="229" t="s">
        <v>376</v>
      </c>
      <c r="F273" s="230" t="s">
        <v>377</v>
      </c>
      <c r="G273" s="231" t="s">
        <v>212</v>
      </c>
      <c r="H273" s="232">
        <v>82.099999999999994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43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0.0018699999999999999</v>
      </c>
      <c r="T273" s="239">
        <f>S273*H273</f>
        <v>0.15352699999999997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242</v>
      </c>
      <c r="AT273" s="240" t="s">
        <v>160</v>
      </c>
      <c r="AU273" s="240" t="s">
        <v>88</v>
      </c>
      <c r="AY273" s="18" t="s">
        <v>157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86</v>
      </c>
      <c r="BK273" s="241">
        <f>ROUND(I273*H273,2)</f>
        <v>0</v>
      </c>
      <c r="BL273" s="18" t="s">
        <v>242</v>
      </c>
      <c r="BM273" s="240" t="s">
        <v>378</v>
      </c>
    </row>
    <row r="274" s="14" customFormat="1">
      <c r="A274" s="14"/>
      <c r="B274" s="253"/>
      <c r="C274" s="254"/>
      <c r="D274" s="244" t="s">
        <v>166</v>
      </c>
      <c r="E274" s="255" t="s">
        <v>1</v>
      </c>
      <c r="F274" s="256" t="s">
        <v>379</v>
      </c>
      <c r="G274" s="254"/>
      <c r="H274" s="257">
        <v>82.099999999999994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166</v>
      </c>
      <c r="AU274" s="263" t="s">
        <v>88</v>
      </c>
      <c r="AV274" s="14" t="s">
        <v>88</v>
      </c>
      <c r="AW274" s="14" t="s">
        <v>34</v>
      </c>
      <c r="AX274" s="14" t="s">
        <v>86</v>
      </c>
      <c r="AY274" s="263" t="s">
        <v>157</v>
      </c>
    </row>
    <row r="275" s="2" customFormat="1" ht="16.5" customHeight="1">
      <c r="A275" s="39"/>
      <c r="B275" s="40"/>
      <c r="C275" s="228" t="s">
        <v>380</v>
      </c>
      <c r="D275" s="228" t="s">
        <v>160</v>
      </c>
      <c r="E275" s="229" t="s">
        <v>381</v>
      </c>
      <c r="F275" s="230" t="s">
        <v>382</v>
      </c>
      <c r="G275" s="231" t="s">
        <v>212</v>
      </c>
      <c r="H275" s="232">
        <v>37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43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0.00348</v>
      </c>
      <c r="T275" s="239">
        <f>S275*H275</f>
        <v>0.12876000000000001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242</v>
      </c>
      <c r="AT275" s="240" t="s">
        <v>160</v>
      </c>
      <c r="AU275" s="240" t="s">
        <v>88</v>
      </c>
      <c r="AY275" s="18" t="s">
        <v>157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86</v>
      </c>
      <c r="BK275" s="241">
        <f>ROUND(I275*H275,2)</f>
        <v>0</v>
      </c>
      <c r="BL275" s="18" t="s">
        <v>242</v>
      </c>
      <c r="BM275" s="240" t="s">
        <v>383</v>
      </c>
    </row>
    <row r="276" s="14" customFormat="1">
      <c r="A276" s="14"/>
      <c r="B276" s="253"/>
      <c r="C276" s="254"/>
      <c r="D276" s="244" t="s">
        <v>166</v>
      </c>
      <c r="E276" s="255" t="s">
        <v>1</v>
      </c>
      <c r="F276" s="256" t="s">
        <v>384</v>
      </c>
      <c r="G276" s="254"/>
      <c r="H276" s="257">
        <v>13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166</v>
      </c>
      <c r="AU276" s="263" t="s">
        <v>88</v>
      </c>
      <c r="AV276" s="14" t="s">
        <v>88</v>
      </c>
      <c r="AW276" s="14" t="s">
        <v>34</v>
      </c>
      <c r="AX276" s="14" t="s">
        <v>78</v>
      </c>
      <c r="AY276" s="263" t="s">
        <v>157</v>
      </c>
    </row>
    <row r="277" s="14" customFormat="1">
      <c r="A277" s="14"/>
      <c r="B277" s="253"/>
      <c r="C277" s="254"/>
      <c r="D277" s="244" t="s">
        <v>166</v>
      </c>
      <c r="E277" s="255" t="s">
        <v>1</v>
      </c>
      <c r="F277" s="256" t="s">
        <v>385</v>
      </c>
      <c r="G277" s="254"/>
      <c r="H277" s="257">
        <v>8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166</v>
      </c>
      <c r="AU277" s="263" t="s">
        <v>88</v>
      </c>
      <c r="AV277" s="14" t="s">
        <v>88</v>
      </c>
      <c r="AW277" s="14" t="s">
        <v>34</v>
      </c>
      <c r="AX277" s="14" t="s">
        <v>78</v>
      </c>
      <c r="AY277" s="263" t="s">
        <v>157</v>
      </c>
    </row>
    <row r="278" s="14" customFormat="1">
      <c r="A278" s="14"/>
      <c r="B278" s="253"/>
      <c r="C278" s="254"/>
      <c r="D278" s="244" t="s">
        <v>166</v>
      </c>
      <c r="E278" s="255" t="s">
        <v>1</v>
      </c>
      <c r="F278" s="256" t="s">
        <v>384</v>
      </c>
      <c r="G278" s="254"/>
      <c r="H278" s="257">
        <v>13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166</v>
      </c>
      <c r="AU278" s="263" t="s">
        <v>88</v>
      </c>
      <c r="AV278" s="14" t="s">
        <v>88</v>
      </c>
      <c r="AW278" s="14" t="s">
        <v>34</v>
      </c>
      <c r="AX278" s="14" t="s">
        <v>78</v>
      </c>
      <c r="AY278" s="263" t="s">
        <v>157</v>
      </c>
    </row>
    <row r="279" s="14" customFormat="1">
      <c r="A279" s="14"/>
      <c r="B279" s="253"/>
      <c r="C279" s="254"/>
      <c r="D279" s="244" t="s">
        <v>166</v>
      </c>
      <c r="E279" s="255" t="s">
        <v>1</v>
      </c>
      <c r="F279" s="256" t="s">
        <v>386</v>
      </c>
      <c r="G279" s="254"/>
      <c r="H279" s="257">
        <v>3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166</v>
      </c>
      <c r="AU279" s="263" t="s">
        <v>88</v>
      </c>
      <c r="AV279" s="14" t="s">
        <v>88</v>
      </c>
      <c r="AW279" s="14" t="s">
        <v>34</v>
      </c>
      <c r="AX279" s="14" t="s">
        <v>78</v>
      </c>
      <c r="AY279" s="263" t="s">
        <v>157</v>
      </c>
    </row>
    <row r="280" s="15" customFormat="1">
      <c r="A280" s="15"/>
      <c r="B280" s="264"/>
      <c r="C280" s="265"/>
      <c r="D280" s="244" t="s">
        <v>166</v>
      </c>
      <c r="E280" s="266" t="s">
        <v>1</v>
      </c>
      <c r="F280" s="267" t="s">
        <v>170</v>
      </c>
      <c r="G280" s="265"/>
      <c r="H280" s="268">
        <v>37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4" t="s">
        <v>166</v>
      </c>
      <c r="AU280" s="274" t="s">
        <v>88</v>
      </c>
      <c r="AV280" s="15" t="s">
        <v>164</v>
      </c>
      <c r="AW280" s="15" t="s">
        <v>34</v>
      </c>
      <c r="AX280" s="15" t="s">
        <v>86</v>
      </c>
      <c r="AY280" s="274" t="s">
        <v>157</v>
      </c>
    </row>
    <row r="281" s="2" customFormat="1" ht="16.5" customHeight="1">
      <c r="A281" s="39"/>
      <c r="B281" s="40"/>
      <c r="C281" s="228" t="s">
        <v>387</v>
      </c>
      <c r="D281" s="228" t="s">
        <v>160</v>
      </c>
      <c r="E281" s="229" t="s">
        <v>388</v>
      </c>
      <c r="F281" s="230" t="s">
        <v>389</v>
      </c>
      <c r="G281" s="231" t="s">
        <v>212</v>
      </c>
      <c r="H281" s="232">
        <v>65.599999999999994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43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242</v>
      </c>
      <c r="AT281" s="240" t="s">
        <v>160</v>
      </c>
      <c r="AU281" s="240" t="s">
        <v>88</v>
      </c>
      <c r="AY281" s="18" t="s">
        <v>157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86</v>
      </c>
      <c r="BK281" s="241">
        <f>ROUND(I281*H281,2)</f>
        <v>0</v>
      </c>
      <c r="BL281" s="18" t="s">
        <v>242</v>
      </c>
      <c r="BM281" s="240" t="s">
        <v>390</v>
      </c>
    </row>
    <row r="282" s="13" customFormat="1">
      <c r="A282" s="13"/>
      <c r="B282" s="242"/>
      <c r="C282" s="243"/>
      <c r="D282" s="244" t="s">
        <v>166</v>
      </c>
      <c r="E282" s="245" t="s">
        <v>1</v>
      </c>
      <c r="F282" s="246" t="s">
        <v>272</v>
      </c>
      <c r="G282" s="243"/>
      <c r="H282" s="245" t="s">
        <v>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166</v>
      </c>
      <c r="AU282" s="252" t="s">
        <v>88</v>
      </c>
      <c r="AV282" s="13" t="s">
        <v>86</v>
      </c>
      <c r="AW282" s="13" t="s">
        <v>34</v>
      </c>
      <c r="AX282" s="13" t="s">
        <v>78</v>
      </c>
      <c r="AY282" s="252" t="s">
        <v>157</v>
      </c>
    </row>
    <row r="283" s="14" customFormat="1">
      <c r="A283" s="14"/>
      <c r="B283" s="253"/>
      <c r="C283" s="254"/>
      <c r="D283" s="244" t="s">
        <v>166</v>
      </c>
      <c r="E283" s="255" t="s">
        <v>1</v>
      </c>
      <c r="F283" s="256" t="s">
        <v>391</v>
      </c>
      <c r="G283" s="254"/>
      <c r="H283" s="257">
        <v>10.4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166</v>
      </c>
      <c r="AU283" s="263" t="s">
        <v>88</v>
      </c>
      <c r="AV283" s="14" t="s">
        <v>88</v>
      </c>
      <c r="AW283" s="14" t="s">
        <v>34</v>
      </c>
      <c r="AX283" s="14" t="s">
        <v>78</v>
      </c>
      <c r="AY283" s="263" t="s">
        <v>157</v>
      </c>
    </row>
    <row r="284" s="13" customFormat="1">
      <c r="A284" s="13"/>
      <c r="B284" s="242"/>
      <c r="C284" s="243"/>
      <c r="D284" s="244" t="s">
        <v>166</v>
      </c>
      <c r="E284" s="245" t="s">
        <v>1</v>
      </c>
      <c r="F284" s="246" t="s">
        <v>276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166</v>
      </c>
      <c r="AU284" s="252" t="s">
        <v>88</v>
      </c>
      <c r="AV284" s="13" t="s">
        <v>86</v>
      </c>
      <c r="AW284" s="13" t="s">
        <v>34</v>
      </c>
      <c r="AX284" s="13" t="s">
        <v>78</v>
      </c>
      <c r="AY284" s="252" t="s">
        <v>157</v>
      </c>
    </row>
    <row r="285" s="14" customFormat="1">
      <c r="A285" s="14"/>
      <c r="B285" s="253"/>
      <c r="C285" s="254"/>
      <c r="D285" s="244" t="s">
        <v>166</v>
      </c>
      <c r="E285" s="255" t="s">
        <v>1</v>
      </c>
      <c r="F285" s="256" t="s">
        <v>392</v>
      </c>
      <c r="G285" s="254"/>
      <c r="H285" s="257">
        <v>15.199999999999999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166</v>
      </c>
      <c r="AU285" s="263" t="s">
        <v>88</v>
      </c>
      <c r="AV285" s="14" t="s">
        <v>88</v>
      </c>
      <c r="AW285" s="14" t="s">
        <v>34</v>
      </c>
      <c r="AX285" s="14" t="s">
        <v>78</v>
      </c>
      <c r="AY285" s="263" t="s">
        <v>157</v>
      </c>
    </row>
    <row r="286" s="14" customFormat="1">
      <c r="A286" s="14"/>
      <c r="B286" s="253"/>
      <c r="C286" s="254"/>
      <c r="D286" s="244" t="s">
        <v>166</v>
      </c>
      <c r="E286" s="255" t="s">
        <v>1</v>
      </c>
      <c r="F286" s="256" t="s">
        <v>393</v>
      </c>
      <c r="G286" s="254"/>
      <c r="H286" s="257">
        <v>24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166</v>
      </c>
      <c r="AU286" s="263" t="s">
        <v>88</v>
      </c>
      <c r="AV286" s="14" t="s">
        <v>88</v>
      </c>
      <c r="AW286" s="14" t="s">
        <v>34</v>
      </c>
      <c r="AX286" s="14" t="s">
        <v>78</v>
      </c>
      <c r="AY286" s="263" t="s">
        <v>157</v>
      </c>
    </row>
    <row r="287" s="13" customFormat="1">
      <c r="A287" s="13"/>
      <c r="B287" s="242"/>
      <c r="C287" s="243"/>
      <c r="D287" s="244" t="s">
        <v>166</v>
      </c>
      <c r="E287" s="245" t="s">
        <v>1</v>
      </c>
      <c r="F287" s="246" t="s">
        <v>279</v>
      </c>
      <c r="G287" s="243"/>
      <c r="H287" s="245" t="s">
        <v>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166</v>
      </c>
      <c r="AU287" s="252" t="s">
        <v>88</v>
      </c>
      <c r="AV287" s="13" t="s">
        <v>86</v>
      </c>
      <c r="AW287" s="13" t="s">
        <v>34</v>
      </c>
      <c r="AX287" s="13" t="s">
        <v>78</v>
      </c>
      <c r="AY287" s="252" t="s">
        <v>157</v>
      </c>
    </row>
    <row r="288" s="14" customFormat="1">
      <c r="A288" s="14"/>
      <c r="B288" s="253"/>
      <c r="C288" s="254"/>
      <c r="D288" s="244" t="s">
        <v>166</v>
      </c>
      <c r="E288" s="255" t="s">
        <v>1</v>
      </c>
      <c r="F288" s="256" t="s">
        <v>394</v>
      </c>
      <c r="G288" s="254"/>
      <c r="H288" s="257">
        <v>13.6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166</v>
      </c>
      <c r="AU288" s="263" t="s">
        <v>88</v>
      </c>
      <c r="AV288" s="14" t="s">
        <v>88</v>
      </c>
      <c r="AW288" s="14" t="s">
        <v>34</v>
      </c>
      <c r="AX288" s="14" t="s">
        <v>78</v>
      </c>
      <c r="AY288" s="263" t="s">
        <v>157</v>
      </c>
    </row>
    <row r="289" s="13" customFormat="1">
      <c r="A289" s="13"/>
      <c r="B289" s="242"/>
      <c r="C289" s="243"/>
      <c r="D289" s="244" t="s">
        <v>166</v>
      </c>
      <c r="E289" s="245" t="s">
        <v>1</v>
      </c>
      <c r="F289" s="246" t="s">
        <v>283</v>
      </c>
      <c r="G289" s="243"/>
      <c r="H289" s="245" t="s">
        <v>1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166</v>
      </c>
      <c r="AU289" s="252" t="s">
        <v>88</v>
      </c>
      <c r="AV289" s="13" t="s">
        <v>86</v>
      </c>
      <c r="AW289" s="13" t="s">
        <v>34</v>
      </c>
      <c r="AX289" s="13" t="s">
        <v>78</v>
      </c>
      <c r="AY289" s="252" t="s">
        <v>157</v>
      </c>
    </row>
    <row r="290" s="14" customFormat="1">
      <c r="A290" s="14"/>
      <c r="B290" s="253"/>
      <c r="C290" s="254"/>
      <c r="D290" s="244" t="s">
        <v>166</v>
      </c>
      <c r="E290" s="255" t="s">
        <v>1</v>
      </c>
      <c r="F290" s="256" t="s">
        <v>395</v>
      </c>
      <c r="G290" s="254"/>
      <c r="H290" s="257">
        <v>2.3999999999999999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166</v>
      </c>
      <c r="AU290" s="263" t="s">
        <v>88</v>
      </c>
      <c r="AV290" s="14" t="s">
        <v>88</v>
      </c>
      <c r="AW290" s="14" t="s">
        <v>34</v>
      </c>
      <c r="AX290" s="14" t="s">
        <v>78</v>
      </c>
      <c r="AY290" s="263" t="s">
        <v>157</v>
      </c>
    </row>
    <row r="291" s="15" customFormat="1">
      <c r="A291" s="15"/>
      <c r="B291" s="264"/>
      <c r="C291" s="265"/>
      <c r="D291" s="244" t="s">
        <v>166</v>
      </c>
      <c r="E291" s="266" t="s">
        <v>1</v>
      </c>
      <c r="F291" s="267" t="s">
        <v>170</v>
      </c>
      <c r="G291" s="265"/>
      <c r="H291" s="268">
        <v>65.600000000000009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4" t="s">
        <v>166</v>
      </c>
      <c r="AU291" s="274" t="s">
        <v>88</v>
      </c>
      <c r="AV291" s="15" t="s">
        <v>164</v>
      </c>
      <c r="AW291" s="15" t="s">
        <v>34</v>
      </c>
      <c r="AX291" s="15" t="s">
        <v>86</v>
      </c>
      <c r="AY291" s="274" t="s">
        <v>157</v>
      </c>
    </row>
    <row r="292" s="2" customFormat="1" ht="21.75" customHeight="1">
      <c r="A292" s="39"/>
      <c r="B292" s="40"/>
      <c r="C292" s="228" t="s">
        <v>396</v>
      </c>
      <c r="D292" s="228" t="s">
        <v>160</v>
      </c>
      <c r="E292" s="229" t="s">
        <v>397</v>
      </c>
      <c r="F292" s="230" t="s">
        <v>398</v>
      </c>
      <c r="G292" s="231" t="s">
        <v>212</v>
      </c>
      <c r="H292" s="232">
        <v>127.2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43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242</v>
      </c>
      <c r="AT292" s="240" t="s">
        <v>160</v>
      </c>
      <c r="AU292" s="240" t="s">
        <v>88</v>
      </c>
      <c r="AY292" s="18" t="s">
        <v>157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86</v>
      </c>
      <c r="BK292" s="241">
        <f>ROUND(I292*H292,2)</f>
        <v>0</v>
      </c>
      <c r="BL292" s="18" t="s">
        <v>242</v>
      </c>
      <c r="BM292" s="240" t="s">
        <v>399</v>
      </c>
    </row>
    <row r="293" s="2" customFormat="1" ht="16.5" customHeight="1">
      <c r="A293" s="39"/>
      <c r="B293" s="40"/>
      <c r="C293" s="228" t="s">
        <v>400</v>
      </c>
      <c r="D293" s="228" t="s">
        <v>160</v>
      </c>
      <c r="E293" s="229" t="s">
        <v>401</v>
      </c>
      <c r="F293" s="230" t="s">
        <v>402</v>
      </c>
      <c r="G293" s="231" t="s">
        <v>212</v>
      </c>
      <c r="H293" s="232">
        <v>38.799999999999997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43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0.00175</v>
      </c>
      <c r="T293" s="239">
        <f>S293*H293</f>
        <v>0.067900000000000002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242</v>
      </c>
      <c r="AT293" s="240" t="s">
        <v>160</v>
      </c>
      <c r="AU293" s="240" t="s">
        <v>88</v>
      </c>
      <c r="AY293" s="18" t="s">
        <v>157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86</v>
      </c>
      <c r="BK293" s="241">
        <f>ROUND(I293*H293,2)</f>
        <v>0</v>
      </c>
      <c r="BL293" s="18" t="s">
        <v>242</v>
      </c>
      <c r="BM293" s="240" t="s">
        <v>403</v>
      </c>
    </row>
    <row r="294" s="14" customFormat="1">
      <c r="A294" s="14"/>
      <c r="B294" s="253"/>
      <c r="C294" s="254"/>
      <c r="D294" s="244" t="s">
        <v>166</v>
      </c>
      <c r="E294" s="255" t="s">
        <v>1</v>
      </c>
      <c r="F294" s="256" t="s">
        <v>404</v>
      </c>
      <c r="G294" s="254"/>
      <c r="H294" s="257">
        <v>18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166</v>
      </c>
      <c r="AU294" s="263" t="s">
        <v>88</v>
      </c>
      <c r="AV294" s="14" t="s">
        <v>88</v>
      </c>
      <c r="AW294" s="14" t="s">
        <v>34</v>
      </c>
      <c r="AX294" s="14" t="s">
        <v>78</v>
      </c>
      <c r="AY294" s="263" t="s">
        <v>157</v>
      </c>
    </row>
    <row r="295" s="14" customFormat="1">
      <c r="A295" s="14"/>
      <c r="B295" s="253"/>
      <c r="C295" s="254"/>
      <c r="D295" s="244" t="s">
        <v>166</v>
      </c>
      <c r="E295" s="255" t="s">
        <v>1</v>
      </c>
      <c r="F295" s="256" t="s">
        <v>405</v>
      </c>
      <c r="G295" s="254"/>
      <c r="H295" s="257">
        <v>20.800000000000001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166</v>
      </c>
      <c r="AU295" s="263" t="s">
        <v>88</v>
      </c>
      <c r="AV295" s="14" t="s">
        <v>88</v>
      </c>
      <c r="AW295" s="14" t="s">
        <v>34</v>
      </c>
      <c r="AX295" s="14" t="s">
        <v>78</v>
      </c>
      <c r="AY295" s="263" t="s">
        <v>157</v>
      </c>
    </row>
    <row r="296" s="15" customFormat="1">
      <c r="A296" s="15"/>
      <c r="B296" s="264"/>
      <c r="C296" s="265"/>
      <c r="D296" s="244" t="s">
        <v>166</v>
      </c>
      <c r="E296" s="266" t="s">
        <v>1</v>
      </c>
      <c r="F296" s="267" t="s">
        <v>170</v>
      </c>
      <c r="G296" s="265"/>
      <c r="H296" s="268">
        <v>38.799999999999997</v>
      </c>
      <c r="I296" s="269"/>
      <c r="J296" s="265"/>
      <c r="K296" s="265"/>
      <c r="L296" s="270"/>
      <c r="M296" s="271"/>
      <c r="N296" s="272"/>
      <c r="O296" s="272"/>
      <c r="P296" s="272"/>
      <c r="Q296" s="272"/>
      <c r="R296" s="272"/>
      <c r="S296" s="272"/>
      <c r="T296" s="27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4" t="s">
        <v>166</v>
      </c>
      <c r="AU296" s="274" t="s">
        <v>88</v>
      </c>
      <c r="AV296" s="15" t="s">
        <v>164</v>
      </c>
      <c r="AW296" s="15" t="s">
        <v>34</v>
      </c>
      <c r="AX296" s="15" t="s">
        <v>86</v>
      </c>
      <c r="AY296" s="274" t="s">
        <v>157</v>
      </c>
    </row>
    <row r="297" s="2" customFormat="1" ht="16.5" customHeight="1">
      <c r="A297" s="39"/>
      <c r="B297" s="40"/>
      <c r="C297" s="228" t="s">
        <v>406</v>
      </c>
      <c r="D297" s="228" t="s">
        <v>160</v>
      </c>
      <c r="E297" s="229" t="s">
        <v>407</v>
      </c>
      <c r="F297" s="230" t="s">
        <v>408</v>
      </c>
      <c r="G297" s="231" t="s">
        <v>177</v>
      </c>
      <c r="H297" s="232">
        <v>5</v>
      </c>
      <c r="I297" s="233"/>
      <c r="J297" s="234">
        <f>ROUND(I297*H297,2)</f>
        <v>0</v>
      </c>
      <c r="K297" s="235"/>
      <c r="L297" s="45"/>
      <c r="M297" s="236" t="s">
        <v>1</v>
      </c>
      <c r="N297" s="237" t="s">
        <v>43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242</v>
      </c>
      <c r="AT297" s="240" t="s">
        <v>160</v>
      </c>
      <c r="AU297" s="240" t="s">
        <v>88</v>
      </c>
      <c r="AY297" s="18" t="s">
        <v>157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86</v>
      </c>
      <c r="BK297" s="241">
        <f>ROUND(I297*H297,2)</f>
        <v>0</v>
      </c>
      <c r="BL297" s="18" t="s">
        <v>242</v>
      </c>
      <c r="BM297" s="240" t="s">
        <v>409</v>
      </c>
    </row>
    <row r="298" s="2" customFormat="1" ht="33" customHeight="1">
      <c r="A298" s="39"/>
      <c r="B298" s="40"/>
      <c r="C298" s="228" t="s">
        <v>410</v>
      </c>
      <c r="D298" s="228" t="s">
        <v>160</v>
      </c>
      <c r="E298" s="229" t="s">
        <v>411</v>
      </c>
      <c r="F298" s="230" t="s">
        <v>412</v>
      </c>
      <c r="G298" s="231" t="s">
        <v>173</v>
      </c>
      <c r="H298" s="232">
        <v>2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43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242</v>
      </c>
      <c r="AT298" s="240" t="s">
        <v>160</v>
      </c>
      <c r="AU298" s="240" t="s">
        <v>88</v>
      </c>
      <c r="AY298" s="18" t="s">
        <v>157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86</v>
      </c>
      <c r="BK298" s="241">
        <f>ROUND(I298*H298,2)</f>
        <v>0</v>
      </c>
      <c r="BL298" s="18" t="s">
        <v>242</v>
      </c>
      <c r="BM298" s="240" t="s">
        <v>413</v>
      </c>
    </row>
    <row r="299" s="2" customFormat="1" ht="16.5" customHeight="1">
      <c r="A299" s="39"/>
      <c r="B299" s="40"/>
      <c r="C299" s="228" t="s">
        <v>414</v>
      </c>
      <c r="D299" s="228" t="s">
        <v>160</v>
      </c>
      <c r="E299" s="229" t="s">
        <v>415</v>
      </c>
      <c r="F299" s="230" t="s">
        <v>416</v>
      </c>
      <c r="G299" s="231" t="s">
        <v>212</v>
      </c>
      <c r="H299" s="232">
        <v>127.2</v>
      </c>
      <c r="I299" s="233"/>
      <c r="J299" s="234">
        <f>ROUND(I299*H299,2)</f>
        <v>0</v>
      </c>
      <c r="K299" s="235"/>
      <c r="L299" s="45"/>
      <c r="M299" s="236" t="s">
        <v>1</v>
      </c>
      <c r="N299" s="237" t="s">
        <v>43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242</v>
      </c>
      <c r="AT299" s="240" t="s">
        <v>160</v>
      </c>
      <c r="AU299" s="240" t="s">
        <v>88</v>
      </c>
      <c r="AY299" s="18" t="s">
        <v>157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86</v>
      </c>
      <c r="BK299" s="241">
        <f>ROUND(I299*H299,2)</f>
        <v>0</v>
      </c>
      <c r="BL299" s="18" t="s">
        <v>242</v>
      </c>
      <c r="BM299" s="240" t="s">
        <v>417</v>
      </c>
    </row>
    <row r="300" s="13" customFormat="1">
      <c r="A300" s="13"/>
      <c r="B300" s="242"/>
      <c r="C300" s="243"/>
      <c r="D300" s="244" t="s">
        <v>166</v>
      </c>
      <c r="E300" s="245" t="s">
        <v>1</v>
      </c>
      <c r="F300" s="246" t="s">
        <v>272</v>
      </c>
      <c r="G300" s="243"/>
      <c r="H300" s="245" t="s">
        <v>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166</v>
      </c>
      <c r="AU300" s="252" t="s">
        <v>88</v>
      </c>
      <c r="AV300" s="13" t="s">
        <v>86</v>
      </c>
      <c r="AW300" s="13" t="s">
        <v>34</v>
      </c>
      <c r="AX300" s="13" t="s">
        <v>78</v>
      </c>
      <c r="AY300" s="252" t="s">
        <v>157</v>
      </c>
    </row>
    <row r="301" s="14" customFormat="1">
      <c r="A301" s="14"/>
      <c r="B301" s="253"/>
      <c r="C301" s="254"/>
      <c r="D301" s="244" t="s">
        <v>166</v>
      </c>
      <c r="E301" s="255" t="s">
        <v>1</v>
      </c>
      <c r="F301" s="256" t="s">
        <v>418</v>
      </c>
      <c r="G301" s="254"/>
      <c r="H301" s="257">
        <v>20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166</v>
      </c>
      <c r="AU301" s="263" t="s">
        <v>88</v>
      </c>
      <c r="AV301" s="14" t="s">
        <v>88</v>
      </c>
      <c r="AW301" s="14" t="s">
        <v>34</v>
      </c>
      <c r="AX301" s="14" t="s">
        <v>78</v>
      </c>
      <c r="AY301" s="263" t="s">
        <v>157</v>
      </c>
    </row>
    <row r="302" s="13" customFormat="1">
      <c r="A302" s="13"/>
      <c r="B302" s="242"/>
      <c r="C302" s="243"/>
      <c r="D302" s="244" t="s">
        <v>166</v>
      </c>
      <c r="E302" s="245" t="s">
        <v>1</v>
      </c>
      <c r="F302" s="246" t="s">
        <v>274</v>
      </c>
      <c r="G302" s="243"/>
      <c r="H302" s="245" t="s">
        <v>1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166</v>
      </c>
      <c r="AU302" s="252" t="s">
        <v>88</v>
      </c>
      <c r="AV302" s="13" t="s">
        <v>86</v>
      </c>
      <c r="AW302" s="13" t="s">
        <v>34</v>
      </c>
      <c r="AX302" s="13" t="s">
        <v>78</v>
      </c>
      <c r="AY302" s="252" t="s">
        <v>157</v>
      </c>
    </row>
    <row r="303" s="14" customFormat="1">
      <c r="A303" s="14"/>
      <c r="B303" s="253"/>
      <c r="C303" s="254"/>
      <c r="D303" s="244" t="s">
        <v>166</v>
      </c>
      <c r="E303" s="255" t="s">
        <v>1</v>
      </c>
      <c r="F303" s="256" t="s">
        <v>419</v>
      </c>
      <c r="G303" s="254"/>
      <c r="H303" s="257">
        <v>45.200000000000003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166</v>
      </c>
      <c r="AU303" s="263" t="s">
        <v>88</v>
      </c>
      <c r="AV303" s="14" t="s">
        <v>88</v>
      </c>
      <c r="AW303" s="14" t="s">
        <v>34</v>
      </c>
      <c r="AX303" s="14" t="s">
        <v>78</v>
      </c>
      <c r="AY303" s="263" t="s">
        <v>157</v>
      </c>
    </row>
    <row r="304" s="13" customFormat="1">
      <c r="A304" s="13"/>
      <c r="B304" s="242"/>
      <c r="C304" s="243"/>
      <c r="D304" s="244" t="s">
        <v>166</v>
      </c>
      <c r="E304" s="245" t="s">
        <v>1</v>
      </c>
      <c r="F304" s="246" t="s">
        <v>276</v>
      </c>
      <c r="G304" s="243"/>
      <c r="H304" s="245" t="s">
        <v>1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166</v>
      </c>
      <c r="AU304" s="252" t="s">
        <v>88</v>
      </c>
      <c r="AV304" s="13" t="s">
        <v>86</v>
      </c>
      <c r="AW304" s="13" t="s">
        <v>34</v>
      </c>
      <c r="AX304" s="13" t="s">
        <v>78</v>
      </c>
      <c r="AY304" s="252" t="s">
        <v>157</v>
      </c>
    </row>
    <row r="305" s="14" customFormat="1">
      <c r="A305" s="14"/>
      <c r="B305" s="253"/>
      <c r="C305" s="254"/>
      <c r="D305" s="244" t="s">
        <v>166</v>
      </c>
      <c r="E305" s="255" t="s">
        <v>1</v>
      </c>
      <c r="F305" s="256" t="s">
        <v>420</v>
      </c>
      <c r="G305" s="254"/>
      <c r="H305" s="257">
        <v>16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166</v>
      </c>
      <c r="AU305" s="263" t="s">
        <v>88</v>
      </c>
      <c r="AV305" s="14" t="s">
        <v>88</v>
      </c>
      <c r="AW305" s="14" t="s">
        <v>34</v>
      </c>
      <c r="AX305" s="14" t="s">
        <v>78</v>
      </c>
      <c r="AY305" s="263" t="s">
        <v>157</v>
      </c>
    </row>
    <row r="306" s="14" customFormat="1">
      <c r="A306" s="14"/>
      <c r="B306" s="253"/>
      <c r="C306" s="254"/>
      <c r="D306" s="244" t="s">
        <v>166</v>
      </c>
      <c r="E306" s="255" t="s">
        <v>1</v>
      </c>
      <c r="F306" s="256" t="s">
        <v>421</v>
      </c>
      <c r="G306" s="254"/>
      <c r="H306" s="257">
        <v>22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166</v>
      </c>
      <c r="AU306" s="263" t="s">
        <v>88</v>
      </c>
      <c r="AV306" s="14" t="s">
        <v>88</v>
      </c>
      <c r="AW306" s="14" t="s">
        <v>34</v>
      </c>
      <c r="AX306" s="14" t="s">
        <v>78</v>
      </c>
      <c r="AY306" s="263" t="s">
        <v>157</v>
      </c>
    </row>
    <row r="307" s="13" customFormat="1">
      <c r="A307" s="13"/>
      <c r="B307" s="242"/>
      <c r="C307" s="243"/>
      <c r="D307" s="244" t="s">
        <v>166</v>
      </c>
      <c r="E307" s="245" t="s">
        <v>1</v>
      </c>
      <c r="F307" s="246" t="s">
        <v>279</v>
      </c>
      <c r="G307" s="243"/>
      <c r="H307" s="245" t="s">
        <v>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166</v>
      </c>
      <c r="AU307" s="252" t="s">
        <v>88</v>
      </c>
      <c r="AV307" s="13" t="s">
        <v>86</v>
      </c>
      <c r="AW307" s="13" t="s">
        <v>34</v>
      </c>
      <c r="AX307" s="13" t="s">
        <v>78</v>
      </c>
      <c r="AY307" s="252" t="s">
        <v>157</v>
      </c>
    </row>
    <row r="308" s="14" customFormat="1">
      <c r="A308" s="14"/>
      <c r="B308" s="253"/>
      <c r="C308" s="254"/>
      <c r="D308" s="244" t="s">
        <v>166</v>
      </c>
      <c r="E308" s="255" t="s">
        <v>1</v>
      </c>
      <c r="F308" s="256" t="s">
        <v>220</v>
      </c>
      <c r="G308" s="254"/>
      <c r="H308" s="257">
        <v>11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166</v>
      </c>
      <c r="AU308" s="263" t="s">
        <v>88</v>
      </c>
      <c r="AV308" s="14" t="s">
        <v>88</v>
      </c>
      <c r="AW308" s="14" t="s">
        <v>34</v>
      </c>
      <c r="AX308" s="14" t="s">
        <v>78</v>
      </c>
      <c r="AY308" s="263" t="s">
        <v>157</v>
      </c>
    </row>
    <row r="309" s="13" customFormat="1">
      <c r="A309" s="13"/>
      <c r="B309" s="242"/>
      <c r="C309" s="243"/>
      <c r="D309" s="244" t="s">
        <v>166</v>
      </c>
      <c r="E309" s="245" t="s">
        <v>1</v>
      </c>
      <c r="F309" s="246" t="s">
        <v>281</v>
      </c>
      <c r="G309" s="243"/>
      <c r="H309" s="245" t="s">
        <v>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166</v>
      </c>
      <c r="AU309" s="252" t="s">
        <v>88</v>
      </c>
      <c r="AV309" s="13" t="s">
        <v>86</v>
      </c>
      <c r="AW309" s="13" t="s">
        <v>34</v>
      </c>
      <c r="AX309" s="13" t="s">
        <v>78</v>
      </c>
      <c r="AY309" s="252" t="s">
        <v>157</v>
      </c>
    </row>
    <row r="310" s="14" customFormat="1">
      <c r="A310" s="14"/>
      <c r="B310" s="253"/>
      <c r="C310" s="254"/>
      <c r="D310" s="244" t="s">
        <v>166</v>
      </c>
      <c r="E310" s="255" t="s">
        <v>1</v>
      </c>
      <c r="F310" s="256" t="s">
        <v>422</v>
      </c>
      <c r="G310" s="254"/>
      <c r="H310" s="257">
        <v>4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166</v>
      </c>
      <c r="AU310" s="263" t="s">
        <v>88</v>
      </c>
      <c r="AV310" s="14" t="s">
        <v>88</v>
      </c>
      <c r="AW310" s="14" t="s">
        <v>34</v>
      </c>
      <c r="AX310" s="14" t="s">
        <v>78</v>
      </c>
      <c r="AY310" s="263" t="s">
        <v>157</v>
      </c>
    </row>
    <row r="311" s="14" customFormat="1">
      <c r="A311" s="14"/>
      <c r="B311" s="253"/>
      <c r="C311" s="254"/>
      <c r="D311" s="244" t="s">
        <v>166</v>
      </c>
      <c r="E311" s="255" t="s">
        <v>1</v>
      </c>
      <c r="F311" s="256" t="s">
        <v>197</v>
      </c>
      <c r="G311" s="254"/>
      <c r="H311" s="257">
        <v>7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166</v>
      </c>
      <c r="AU311" s="263" t="s">
        <v>88</v>
      </c>
      <c r="AV311" s="14" t="s">
        <v>88</v>
      </c>
      <c r="AW311" s="14" t="s">
        <v>34</v>
      </c>
      <c r="AX311" s="14" t="s">
        <v>78</v>
      </c>
      <c r="AY311" s="263" t="s">
        <v>157</v>
      </c>
    </row>
    <row r="312" s="13" customFormat="1">
      <c r="A312" s="13"/>
      <c r="B312" s="242"/>
      <c r="C312" s="243"/>
      <c r="D312" s="244" t="s">
        <v>166</v>
      </c>
      <c r="E312" s="245" t="s">
        <v>1</v>
      </c>
      <c r="F312" s="246" t="s">
        <v>283</v>
      </c>
      <c r="G312" s="243"/>
      <c r="H312" s="245" t="s">
        <v>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166</v>
      </c>
      <c r="AU312" s="252" t="s">
        <v>88</v>
      </c>
      <c r="AV312" s="13" t="s">
        <v>86</v>
      </c>
      <c r="AW312" s="13" t="s">
        <v>34</v>
      </c>
      <c r="AX312" s="13" t="s">
        <v>78</v>
      </c>
      <c r="AY312" s="252" t="s">
        <v>157</v>
      </c>
    </row>
    <row r="313" s="14" customFormat="1">
      <c r="A313" s="14"/>
      <c r="B313" s="253"/>
      <c r="C313" s="254"/>
      <c r="D313" s="244" t="s">
        <v>166</v>
      </c>
      <c r="E313" s="255" t="s">
        <v>1</v>
      </c>
      <c r="F313" s="256" t="s">
        <v>423</v>
      </c>
      <c r="G313" s="254"/>
      <c r="H313" s="257">
        <v>2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166</v>
      </c>
      <c r="AU313" s="263" t="s">
        <v>88</v>
      </c>
      <c r="AV313" s="14" t="s">
        <v>88</v>
      </c>
      <c r="AW313" s="14" t="s">
        <v>34</v>
      </c>
      <c r="AX313" s="14" t="s">
        <v>78</v>
      </c>
      <c r="AY313" s="263" t="s">
        <v>157</v>
      </c>
    </row>
    <row r="314" s="15" customFormat="1">
      <c r="A314" s="15"/>
      <c r="B314" s="264"/>
      <c r="C314" s="265"/>
      <c r="D314" s="244" t="s">
        <v>166</v>
      </c>
      <c r="E314" s="266" t="s">
        <v>1</v>
      </c>
      <c r="F314" s="267" t="s">
        <v>170</v>
      </c>
      <c r="G314" s="265"/>
      <c r="H314" s="268">
        <v>127.2</v>
      </c>
      <c r="I314" s="269"/>
      <c r="J314" s="265"/>
      <c r="K314" s="265"/>
      <c r="L314" s="270"/>
      <c r="M314" s="271"/>
      <c r="N314" s="272"/>
      <c r="O314" s="272"/>
      <c r="P314" s="272"/>
      <c r="Q314" s="272"/>
      <c r="R314" s="272"/>
      <c r="S314" s="272"/>
      <c r="T314" s="27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4" t="s">
        <v>166</v>
      </c>
      <c r="AU314" s="274" t="s">
        <v>88</v>
      </c>
      <c r="AV314" s="15" t="s">
        <v>164</v>
      </c>
      <c r="AW314" s="15" t="s">
        <v>34</v>
      </c>
      <c r="AX314" s="15" t="s">
        <v>86</v>
      </c>
      <c r="AY314" s="274" t="s">
        <v>157</v>
      </c>
    </row>
    <row r="315" s="2" customFormat="1" ht="37.8" customHeight="1">
      <c r="A315" s="39"/>
      <c r="B315" s="40"/>
      <c r="C315" s="228" t="s">
        <v>424</v>
      </c>
      <c r="D315" s="228" t="s">
        <v>160</v>
      </c>
      <c r="E315" s="229" t="s">
        <v>425</v>
      </c>
      <c r="F315" s="230" t="s">
        <v>426</v>
      </c>
      <c r="G315" s="231" t="s">
        <v>177</v>
      </c>
      <c r="H315" s="232">
        <v>630.03999999999996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43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242</v>
      </c>
      <c r="AT315" s="240" t="s">
        <v>160</v>
      </c>
      <c r="AU315" s="240" t="s">
        <v>88</v>
      </c>
      <c r="AY315" s="18" t="s">
        <v>157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86</v>
      </c>
      <c r="BK315" s="241">
        <f>ROUND(I315*H315,2)</f>
        <v>0</v>
      </c>
      <c r="BL315" s="18" t="s">
        <v>242</v>
      </c>
      <c r="BM315" s="240" t="s">
        <v>427</v>
      </c>
    </row>
    <row r="316" s="2" customFormat="1">
      <c r="A316" s="39"/>
      <c r="B316" s="40"/>
      <c r="C316" s="41"/>
      <c r="D316" s="244" t="s">
        <v>233</v>
      </c>
      <c r="E316" s="41"/>
      <c r="F316" s="275" t="s">
        <v>428</v>
      </c>
      <c r="G316" s="41"/>
      <c r="H316" s="41"/>
      <c r="I316" s="276"/>
      <c r="J316" s="41"/>
      <c r="K316" s="41"/>
      <c r="L316" s="45"/>
      <c r="M316" s="277"/>
      <c r="N316" s="278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233</v>
      </c>
      <c r="AU316" s="18" t="s">
        <v>88</v>
      </c>
    </row>
    <row r="317" s="2" customFormat="1" ht="16.5" customHeight="1">
      <c r="A317" s="39"/>
      <c r="B317" s="40"/>
      <c r="C317" s="228" t="s">
        <v>429</v>
      </c>
      <c r="D317" s="228" t="s">
        <v>160</v>
      </c>
      <c r="E317" s="229" t="s">
        <v>430</v>
      </c>
      <c r="F317" s="230" t="s">
        <v>431</v>
      </c>
      <c r="G317" s="231" t="s">
        <v>212</v>
      </c>
      <c r="H317" s="232">
        <v>127.2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43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242</v>
      </c>
      <c r="AT317" s="240" t="s">
        <v>160</v>
      </c>
      <c r="AU317" s="240" t="s">
        <v>88</v>
      </c>
      <c r="AY317" s="18" t="s">
        <v>157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86</v>
      </c>
      <c r="BK317" s="241">
        <f>ROUND(I317*H317,2)</f>
        <v>0</v>
      </c>
      <c r="BL317" s="18" t="s">
        <v>242</v>
      </c>
      <c r="BM317" s="240" t="s">
        <v>432</v>
      </c>
    </row>
    <row r="318" s="2" customFormat="1" ht="16.5" customHeight="1">
      <c r="A318" s="39"/>
      <c r="B318" s="40"/>
      <c r="C318" s="279" t="s">
        <v>433</v>
      </c>
      <c r="D318" s="279" t="s">
        <v>261</v>
      </c>
      <c r="E318" s="280" t="s">
        <v>434</v>
      </c>
      <c r="F318" s="281" t="s">
        <v>435</v>
      </c>
      <c r="G318" s="282" t="s">
        <v>212</v>
      </c>
      <c r="H318" s="283">
        <v>127.2</v>
      </c>
      <c r="I318" s="284"/>
      <c r="J318" s="285">
        <f>ROUND(I318*H318,2)</f>
        <v>0</v>
      </c>
      <c r="K318" s="286"/>
      <c r="L318" s="287"/>
      <c r="M318" s="288" t="s">
        <v>1</v>
      </c>
      <c r="N318" s="289" t="s">
        <v>43</v>
      </c>
      <c r="O318" s="92"/>
      <c r="P318" s="238">
        <f>O318*H318</f>
        <v>0</v>
      </c>
      <c r="Q318" s="238">
        <v>0.00020000000000000001</v>
      </c>
      <c r="R318" s="238">
        <f>Q318*H318</f>
        <v>0.025440000000000001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264</v>
      </c>
      <c r="AT318" s="240" t="s">
        <v>261</v>
      </c>
      <c r="AU318" s="240" t="s">
        <v>88</v>
      </c>
      <c r="AY318" s="18" t="s">
        <v>157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86</v>
      </c>
      <c r="BK318" s="241">
        <f>ROUND(I318*H318,2)</f>
        <v>0</v>
      </c>
      <c r="BL318" s="18" t="s">
        <v>242</v>
      </c>
      <c r="BM318" s="240" t="s">
        <v>436</v>
      </c>
    </row>
    <row r="319" s="2" customFormat="1" ht="33" customHeight="1">
      <c r="A319" s="39"/>
      <c r="B319" s="40"/>
      <c r="C319" s="228" t="s">
        <v>437</v>
      </c>
      <c r="D319" s="228" t="s">
        <v>160</v>
      </c>
      <c r="E319" s="229" t="s">
        <v>438</v>
      </c>
      <c r="F319" s="230" t="s">
        <v>439</v>
      </c>
      <c r="G319" s="231" t="s">
        <v>212</v>
      </c>
      <c r="H319" s="232">
        <v>82.099999999999994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43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242</v>
      </c>
      <c r="AT319" s="240" t="s">
        <v>160</v>
      </c>
      <c r="AU319" s="240" t="s">
        <v>88</v>
      </c>
      <c r="AY319" s="18" t="s">
        <v>157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86</v>
      </c>
      <c r="BK319" s="241">
        <f>ROUND(I319*H319,2)</f>
        <v>0</v>
      </c>
      <c r="BL319" s="18" t="s">
        <v>242</v>
      </c>
      <c r="BM319" s="240" t="s">
        <v>440</v>
      </c>
    </row>
    <row r="320" s="2" customFormat="1">
      <c r="A320" s="39"/>
      <c r="B320" s="40"/>
      <c r="C320" s="41"/>
      <c r="D320" s="244" t="s">
        <v>233</v>
      </c>
      <c r="E320" s="41"/>
      <c r="F320" s="275" t="s">
        <v>441</v>
      </c>
      <c r="G320" s="41"/>
      <c r="H320" s="41"/>
      <c r="I320" s="276"/>
      <c r="J320" s="41"/>
      <c r="K320" s="41"/>
      <c r="L320" s="45"/>
      <c r="M320" s="277"/>
      <c r="N320" s="278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233</v>
      </c>
      <c r="AU320" s="18" t="s">
        <v>88</v>
      </c>
    </row>
    <row r="321" s="2" customFormat="1" ht="24.15" customHeight="1">
      <c r="A321" s="39"/>
      <c r="B321" s="40"/>
      <c r="C321" s="228" t="s">
        <v>442</v>
      </c>
      <c r="D321" s="228" t="s">
        <v>160</v>
      </c>
      <c r="E321" s="229" t="s">
        <v>443</v>
      </c>
      <c r="F321" s="230" t="s">
        <v>444</v>
      </c>
      <c r="G321" s="231" t="s">
        <v>212</v>
      </c>
      <c r="H321" s="232">
        <v>37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43</v>
      </c>
      <c r="O321" s="92"/>
      <c r="P321" s="238">
        <f>O321*H321</f>
        <v>0</v>
      </c>
      <c r="Q321" s="238">
        <v>0.0058100000000000001</v>
      </c>
      <c r="R321" s="238">
        <f>Q321*H321</f>
        <v>0.21496999999999999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242</v>
      </c>
      <c r="AT321" s="240" t="s">
        <v>160</v>
      </c>
      <c r="AU321" s="240" t="s">
        <v>88</v>
      </c>
      <c r="AY321" s="18" t="s">
        <v>157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86</v>
      </c>
      <c r="BK321" s="241">
        <f>ROUND(I321*H321,2)</f>
        <v>0</v>
      </c>
      <c r="BL321" s="18" t="s">
        <v>242</v>
      </c>
      <c r="BM321" s="240" t="s">
        <v>445</v>
      </c>
    </row>
    <row r="322" s="2" customFormat="1">
      <c r="A322" s="39"/>
      <c r="B322" s="40"/>
      <c r="C322" s="41"/>
      <c r="D322" s="244" t="s">
        <v>233</v>
      </c>
      <c r="E322" s="41"/>
      <c r="F322" s="275" t="s">
        <v>441</v>
      </c>
      <c r="G322" s="41"/>
      <c r="H322" s="41"/>
      <c r="I322" s="276"/>
      <c r="J322" s="41"/>
      <c r="K322" s="41"/>
      <c r="L322" s="45"/>
      <c r="M322" s="277"/>
      <c r="N322" s="278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233</v>
      </c>
      <c r="AU322" s="18" t="s">
        <v>88</v>
      </c>
    </row>
    <row r="323" s="2" customFormat="1" ht="33" customHeight="1">
      <c r="A323" s="39"/>
      <c r="B323" s="40"/>
      <c r="C323" s="228" t="s">
        <v>446</v>
      </c>
      <c r="D323" s="228" t="s">
        <v>160</v>
      </c>
      <c r="E323" s="229" t="s">
        <v>447</v>
      </c>
      <c r="F323" s="230" t="s">
        <v>448</v>
      </c>
      <c r="G323" s="231" t="s">
        <v>212</v>
      </c>
      <c r="H323" s="232">
        <v>65.599999999999994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43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242</v>
      </c>
      <c r="AT323" s="240" t="s">
        <v>160</v>
      </c>
      <c r="AU323" s="240" t="s">
        <v>88</v>
      </c>
      <c r="AY323" s="18" t="s">
        <v>157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86</v>
      </c>
      <c r="BK323" s="241">
        <f>ROUND(I323*H323,2)</f>
        <v>0</v>
      </c>
      <c r="BL323" s="18" t="s">
        <v>242</v>
      </c>
      <c r="BM323" s="240" t="s">
        <v>449</v>
      </c>
    </row>
    <row r="324" s="2" customFormat="1">
      <c r="A324" s="39"/>
      <c r="B324" s="40"/>
      <c r="C324" s="41"/>
      <c r="D324" s="244" t="s">
        <v>233</v>
      </c>
      <c r="E324" s="41"/>
      <c r="F324" s="275" t="s">
        <v>441</v>
      </c>
      <c r="G324" s="41"/>
      <c r="H324" s="41"/>
      <c r="I324" s="276"/>
      <c r="J324" s="41"/>
      <c r="K324" s="41"/>
      <c r="L324" s="45"/>
      <c r="M324" s="277"/>
      <c r="N324" s="278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233</v>
      </c>
      <c r="AU324" s="18" t="s">
        <v>88</v>
      </c>
    </row>
    <row r="325" s="2" customFormat="1" ht="33" customHeight="1">
      <c r="A325" s="39"/>
      <c r="B325" s="40"/>
      <c r="C325" s="228" t="s">
        <v>450</v>
      </c>
      <c r="D325" s="228" t="s">
        <v>160</v>
      </c>
      <c r="E325" s="229" t="s">
        <v>451</v>
      </c>
      <c r="F325" s="230" t="s">
        <v>452</v>
      </c>
      <c r="G325" s="231" t="s">
        <v>212</v>
      </c>
      <c r="H325" s="232">
        <v>127.2</v>
      </c>
      <c r="I325" s="233"/>
      <c r="J325" s="234">
        <f>ROUND(I325*H325,2)</f>
        <v>0</v>
      </c>
      <c r="K325" s="235"/>
      <c r="L325" s="45"/>
      <c r="M325" s="236" t="s">
        <v>1</v>
      </c>
      <c r="N325" s="237" t="s">
        <v>43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242</v>
      </c>
      <c r="AT325" s="240" t="s">
        <v>160</v>
      </c>
      <c r="AU325" s="240" t="s">
        <v>88</v>
      </c>
      <c r="AY325" s="18" t="s">
        <v>157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86</v>
      </c>
      <c r="BK325" s="241">
        <f>ROUND(I325*H325,2)</f>
        <v>0</v>
      </c>
      <c r="BL325" s="18" t="s">
        <v>242</v>
      </c>
      <c r="BM325" s="240" t="s">
        <v>453</v>
      </c>
    </row>
    <row r="326" s="2" customFormat="1">
      <c r="A326" s="39"/>
      <c r="B326" s="40"/>
      <c r="C326" s="41"/>
      <c r="D326" s="244" t="s">
        <v>233</v>
      </c>
      <c r="E326" s="41"/>
      <c r="F326" s="275" t="s">
        <v>441</v>
      </c>
      <c r="G326" s="41"/>
      <c r="H326" s="41"/>
      <c r="I326" s="276"/>
      <c r="J326" s="41"/>
      <c r="K326" s="41"/>
      <c r="L326" s="45"/>
      <c r="M326" s="277"/>
      <c r="N326" s="278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233</v>
      </c>
      <c r="AU326" s="18" t="s">
        <v>88</v>
      </c>
    </row>
    <row r="327" s="2" customFormat="1" ht="33" customHeight="1">
      <c r="A327" s="39"/>
      <c r="B327" s="40"/>
      <c r="C327" s="228" t="s">
        <v>454</v>
      </c>
      <c r="D327" s="228" t="s">
        <v>160</v>
      </c>
      <c r="E327" s="229" t="s">
        <v>455</v>
      </c>
      <c r="F327" s="230" t="s">
        <v>456</v>
      </c>
      <c r="G327" s="231" t="s">
        <v>212</v>
      </c>
      <c r="H327" s="232">
        <v>127.2</v>
      </c>
      <c r="I327" s="233"/>
      <c r="J327" s="234">
        <f>ROUND(I327*H327,2)</f>
        <v>0</v>
      </c>
      <c r="K327" s="235"/>
      <c r="L327" s="45"/>
      <c r="M327" s="236" t="s">
        <v>1</v>
      </c>
      <c r="N327" s="237" t="s">
        <v>43</v>
      </c>
      <c r="O327" s="92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242</v>
      </c>
      <c r="AT327" s="240" t="s">
        <v>160</v>
      </c>
      <c r="AU327" s="240" t="s">
        <v>88</v>
      </c>
      <c r="AY327" s="18" t="s">
        <v>157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86</v>
      </c>
      <c r="BK327" s="241">
        <f>ROUND(I327*H327,2)</f>
        <v>0</v>
      </c>
      <c r="BL327" s="18" t="s">
        <v>242</v>
      </c>
      <c r="BM327" s="240" t="s">
        <v>457</v>
      </c>
    </row>
    <row r="328" s="2" customFormat="1" ht="24.15" customHeight="1">
      <c r="A328" s="39"/>
      <c r="B328" s="40"/>
      <c r="C328" s="228" t="s">
        <v>458</v>
      </c>
      <c r="D328" s="228" t="s">
        <v>160</v>
      </c>
      <c r="E328" s="229" t="s">
        <v>459</v>
      </c>
      <c r="F328" s="230" t="s">
        <v>460</v>
      </c>
      <c r="G328" s="231" t="s">
        <v>173</v>
      </c>
      <c r="H328" s="232">
        <v>2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43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242</v>
      </c>
      <c r="AT328" s="240" t="s">
        <v>160</v>
      </c>
      <c r="AU328" s="240" t="s">
        <v>88</v>
      </c>
      <c r="AY328" s="18" t="s">
        <v>157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86</v>
      </c>
      <c r="BK328" s="241">
        <f>ROUND(I328*H328,2)</f>
        <v>0</v>
      </c>
      <c r="BL328" s="18" t="s">
        <v>242</v>
      </c>
      <c r="BM328" s="240" t="s">
        <v>461</v>
      </c>
    </row>
    <row r="329" s="2" customFormat="1">
      <c r="A329" s="39"/>
      <c r="B329" s="40"/>
      <c r="C329" s="41"/>
      <c r="D329" s="244" t="s">
        <v>233</v>
      </c>
      <c r="E329" s="41"/>
      <c r="F329" s="275" t="s">
        <v>441</v>
      </c>
      <c r="G329" s="41"/>
      <c r="H329" s="41"/>
      <c r="I329" s="276"/>
      <c r="J329" s="41"/>
      <c r="K329" s="41"/>
      <c r="L329" s="45"/>
      <c r="M329" s="277"/>
      <c r="N329" s="278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233</v>
      </c>
      <c r="AU329" s="18" t="s">
        <v>88</v>
      </c>
    </row>
    <row r="330" s="2" customFormat="1" ht="33" customHeight="1">
      <c r="A330" s="39"/>
      <c r="B330" s="40"/>
      <c r="C330" s="228" t="s">
        <v>462</v>
      </c>
      <c r="D330" s="228" t="s">
        <v>160</v>
      </c>
      <c r="E330" s="229" t="s">
        <v>463</v>
      </c>
      <c r="F330" s="230" t="s">
        <v>464</v>
      </c>
      <c r="G330" s="231" t="s">
        <v>212</v>
      </c>
      <c r="H330" s="232">
        <v>38.799999999999997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43</v>
      </c>
      <c r="O330" s="92"/>
      <c r="P330" s="238">
        <f>O330*H330</f>
        <v>0</v>
      </c>
      <c r="Q330" s="238">
        <v>0.0035000000000000001</v>
      </c>
      <c r="R330" s="238">
        <f>Q330*H330</f>
        <v>0.1358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242</v>
      </c>
      <c r="AT330" s="240" t="s">
        <v>160</v>
      </c>
      <c r="AU330" s="240" t="s">
        <v>88</v>
      </c>
      <c r="AY330" s="18" t="s">
        <v>157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86</v>
      </c>
      <c r="BK330" s="241">
        <f>ROUND(I330*H330,2)</f>
        <v>0</v>
      </c>
      <c r="BL330" s="18" t="s">
        <v>242</v>
      </c>
      <c r="BM330" s="240" t="s">
        <v>465</v>
      </c>
    </row>
    <row r="331" s="2" customFormat="1">
      <c r="A331" s="39"/>
      <c r="B331" s="40"/>
      <c r="C331" s="41"/>
      <c r="D331" s="244" t="s">
        <v>233</v>
      </c>
      <c r="E331" s="41"/>
      <c r="F331" s="275" t="s">
        <v>441</v>
      </c>
      <c r="G331" s="41"/>
      <c r="H331" s="41"/>
      <c r="I331" s="276"/>
      <c r="J331" s="41"/>
      <c r="K331" s="41"/>
      <c r="L331" s="45"/>
      <c r="M331" s="277"/>
      <c r="N331" s="27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233</v>
      </c>
      <c r="AU331" s="18" t="s">
        <v>88</v>
      </c>
    </row>
    <row r="332" s="2" customFormat="1" ht="24.15" customHeight="1">
      <c r="A332" s="39"/>
      <c r="B332" s="40"/>
      <c r="C332" s="228" t="s">
        <v>466</v>
      </c>
      <c r="D332" s="228" t="s">
        <v>160</v>
      </c>
      <c r="E332" s="229" t="s">
        <v>467</v>
      </c>
      <c r="F332" s="230" t="s">
        <v>468</v>
      </c>
      <c r="G332" s="231" t="s">
        <v>177</v>
      </c>
      <c r="H332" s="232">
        <v>2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43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242</v>
      </c>
      <c r="AT332" s="240" t="s">
        <v>160</v>
      </c>
      <c r="AU332" s="240" t="s">
        <v>88</v>
      </c>
      <c r="AY332" s="18" t="s">
        <v>157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86</v>
      </c>
      <c r="BK332" s="241">
        <f>ROUND(I332*H332,2)</f>
        <v>0</v>
      </c>
      <c r="BL332" s="18" t="s">
        <v>242</v>
      </c>
      <c r="BM332" s="240" t="s">
        <v>469</v>
      </c>
    </row>
    <row r="333" s="2" customFormat="1">
      <c r="A333" s="39"/>
      <c r="B333" s="40"/>
      <c r="C333" s="41"/>
      <c r="D333" s="244" t="s">
        <v>233</v>
      </c>
      <c r="E333" s="41"/>
      <c r="F333" s="275" t="s">
        <v>441</v>
      </c>
      <c r="G333" s="41"/>
      <c r="H333" s="41"/>
      <c r="I333" s="276"/>
      <c r="J333" s="41"/>
      <c r="K333" s="41"/>
      <c r="L333" s="45"/>
      <c r="M333" s="277"/>
      <c r="N333" s="278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233</v>
      </c>
      <c r="AU333" s="18" t="s">
        <v>88</v>
      </c>
    </row>
    <row r="334" s="2" customFormat="1" ht="37.8" customHeight="1">
      <c r="A334" s="39"/>
      <c r="B334" s="40"/>
      <c r="C334" s="228" t="s">
        <v>470</v>
      </c>
      <c r="D334" s="228" t="s">
        <v>160</v>
      </c>
      <c r="E334" s="229" t="s">
        <v>471</v>
      </c>
      <c r="F334" s="230" t="s">
        <v>472</v>
      </c>
      <c r="G334" s="231" t="s">
        <v>173</v>
      </c>
      <c r="H334" s="232">
        <v>2</v>
      </c>
      <c r="I334" s="233"/>
      <c r="J334" s="234">
        <f>ROUND(I334*H334,2)</f>
        <v>0</v>
      </c>
      <c r="K334" s="235"/>
      <c r="L334" s="45"/>
      <c r="M334" s="236" t="s">
        <v>1</v>
      </c>
      <c r="N334" s="237" t="s">
        <v>43</v>
      </c>
      <c r="O334" s="92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242</v>
      </c>
      <c r="AT334" s="240" t="s">
        <v>160</v>
      </c>
      <c r="AU334" s="240" t="s">
        <v>88</v>
      </c>
      <c r="AY334" s="18" t="s">
        <v>157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86</v>
      </c>
      <c r="BK334" s="241">
        <f>ROUND(I334*H334,2)</f>
        <v>0</v>
      </c>
      <c r="BL334" s="18" t="s">
        <v>242</v>
      </c>
      <c r="BM334" s="240" t="s">
        <v>473</v>
      </c>
    </row>
    <row r="335" s="2" customFormat="1">
      <c r="A335" s="39"/>
      <c r="B335" s="40"/>
      <c r="C335" s="41"/>
      <c r="D335" s="244" t="s">
        <v>233</v>
      </c>
      <c r="E335" s="41"/>
      <c r="F335" s="275" t="s">
        <v>441</v>
      </c>
      <c r="G335" s="41"/>
      <c r="H335" s="41"/>
      <c r="I335" s="276"/>
      <c r="J335" s="41"/>
      <c r="K335" s="41"/>
      <c r="L335" s="45"/>
      <c r="M335" s="277"/>
      <c r="N335" s="278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233</v>
      </c>
      <c r="AU335" s="18" t="s">
        <v>88</v>
      </c>
    </row>
    <row r="336" s="2" customFormat="1" ht="37.8" customHeight="1">
      <c r="A336" s="39"/>
      <c r="B336" s="40"/>
      <c r="C336" s="228" t="s">
        <v>474</v>
      </c>
      <c r="D336" s="228" t="s">
        <v>160</v>
      </c>
      <c r="E336" s="229" t="s">
        <v>475</v>
      </c>
      <c r="F336" s="230" t="s">
        <v>476</v>
      </c>
      <c r="G336" s="231" t="s">
        <v>173</v>
      </c>
      <c r="H336" s="232">
        <v>2</v>
      </c>
      <c r="I336" s="233"/>
      <c r="J336" s="234">
        <f>ROUND(I336*H336,2)</f>
        <v>0</v>
      </c>
      <c r="K336" s="235"/>
      <c r="L336" s="45"/>
      <c r="M336" s="236" t="s">
        <v>1</v>
      </c>
      <c r="N336" s="237" t="s">
        <v>43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242</v>
      </c>
      <c r="AT336" s="240" t="s">
        <v>160</v>
      </c>
      <c r="AU336" s="240" t="s">
        <v>88</v>
      </c>
      <c r="AY336" s="18" t="s">
        <v>157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86</v>
      </c>
      <c r="BK336" s="241">
        <f>ROUND(I336*H336,2)</f>
        <v>0</v>
      </c>
      <c r="BL336" s="18" t="s">
        <v>242</v>
      </c>
      <c r="BM336" s="240" t="s">
        <v>477</v>
      </c>
    </row>
    <row r="337" s="2" customFormat="1" ht="24.15" customHeight="1">
      <c r="A337" s="39"/>
      <c r="B337" s="40"/>
      <c r="C337" s="228" t="s">
        <v>478</v>
      </c>
      <c r="D337" s="228" t="s">
        <v>160</v>
      </c>
      <c r="E337" s="229" t="s">
        <v>479</v>
      </c>
      <c r="F337" s="230" t="s">
        <v>480</v>
      </c>
      <c r="G337" s="231" t="s">
        <v>212</v>
      </c>
      <c r="H337" s="232">
        <v>127.2</v>
      </c>
      <c r="I337" s="233"/>
      <c r="J337" s="234">
        <f>ROUND(I337*H337,2)</f>
        <v>0</v>
      </c>
      <c r="K337" s="235"/>
      <c r="L337" s="45"/>
      <c r="M337" s="236" t="s">
        <v>1</v>
      </c>
      <c r="N337" s="237" t="s">
        <v>43</v>
      </c>
      <c r="O337" s="92"/>
      <c r="P337" s="238">
        <f>O337*H337</f>
        <v>0</v>
      </c>
      <c r="Q337" s="238">
        <v>0.0016900000000000001</v>
      </c>
      <c r="R337" s="238">
        <f>Q337*H337</f>
        <v>0.21496800000000002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242</v>
      </c>
      <c r="AT337" s="240" t="s">
        <v>160</v>
      </c>
      <c r="AU337" s="240" t="s">
        <v>88</v>
      </c>
      <c r="AY337" s="18" t="s">
        <v>157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86</v>
      </c>
      <c r="BK337" s="241">
        <f>ROUND(I337*H337,2)</f>
        <v>0</v>
      </c>
      <c r="BL337" s="18" t="s">
        <v>242</v>
      </c>
      <c r="BM337" s="240" t="s">
        <v>481</v>
      </c>
    </row>
    <row r="338" s="2" customFormat="1">
      <c r="A338" s="39"/>
      <c r="B338" s="40"/>
      <c r="C338" s="41"/>
      <c r="D338" s="244" t="s">
        <v>233</v>
      </c>
      <c r="E338" s="41"/>
      <c r="F338" s="275" t="s">
        <v>441</v>
      </c>
      <c r="G338" s="41"/>
      <c r="H338" s="41"/>
      <c r="I338" s="276"/>
      <c r="J338" s="41"/>
      <c r="K338" s="41"/>
      <c r="L338" s="45"/>
      <c r="M338" s="277"/>
      <c r="N338" s="278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233</v>
      </c>
      <c r="AU338" s="18" t="s">
        <v>88</v>
      </c>
    </row>
    <row r="339" s="2" customFormat="1" ht="24.15" customHeight="1">
      <c r="A339" s="39"/>
      <c r="B339" s="40"/>
      <c r="C339" s="228" t="s">
        <v>482</v>
      </c>
      <c r="D339" s="228" t="s">
        <v>160</v>
      </c>
      <c r="E339" s="229" t="s">
        <v>483</v>
      </c>
      <c r="F339" s="230" t="s">
        <v>484</v>
      </c>
      <c r="G339" s="231" t="s">
        <v>173</v>
      </c>
      <c r="H339" s="232">
        <v>13</v>
      </c>
      <c r="I339" s="233"/>
      <c r="J339" s="234">
        <f>ROUND(I339*H339,2)</f>
        <v>0</v>
      </c>
      <c r="K339" s="235"/>
      <c r="L339" s="45"/>
      <c r="M339" s="236" t="s">
        <v>1</v>
      </c>
      <c r="N339" s="237" t="s">
        <v>43</v>
      </c>
      <c r="O339" s="92"/>
      <c r="P339" s="238">
        <f>O339*H339</f>
        <v>0</v>
      </c>
      <c r="Q339" s="238">
        <v>0.00036000000000000002</v>
      </c>
      <c r="R339" s="238">
        <f>Q339*H339</f>
        <v>0.0046800000000000001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242</v>
      </c>
      <c r="AT339" s="240" t="s">
        <v>160</v>
      </c>
      <c r="AU339" s="240" t="s">
        <v>88</v>
      </c>
      <c r="AY339" s="18" t="s">
        <v>157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86</v>
      </c>
      <c r="BK339" s="241">
        <f>ROUND(I339*H339,2)</f>
        <v>0</v>
      </c>
      <c r="BL339" s="18" t="s">
        <v>242</v>
      </c>
      <c r="BM339" s="240" t="s">
        <v>485</v>
      </c>
    </row>
    <row r="340" s="2" customFormat="1">
      <c r="A340" s="39"/>
      <c r="B340" s="40"/>
      <c r="C340" s="41"/>
      <c r="D340" s="244" t="s">
        <v>233</v>
      </c>
      <c r="E340" s="41"/>
      <c r="F340" s="275" t="s">
        <v>441</v>
      </c>
      <c r="G340" s="41"/>
      <c r="H340" s="41"/>
      <c r="I340" s="276"/>
      <c r="J340" s="41"/>
      <c r="K340" s="41"/>
      <c r="L340" s="45"/>
      <c r="M340" s="277"/>
      <c r="N340" s="278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233</v>
      </c>
      <c r="AU340" s="18" t="s">
        <v>88</v>
      </c>
    </row>
    <row r="341" s="13" customFormat="1">
      <c r="A341" s="13"/>
      <c r="B341" s="242"/>
      <c r="C341" s="243"/>
      <c r="D341" s="244" t="s">
        <v>166</v>
      </c>
      <c r="E341" s="245" t="s">
        <v>1</v>
      </c>
      <c r="F341" s="246" t="s">
        <v>272</v>
      </c>
      <c r="G341" s="243"/>
      <c r="H341" s="245" t="s">
        <v>1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166</v>
      </c>
      <c r="AU341" s="252" t="s">
        <v>88</v>
      </c>
      <c r="AV341" s="13" t="s">
        <v>86</v>
      </c>
      <c r="AW341" s="13" t="s">
        <v>34</v>
      </c>
      <c r="AX341" s="13" t="s">
        <v>78</v>
      </c>
      <c r="AY341" s="252" t="s">
        <v>157</v>
      </c>
    </row>
    <row r="342" s="14" customFormat="1">
      <c r="A342" s="14"/>
      <c r="B342" s="253"/>
      <c r="C342" s="254"/>
      <c r="D342" s="244" t="s">
        <v>166</v>
      </c>
      <c r="E342" s="255" t="s">
        <v>1</v>
      </c>
      <c r="F342" s="256" t="s">
        <v>86</v>
      </c>
      <c r="G342" s="254"/>
      <c r="H342" s="257">
        <v>1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166</v>
      </c>
      <c r="AU342" s="263" t="s">
        <v>88</v>
      </c>
      <c r="AV342" s="14" t="s">
        <v>88</v>
      </c>
      <c r="AW342" s="14" t="s">
        <v>34</v>
      </c>
      <c r="AX342" s="14" t="s">
        <v>78</v>
      </c>
      <c r="AY342" s="263" t="s">
        <v>157</v>
      </c>
    </row>
    <row r="343" s="13" customFormat="1">
      <c r="A343" s="13"/>
      <c r="B343" s="242"/>
      <c r="C343" s="243"/>
      <c r="D343" s="244" t="s">
        <v>166</v>
      </c>
      <c r="E343" s="245" t="s">
        <v>1</v>
      </c>
      <c r="F343" s="246" t="s">
        <v>274</v>
      </c>
      <c r="G343" s="243"/>
      <c r="H343" s="245" t="s">
        <v>1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166</v>
      </c>
      <c r="AU343" s="252" t="s">
        <v>88</v>
      </c>
      <c r="AV343" s="13" t="s">
        <v>86</v>
      </c>
      <c r="AW343" s="13" t="s">
        <v>34</v>
      </c>
      <c r="AX343" s="13" t="s">
        <v>78</v>
      </c>
      <c r="AY343" s="252" t="s">
        <v>157</v>
      </c>
    </row>
    <row r="344" s="14" customFormat="1">
      <c r="A344" s="14"/>
      <c r="B344" s="253"/>
      <c r="C344" s="254"/>
      <c r="D344" s="244" t="s">
        <v>166</v>
      </c>
      <c r="E344" s="255" t="s">
        <v>1</v>
      </c>
      <c r="F344" s="256" t="s">
        <v>164</v>
      </c>
      <c r="G344" s="254"/>
      <c r="H344" s="257">
        <v>4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3" t="s">
        <v>166</v>
      </c>
      <c r="AU344" s="263" t="s">
        <v>88</v>
      </c>
      <c r="AV344" s="14" t="s">
        <v>88</v>
      </c>
      <c r="AW344" s="14" t="s">
        <v>34</v>
      </c>
      <c r="AX344" s="14" t="s">
        <v>78</v>
      </c>
      <c r="AY344" s="263" t="s">
        <v>157</v>
      </c>
    </row>
    <row r="345" s="13" customFormat="1">
      <c r="A345" s="13"/>
      <c r="B345" s="242"/>
      <c r="C345" s="243"/>
      <c r="D345" s="244" t="s">
        <v>166</v>
      </c>
      <c r="E345" s="245" t="s">
        <v>1</v>
      </c>
      <c r="F345" s="246" t="s">
        <v>276</v>
      </c>
      <c r="G345" s="243"/>
      <c r="H345" s="245" t="s">
        <v>1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166</v>
      </c>
      <c r="AU345" s="252" t="s">
        <v>88</v>
      </c>
      <c r="AV345" s="13" t="s">
        <v>86</v>
      </c>
      <c r="AW345" s="13" t="s">
        <v>34</v>
      </c>
      <c r="AX345" s="13" t="s">
        <v>78</v>
      </c>
      <c r="AY345" s="252" t="s">
        <v>157</v>
      </c>
    </row>
    <row r="346" s="14" customFormat="1">
      <c r="A346" s="14"/>
      <c r="B346" s="253"/>
      <c r="C346" s="254"/>
      <c r="D346" s="244" t="s">
        <v>166</v>
      </c>
      <c r="E346" s="255" t="s">
        <v>1</v>
      </c>
      <c r="F346" s="256" t="s">
        <v>164</v>
      </c>
      <c r="G346" s="254"/>
      <c r="H346" s="257">
        <v>4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3" t="s">
        <v>166</v>
      </c>
      <c r="AU346" s="263" t="s">
        <v>88</v>
      </c>
      <c r="AV346" s="14" t="s">
        <v>88</v>
      </c>
      <c r="AW346" s="14" t="s">
        <v>34</v>
      </c>
      <c r="AX346" s="14" t="s">
        <v>78</v>
      </c>
      <c r="AY346" s="263" t="s">
        <v>157</v>
      </c>
    </row>
    <row r="347" s="13" customFormat="1">
      <c r="A347" s="13"/>
      <c r="B347" s="242"/>
      <c r="C347" s="243"/>
      <c r="D347" s="244" t="s">
        <v>166</v>
      </c>
      <c r="E347" s="245" t="s">
        <v>1</v>
      </c>
      <c r="F347" s="246" t="s">
        <v>279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166</v>
      </c>
      <c r="AU347" s="252" t="s">
        <v>88</v>
      </c>
      <c r="AV347" s="13" t="s">
        <v>86</v>
      </c>
      <c r="AW347" s="13" t="s">
        <v>34</v>
      </c>
      <c r="AX347" s="13" t="s">
        <v>78</v>
      </c>
      <c r="AY347" s="252" t="s">
        <v>157</v>
      </c>
    </row>
    <row r="348" s="14" customFormat="1">
      <c r="A348" s="14"/>
      <c r="B348" s="253"/>
      <c r="C348" s="254"/>
      <c r="D348" s="244" t="s">
        <v>166</v>
      </c>
      <c r="E348" s="255" t="s">
        <v>1</v>
      </c>
      <c r="F348" s="256" t="s">
        <v>86</v>
      </c>
      <c r="G348" s="254"/>
      <c r="H348" s="257">
        <v>1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166</v>
      </c>
      <c r="AU348" s="263" t="s">
        <v>88</v>
      </c>
      <c r="AV348" s="14" t="s">
        <v>88</v>
      </c>
      <c r="AW348" s="14" t="s">
        <v>34</v>
      </c>
      <c r="AX348" s="14" t="s">
        <v>78</v>
      </c>
      <c r="AY348" s="263" t="s">
        <v>157</v>
      </c>
    </row>
    <row r="349" s="13" customFormat="1">
      <c r="A349" s="13"/>
      <c r="B349" s="242"/>
      <c r="C349" s="243"/>
      <c r="D349" s="244" t="s">
        <v>166</v>
      </c>
      <c r="E349" s="245" t="s">
        <v>1</v>
      </c>
      <c r="F349" s="246" t="s">
        <v>486</v>
      </c>
      <c r="G349" s="243"/>
      <c r="H349" s="245" t="s">
        <v>1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166</v>
      </c>
      <c r="AU349" s="252" t="s">
        <v>88</v>
      </c>
      <c r="AV349" s="13" t="s">
        <v>86</v>
      </c>
      <c r="AW349" s="13" t="s">
        <v>34</v>
      </c>
      <c r="AX349" s="13" t="s">
        <v>78</v>
      </c>
      <c r="AY349" s="252" t="s">
        <v>157</v>
      </c>
    </row>
    <row r="350" s="14" customFormat="1">
      <c r="A350" s="14"/>
      <c r="B350" s="253"/>
      <c r="C350" s="254"/>
      <c r="D350" s="244" t="s">
        <v>166</v>
      </c>
      <c r="E350" s="255" t="s">
        <v>1</v>
      </c>
      <c r="F350" s="256" t="s">
        <v>158</v>
      </c>
      <c r="G350" s="254"/>
      <c r="H350" s="257">
        <v>3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3" t="s">
        <v>166</v>
      </c>
      <c r="AU350" s="263" t="s">
        <v>88</v>
      </c>
      <c r="AV350" s="14" t="s">
        <v>88</v>
      </c>
      <c r="AW350" s="14" t="s">
        <v>34</v>
      </c>
      <c r="AX350" s="14" t="s">
        <v>78</v>
      </c>
      <c r="AY350" s="263" t="s">
        <v>157</v>
      </c>
    </row>
    <row r="351" s="15" customFormat="1">
      <c r="A351" s="15"/>
      <c r="B351" s="264"/>
      <c r="C351" s="265"/>
      <c r="D351" s="244" t="s">
        <v>166</v>
      </c>
      <c r="E351" s="266" t="s">
        <v>1</v>
      </c>
      <c r="F351" s="267" t="s">
        <v>170</v>
      </c>
      <c r="G351" s="265"/>
      <c r="H351" s="268">
        <v>13</v>
      </c>
      <c r="I351" s="269"/>
      <c r="J351" s="265"/>
      <c r="K351" s="265"/>
      <c r="L351" s="270"/>
      <c r="M351" s="271"/>
      <c r="N351" s="272"/>
      <c r="O351" s="272"/>
      <c r="P351" s="272"/>
      <c r="Q351" s="272"/>
      <c r="R351" s="272"/>
      <c r="S351" s="272"/>
      <c r="T351" s="273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4" t="s">
        <v>166</v>
      </c>
      <c r="AU351" s="274" t="s">
        <v>88</v>
      </c>
      <c r="AV351" s="15" t="s">
        <v>164</v>
      </c>
      <c r="AW351" s="15" t="s">
        <v>34</v>
      </c>
      <c r="AX351" s="15" t="s">
        <v>86</v>
      </c>
      <c r="AY351" s="274" t="s">
        <v>157</v>
      </c>
    </row>
    <row r="352" s="2" customFormat="1" ht="24.15" customHeight="1">
      <c r="A352" s="39"/>
      <c r="B352" s="40"/>
      <c r="C352" s="228" t="s">
        <v>487</v>
      </c>
      <c r="D352" s="228" t="s">
        <v>160</v>
      </c>
      <c r="E352" s="229" t="s">
        <v>488</v>
      </c>
      <c r="F352" s="230" t="s">
        <v>489</v>
      </c>
      <c r="G352" s="231" t="s">
        <v>367</v>
      </c>
      <c r="H352" s="290"/>
      <c r="I352" s="233"/>
      <c r="J352" s="234">
        <f>ROUND(I352*H352,2)</f>
        <v>0</v>
      </c>
      <c r="K352" s="235"/>
      <c r="L352" s="45"/>
      <c r="M352" s="236" t="s">
        <v>1</v>
      </c>
      <c r="N352" s="237" t="s">
        <v>43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242</v>
      </c>
      <c r="AT352" s="240" t="s">
        <v>160</v>
      </c>
      <c r="AU352" s="240" t="s">
        <v>88</v>
      </c>
      <c r="AY352" s="18" t="s">
        <v>157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86</v>
      </c>
      <c r="BK352" s="241">
        <f>ROUND(I352*H352,2)</f>
        <v>0</v>
      </c>
      <c r="BL352" s="18" t="s">
        <v>242</v>
      </c>
      <c r="BM352" s="240" t="s">
        <v>490</v>
      </c>
    </row>
    <row r="353" s="12" customFormat="1" ht="22.8" customHeight="1">
      <c r="A353" s="12"/>
      <c r="B353" s="212"/>
      <c r="C353" s="213"/>
      <c r="D353" s="214" t="s">
        <v>77</v>
      </c>
      <c r="E353" s="226" t="s">
        <v>491</v>
      </c>
      <c r="F353" s="226" t="s">
        <v>492</v>
      </c>
      <c r="G353" s="213"/>
      <c r="H353" s="213"/>
      <c r="I353" s="216"/>
      <c r="J353" s="227">
        <f>BK353</f>
        <v>0</v>
      </c>
      <c r="K353" s="213"/>
      <c r="L353" s="218"/>
      <c r="M353" s="219"/>
      <c r="N353" s="220"/>
      <c r="O353" s="220"/>
      <c r="P353" s="221">
        <f>SUM(P354:P358)</f>
        <v>0</v>
      </c>
      <c r="Q353" s="220"/>
      <c r="R353" s="221">
        <f>SUM(R354:R358)</f>
        <v>0</v>
      </c>
      <c r="S353" s="220"/>
      <c r="T353" s="222">
        <f>SUM(T354:T358)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3" t="s">
        <v>88</v>
      </c>
      <c r="AT353" s="224" t="s">
        <v>77</v>
      </c>
      <c r="AU353" s="224" t="s">
        <v>86</v>
      </c>
      <c r="AY353" s="223" t="s">
        <v>157</v>
      </c>
      <c r="BK353" s="225">
        <f>SUM(BK354:BK358)</f>
        <v>0</v>
      </c>
    </row>
    <row r="354" s="2" customFormat="1" ht="16.5" customHeight="1">
      <c r="A354" s="39"/>
      <c r="B354" s="40"/>
      <c r="C354" s="228" t="s">
        <v>493</v>
      </c>
      <c r="D354" s="228" t="s">
        <v>160</v>
      </c>
      <c r="E354" s="229" t="s">
        <v>494</v>
      </c>
      <c r="F354" s="230" t="s">
        <v>495</v>
      </c>
      <c r="G354" s="231" t="s">
        <v>212</v>
      </c>
      <c r="H354" s="232">
        <v>127.2</v>
      </c>
      <c r="I354" s="233"/>
      <c r="J354" s="234">
        <f>ROUND(I354*H354,2)</f>
        <v>0</v>
      </c>
      <c r="K354" s="235"/>
      <c r="L354" s="45"/>
      <c r="M354" s="236" t="s">
        <v>1</v>
      </c>
      <c r="N354" s="237" t="s">
        <v>43</v>
      </c>
      <c r="O354" s="92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242</v>
      </c>
      <c r="AT354" s="240" t="s">
        <v>160</v>
      </c>
      <c r="AU354" s="240" t="s">
        <v>88</v>
      </c>
      <c r="AY354" s="18" t="s">
        <v>157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86</v>
      </c>
      <c r="BK354" s="241">
        <f>ROUND(I354*H354,2)</f>
        <v>0</v>
      </c>
      <c r="BL354" s="18" t="s">
        <v>242</v>
      </c>
      <c r="BM354" s="240" t="s">
        <v>496</v>
      </c>
    </row>
    <row r="355" s="2" customFormat="1" ht="24.15" customHeight="1">
      <c r="A355" s="39"/>
      <c r="B355" s="40"/>
      <c r="C355" s="228" t="s">
        <v>497</v>
      </c>
      <c r="D355" s="228" t="s">
        <v>160</v>
      </c>
      <c r="E355" s="229" t="s">
        <v>498</v>
      </c>
      <c r="F355" s="230" t="s">
        <v>499</v>
      </c>
      <c r="G355" s="231" t="s">
        <v>177</v>
      </c>
      <c r="H355" s="232">
        <v>630.03999999999996</v>
      </c>
      <c r="I355" s="233"/>
      <c r="J355" s="234">
        <f>ROUND(I355*H355,2)</f>
        <v>0</v>
      </c>
      <c r="K355" s="235"/>
      <c r="L355" s="45"/>
      <c r="M355" s="236" t="s">
        <v>1</v>
      </c>
      <c r="N355" s="237" t="s">
        <v>43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242</v>
      </c>
      <c r="AT355" s="240" t="s">
        <v>160</v>
      </c>
      <c r="AU355" s="240" t="s">
        <v>88</v>
      </c>
      <c r="AY355" s="18" t="s">
        <v>157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86</v>
      </c>
      <c r="BK355" s="241">
        <f>ROUND(I355*H355,2)</f>
        <v>0</v>
      </c>
      <c r="BL355" s="18" t="s">
        <v>242</v>
      </c>
      <c r="BM355" s="240" t="s">
        <v>500</v>
      </c>
    </row>
    <row r="356" s="2" customFormat="1" ht="37.8" customHeight="1">
      <c r="A356" s="39"/>
      <c r="B356" s="40"/>
      <c r="C356" s="279" t="s">
        <v>501</v>
      </c>
      <c r="D356" s="279" t="s">
        <v>261</v>
      </c>
      <c r="E356" s="280" t="s">
        <v>502</v>
      </c>
      <c r="F356" s="281" t="s">
        <v>503</v>
      </c>
      <c r="G356" s="282" t="s">
        <v>177</v>
      </c>
      <c r="H356" s="283">
        <v>724.54600000000005</v>
      </c>
      <c r="I356" s="284"/>
      <c r="J356" s="285">
        <f>ROUND(I356*H356,2)</f>
        <v>0</v>
      </c>
      <c r="K356" s="286"/>
      <c r="L356" s="287"/>
      <c r="M356" s="288" t="s">
        <v>1</v>
      </c>
      <c r="N356" s="289" t="s">
        <v>43</v>
      </c>
      <c r="O356" s="92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0" t="s">
        <v>264</v>
      </c>
      <c r="AT356" s="240" t="s">
        <v>261</v>
      </c>
      <c r="AU356" s="240" t="s">
        <v>88</v>
      </c>
      <c r="AY356" s="18" t="s">
        <v>157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86</v>
      </c>
      <c r="BK356" s="241">
        <f>ROUND(I356*H356,2)</f>
        <v>0</v>
      </c>
      <c r="BL356" s="18" t="s">
        <v>242</v>
      </c>
      <c r="BM356" s="240" t="s">
        <v>504</v>
      </c>
    </row>
    <row r="357" s="14" customFormat="1">
      <c r="A357" s="14"/>
      <c r="B357" s="253"/>
      <c r="C357" s="254"/>
      <c r="D357" s="244" t="s">
        <v>166</v>
      </c>
      <c r="E357" s="254"/>
      <c r="F357" s="256" t="s">
        <v>505</v>
      </c>
      <c r="G357" s="254"/>
      <c r="H357" s="257">
        <v>724.54600000000005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166</v>
      </c>
      <c r="AU357" s="263" t="s">
        <v>88</v>
      </c>
      <c r="AV357" s="14" t="s">
        <v>88</v>
      </c>
      <c r="AW357" s="14" t="s">
        <v>4</v>
      </c>
      <c r="AX357" s="14" t="s">
        <v>86</v>
      </c>
      <c r="AY357" s="263" t="s">
        <v>157</v>
      </c>
    </row>
    <row r="358" s="2" customFormat="1" ht="24.15" customHeight="1">
      <c r="A358" s="39"/>
      <c r="B358" s="40"/>
      <c r="C358" s="228" t="s">
        <v>506</v>
      </c>
      <c r="D358" s="228" t="s">
        <v>160</v>
      </c>
      <c r="E358" s="229" t="s">
        <v>507</v>
      </c>
      <c r="F358" s="230" t="s">
        <v>508</v>
      </c>
      <c r="G358" s="231" t="s">
        <v>367</v>
      </c>
      <c r="H358" s="290"/>
      <c r="I358" s="233"/>
      <c r="J358" s="234">
        <f>ROUND(I358*H358,2)</f>
        <v>0</v>
      </c>
      <c r="K358" s="235"/>
      <c r="L358" s="45"/>
      <c r="M358" s="236" t="s">
        <v>1</v>
      </c>
      <c r="N358" s="237" t="s">
        <v>43</v>
      </c>
      <c r="O358" s="92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242</v>
      </c>
      <c r="AT358" s="240" t="s">
        <v>160</v>
      </c>
      <c r="AU358" s="240" t="s">
        <v>88</v>
      </c>
      <c r="AY358" s="18" t="s">
        <v>157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86</v>
      </c>
      <c r="BK358" s="241">
        <f>ROUND(I358*H358,2)</f>
        <v>0</v>
      </c>
      <c r="BL358" s="18" t="s">
        <v>242</v>
      </c>
      <c r="BM358" s="240" t="s">
        <v>509</v>
      </c>
    </row>
    <row r="359" s="12" customFormat="1" ht="22.8" customHeight="1">
      <c r="A359" s="12"/>
      <c r="B359" s="212"/>
      <c r="C359" s="213"/>
      <c r="D359" s="214" t="s">
        <v>77</v>
      </c>
      <c r="E359" s="226" t="s">
        <v>510</v>
      </c>
      <c r="F359" s="226" t="s">
        <v>511</v>
      </c>
      <c r="G359" s="213"/>
      <c r="H359" s="213"/>
      <c r="I359" s="216"/>
      <c r="J359" s="227">
        <f>BK359</f>
        <v>0</v>
      </c>
      <c r="K359" s="213"/>
      <c r="L359" s="218"/>
      <c r="M359" s="219"/>
      <c r="N359" s="220"/>
      <c r="O359" s="220"/>
      <c r="P359" s="221">
        <f>SUM(P360:P365)</f>
        <v>0</v>
      </c>
      <c r="Q359" s="220"/>
      <c r="R359" s="221">
        <f>SUM(R360:R365)</f>
        <v>0.035880000000000002</v>
      </c>
      <c r="S359" s="220"/>
      <c r="T359" s="222">
        <f>SUM(T360:T365)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3" t="s">
        <v>88</v>
      </c>
      <c r="AT359" s="224" t="s">
        <v>77</v>
      </c>
      <c r="AU359" s="224" t="s">
        <v>86</v>
      </c>
      <c r="AY359" s="223" t="s">
        <v>157</v>
      </c>
      <c r="BK359" s="225">
        <f>SUM(BK360:BK365)</f>
        <v>0</v>
      </c>
    </row>
    <row r="360" s="2" customFormat="1" ht="16.5" customHeight="1">
      <c r="A360" s="39"/>
      <c r="B360" s="40"/>
      <c r="C360" s="228" t="s">
        <v>512</v>
      </c>
      <c r="D360" s="228" t="s">
        <v>160</v>
      </c>
      <c r="E360" s="229" t="s">
        <v>513</v>
      </c>
      <c r="F360" s="230" t="s">
        <v>514</v>
      </c>
      <c r="G360" s="231" t="s">
        <v>212</v>
      </c>
      <c r="H360" s="232">
        <v>3</v>
      </c>
      <c r="I360" s="233"/>
      <c r="J360" s="234">
        <f>ROUND(I360*H360,2)</f>
        <v>0</v>
      </c>
      <c r="K360" s="235"/>
      <c r="L360" s="45"/>
      <c r="M360" s="236" t="s">
        <v>1</v>
      </c>
      <c r="N360" s="237" t="s">
        <v>43</v>
      </c>
      <c r="O360" s="92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0" t="s">
        <v>242</v>
      </c>
      <c r="AT360" s="240" t="s">
        <v>160</v>
      </c>
      <c r="AU360" s="240" t="s">
        <v>88</v>
      </c>
      <c r="AY360" s="18" t="s">
        <v>157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86</v>
      </c>
      <c r="BK360" s="241">
        <f>ROUND(I360*H360,2)</f>
        <v>0</v>
      </c>
      <c r="BL360" s="18" t="s">
        <v>242</v>
      </c>
      <c r="BM360" s="240" t="s">
        <v>515</v>
      </c>
    </row>
    <row r="361" s="14" customFormat="1">
      <c r="A361" s="14"/>
      <c r="B361" s="253"/>
      <c r="C361" s="254"/>
      <c r="D361" s="244" t="s">
        <v>166</v>
      </c>
      <c r="E361" s="255" t="s">
        <v>1</v>
      </c>
      <c r="F361" s="256" t="s">
        <v>386</v>
      </c>
      <c r="G361" s="254"/>
      <c r="H361" s="257">
        <v>3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3" t="s">
        <v>166</v>
      </c>
      <c r="AU361" s="263" t="s">
        <v>88</v>
      </c>
      <c r="AV361" s="14" t="s">
        <v>88</v>
      </c>
      <c r="AW361" s="14" t="s">
        <v>34</v>
      </c>
      <c r="AX361" s="14" t="s">
        <v>86</v>
      </c>
      <c r="AY361" s="263" t="s">
        <v>157</v>
      </c>
    </row>
    <row r="362" s="2" customFormat="1" ht="24.15" customHeight="1">
      <c r="A362" s="39"/>
      <c r="B362" s="40"/>
      <c r="C362" s="279" t="s">
        <v>516</v>
      </c>
      <c r="D362" s="279" t="s">
        <v>261</v>
      </c>
      <c r="E362" s="280" t="s">
        <v>517</v>
      </c>
      <c r="F362" s="281" t="s">
        <v>518</v>
      </c>
      <c r="G362" s="282" t="s">
        <v>212</v>
      </c>
      <c r="H362" s="283">
        <v>3</v>
      </c>
      <c r="I362" s="284"/>
      <c r="J362" s="285">
        <f>ROUND(I362*H362,2)</f>
        <v>0</v>
      </c>
      <c r="K362" s="286"/>
      <c r="L362" s="287"/>
      <c r="M362" s="288" t="s">
        <v>1</v>
      </c>
      <c r="N362" s="289" t="s">
        <v>43</v>
      </c>
      <c r="O362" s="92"/>
      <c r="P362" s="238">
        <f>O362*H362</f>
        <v>0</v>
      </c>
      <c r="Q362" s="238">
        <v>0.011900000000000001</v>
      </c>
      <c r="R362" s="238">
        <f>Q362*H362</f>
        <v>0.035700000000000003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264</v>
      </c>
      <c r="AT362" s="240" t="s">
        <v>261</v>
      </c>
      <c r="AU362" s="240" t="s">
        <v>88</v>
      </c>
      <c r="AY362" s="18" t="s">
        <v>157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86</v>
      </c>
      <c r="BK362" s="241">
        <f>ROUND(I362*H362,2)</f>
        <v>0</v>
      </c>
      <c r="BL362" s="18" t="s">
        <v>242</v>
      </c>
      <c r="BM362" s="240" t="s">
        <v>519</v>
      </c>
    </row>
    <row r="363" s="2" customFormat="1" ht="33" customHeight="1">
      <c r="A363" s="39"/>
      <c r="B363" s="40"/>
      <c r="C363" s="228" t="s">
        <v>520</v>
      </c>
      <c r="D363" s="228" t="s">
        <v>160</v>
      </c>
      <c r="E363" s="229" t="s">
        <v>521</v>
      </c>
      <c r="F363" s="230" t="s">
        <v>522</v>
      </c>
      <c r="G363" s="231" t="s">
        <v>185</v>
      </c>
      <c r="H363" s="232">
        <v>3</v>
      </c>
      <c r="I363" s="233"/>
      <c r="J363" s="234">
        <f>ROUND(I363*H363,2)</f>
        <v>0</v>
      </c>
      <c r="K363" s="235"/>
      <c r="L363" s="45"/>
      <c r="M363" s="236" t="s">
        <v>1</v>
      </c>
      <c r="N363" s="237" t="s">
        <v>43</v>
      </c>
      <c r="O363" s="92"/>
      <c r="P363" s="238">
        <f>O363*H363</f>
        <v>0</v>
      </c>
      <c r="Q363" s="238">
        <v>6.0000000000000002E-05</v>
      </c>
      <c r="R363" s="238">
        <f>Q363*H363</f>
        <v>0.00018000000000000001</v>
      </c>
      <c r="S363" s="238">
        <v>0</v>
      </c>
      <c r="T363" s="23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0" t="s">
        <v>242</v>
      </c>
      <c r="AT363" s="240" t="s">
        <v>160</v>
      </c>
      <c r="AU363" s="240" t="s">
        <v>88</v>
      </c>
      <c r="AY363" s="18" t="s">
        <v>157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86</v>
      </c>
      <c r="BK363" s="241">
        <f>ROUND(I363*H363,2)</f>
        <v>0</v>
      </c>
      <c r="BL363" s="18" t="s">
        <v>242</v>
      </c>
      <c r="BM363" s="240" t="s">
        <v>523</v>
      </c>
    </row>
    <row r="364" s="2" customFormat="1">
      <c r="A364" s="39"/>
      <c r="B364" s="40"/>
      <c r="C364" s="41"/>
      <c r="D364" s="244" t="s">
        <v>233</v>
      </c>
      <c r="E364" s="41"/>
      <c r="F364" s="275" t="s">
        <v>524</v>
      </c>
      <c r="G364" s="41"/>
      <c r="H364" s="41"/>
      <c r="I364" s="276"/>
      <c r="J364" s="41"/>
      <c r="K364" s="41"/>
      <c r="L364" s="45"/>
      <c r="M364" s="277"/>
      <c r="N364" s="278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233</v>
      </c>
      <c r="AU364" s="18" t="s">
        <v>88</v>
      </c>
    </row>
    <row r="365" s="2" customFormat="1" ht="24.15" customHeight="1">
      <c r="A365" s="39"/>
      <c r="B365" s="40"/>
      <c r="C365" s="228" t="s">
        <v>525</v>
      </c>
      <c r="D365" s="228" t="s">
        <v>160</v>
      </c>
      <c r="E365" s="229" t="s">
        <v>526</v>
      </c>
      <c r="F365" s="230" t="s">
        <v>527</v>
      </c>
      <c r="G365" s="231" t="s">
        <v>367</v>
      </c>
      <c r="H365" s="290"/>
      <c r="I365" s="233"/>
      <c r="J365" s="234">
        <f>ROUND(I365*H365,2)</f>
        <v>0</v>
      </c>
      <c r="K365" s="235"/>
      <c r="L365" s="45"/>
      <c r="M365" s="236" t="s">
        <v>1</v>
      </c>
      <c r="N365" s="237" t="s">
        <v>43</v>
      </c>
      <c r="O365" s="92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0" t="s">
        <v>242</v>
      </c>
      <c r="AT365" s="240" t="s">
        <v>160</v>
      </c>
      <c r="AU365" s="240" t="s">
        <v>88</v>
      </c>
      <c r="AY365" s="18" t="s">
        <v>157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86</v>
      </c>
      <c r="BK365" s="241">
        <f>ROUND(I365*H365,2)</f>
        <v>0</v>
      </c>
      <c r="BL365" s="18" t="s">
        <v>242</v>
      </c>
      <c r="BM365" s="240" t="s">
        <v>528</v>
      </c>
    </row>
    <row r="366" s="12" customFormat="1" ht="22.8" customHeight="1">
      <c r="A366" s="12"/>
      <c r="B366" s="212"/>
      <c r="C366" s="213"/>
      <c r="D366" s="214" t="s">
        <v>77</v>
      </c>
      <c r="E366" s="226" t="s">
        <v>529</v>
      </c>
      <c r="F366" s="226" t="s">
        <v>530</v>
      </c>
      <c r="G366" s="213"/>
      <c r="H366" s="213"/>
      <c r="I366" s="216"/>
      <c r="J366" s="227">
        <f>BK366</f>
        <v>0</v>
      </c>
      <c r="K366" s="213"/>
      <c r="L366" s="218"/>
      <c r="M366" s="219"/>
      <c r="N366" s="220"/>
      <c r="O366" s="220"/>
      <c r="P366" s="221">
        <f>SUM(P367:P374)</f>
        <v>0</v>
      </c>
      <c r="Q366" s="220"/>
      <c r="R366" s="221">
        <f>SUM(R367:R374)</f>
        <v>0.082245000000000013</v>
      </c>
      <c r="S366" s="220"/>
      <c r="T366" s="222">
        <f>SUM(T367:T374)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3" t="s">
        <v>88</v>
      </c>
      <c r="AT366" s="224" t="s">
        <v>77</v>
      </c>
      <c r="AU366" s="224" t="s">
        <v>86</v>
      </c>
      <c r="AY366" s="223" t="s">
        <v>157</v>
      </c>
      <c r="BK366" s="225">
        <f>SUM(BK367:BK374)</f>
        <v>0</v>
      </c>
    </row>
    <row r="367" s="2" customFormat="1" ht="24.15" customHeight="1">
      <c r="A367" s="39"/>
      <c r="B367" s="40"/>
      <c r="C367" s="228" t="s">
        <v>531</v>
      </c>
      <c r="D367" s="228" t="s">
        <v>160</v>
      </c>
      <c r="E367" s="229" t="s">
        <v>532</v>
      </c>
      <c r="F367" s="230" t="s">
        <v>533</v>
      </c>
      <c r="G367" s="231" t="s">
        <v>177</v>
      </c>
      <c r="H367" s="232">
        <v>630.03999999999996</v>
      </c>
      <c r="I367" s="233"/>
      <c r="J367" s="234">
        <f>ROUND(I367*H367,2)</f>
        <v>0</v>
      </c>
      <c r="K367" s="235"/>
      <c r="L367" s="45"/>
      <c r="M367" s="236" t="s">
        <v>1</v>
      </c>
      <c r="N367" s="237" t="s">
        <v>43</v>
      </c>
      <c r="O367" s="92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242</v>
      </c>
      <c r="AT367" s="240" t="s">
        <v>160</v>
      </c>
      <c r="AU367" s="240" t="s">
        <v>88</v>
      </c>
      <c r="AY367" s="18" t="s">
        <v>157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86</v>
      </c>
      <c r="BK367" s="241">
        <f>ROUND(I367*H367,2)</f>
        <v>0</v>
      </c>
      <c r="BL367" s="18" t="s">
        <v>242</v>
      </c>
      <c r="BM367" s="240" t="s">
        <v>534</v>
      </c>
    </row>
    <row r="368" s="2" customFormat="1" ht="37.8" customHeight="1">
      <c r="A368" s="39"/>
      <c r="B368" s="40"/>
      <c r="C368" s="228" t="s">
        <v>535</v>
      </c>
      <c r="D368" s="228" t="s">
        <v>160</v>
      </c>
      <c r="E368" s="229" t="s">
        <v>536</v>
      </c>
      <c r="F368" s="230" t="s">
        <v>537</v>
      </c>
      <c r="G368" s="231" t="s">
        <v>177</v>
      </c>
      <c r="H368" s="232">
        <v>630.03999999999996</v>
      </c>
      <c r="I368" s="233"/>
      <c r="J368" s="234">
        <f>ROUND(I368*H368,2)</f>
        <v>0</v>
      </c>
      <c r="K368" s="235"/>
      <c r="L368" s="45"/>
      <c r="M368" s="236" t="s">
        <v>1</v>
      </c>
      <c r="N368" s="237" t="s">
        <v>43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242</v>
      </c>
      <c r="AT368" s="240" t="s">
        <v>160</v>
      </c>
      <c r="AU368" s="240" t="s">
        <v>88</v>
      </c>
      <c r="AY368" s="18" t="s">
        <v>157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86</v>
      </c>
      <c r="BK368" s="241">
        <f>ROUND(I368*H368,2)</f>
        <v>0</v>
      </c>
      <c r="BL368" s="18" t="s">
        <v>242</v>
      </c>
      <c r="BM368" s="240" t="s">
        <v>538</v>
      </c>
    </row>
    <row r="369" s="2" customFormat="1" ht="24.15" customHeight="1">
      <c r="A369" s="39"/>
      <c r="B369" s="40"/>
      <c r="C369" s="228" t="s">
        <v>539</v>
      </c>
      <c r="D369" s="228" t="s">
        <v>160</v>
      </c>
      <c r="E369" s="229" t="s">
        <v>540</v>
      </c>
      <c r="F369" s="230" t="s">
        <v>541</v>
      </c>
      <c r="G369" s="231" t="s">
        <v>177</v>
      </c>
      <c r="H369" s="232">
        <v>630.03999999999996</v>
      </c>
      <c r="I369" s="233"/>
      <c r="J369" s="234">
        <f>ROUND(I369*H369,2)</f>
        <v>0</v>
      </c>
      <c r="K369" s="235"/>
      <c r="L369" s="45"/>
      <c r="M369" s="236" t="s">
        <v>1</v>
      </c>
      <c r="N369" s="237" t="s">
        <v>43</v>
      </c>
      <c r="O369" s="92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242</v>
      </c>
      <c r="AT369" s="240" t="s">
        <v>160</v>
      </c>
      <c r="AU369" s="240" t="s">
        <v>88</v>
      </c>
      <c r="AY369" s="18" t="s">
        <v>157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86</v>
      </c>
      <c r="BK369" s="241">
        <f>ROUND(I369*H369,2)</f>
        <v>0</v>
      </c>
      <c r="BL369" s="18" t="s">
        <v>242</v>
      </c>
      <c r="BM369" s="240" t="s">
        <v>542</v>
      </c>
    </row>
    <row r="370" s="2" customFormat="1" ht="33" customHeight="1">
      <c r="A370" s="39"/>
      <c r="B370" s="40"/>
      <c r="C370" s="228" t="s">
        <v>543</v>
      </c>
      <c r="D370" s="228" t="s">
        <v>160</v>
      </c>
      <c r="E370" s="229" t="s">
        <v>544</v>
      </c>
      <c r="F370" s="230" t="s">
        <v>545</v>
      </c>
      <c r="G370" s="231" t="s">
        <v>177</v>
      </c>
      <c r="H370" s="232">
        <v>301.06</v>
      </c>
      <c r="I370" s="233"/>
      <c r="J370" s="234">
        <f>ROUND(I370*H370,2)</f>
        <v>0</v>
      </c>
      <c r="K370" s="235"/>
      <c r="L370" s="45"/>
      <c r="M370" s="236" t="s">
        <v>1</v>
      </c>
      <c r="N370" s="237" t="s">
        <v>43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242</v>
      </c>
      <c r="AT370" s="240" t="s">
        <v>160</v>
      </c>
      <c r="AU370" s="240" t="s">
        <v>88</v>
      </c>
      <c r="AY370" s="18" t="s">
        <v>157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86</v>
      </c>
      <c r="BK370" s="241">
        <f>ROUND(I370*H370,2)</f>
        <v>0</v>
      </c>
      <c r="BL370" s="18" t="s">
        <v>242</v>
      </c>
      <c r="BM370" s="240" t="s">
        <v>546</v>
      </c>
    </row>
    <row r="371" s="14" customFormat="1">
      <c r="A371" s="14"/>
      <c r="B371" s="253"/>
      <c r="C371" s="254"/>
      <c r="D371" s="244" t="s">
        <v>166</v>
      </c>
      <c r="E371" s="255" t="s">
        <v>1</v>
      </c>
      <c r="F371" s="256" t="s">
        <v>298</v>
      </c>
      <c r="G371" s="254"/>
      <c r="H371" s="257">
        <v>630.03999999999996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166</v>
      </c>
      <c r="AU371" s="263" t="s">
        <v>88</v>
      </c>
      <c r="AV371" s="14" t="s">
        <v>88</v>
      </c>
      <c r="AW371" s="14" t="s">
        <v>34</v>
      </c>
      <c r="AX371" s="14" t="s">
        <v>78</v>
      </c>
      <c r="AY371" s="263" t="s">
        <v>157</v>
      </c>
    </row>
    <row r="372" s="14" customFormat="1">
      <c r="A372" s="14"/>
      <c r="B372" s="253"/>
      <c r="C372" s="254"/>
      <c r="D372" s="244" t="s">
        <v>166</v>
      </c>
      <c r="E372" s="255" t="s">
        <v>1</v>
      </c>
      <c r="F372" s="256" t="s">
        <v>299</v>
      </c>
      <c r="G372" s="254"/>
      <c r="H372" s="257">
        <v>-328.98000000000002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166</v>
      </c>
      <c r="AU372" s="263" t="s">
        <v>88</v>
      </c>
      <c r="AV372" s="14" t="s">
        <v>88</v>
      </c>
      <c r="AW372" s="14" t="s">
        <v>34</v>
      </c>
      <c r="AX372" s="14" t="s">
        <v>78</v>
      </c>
      <c r="AY372" s="263" t="s">
        <v>157</v>
      </c>
    </row>
    <row r="373" s="15" customFormat="1">
      <c r="A373" s="15"/>
      <c r="B373" s="264"/>
      <c r="C373" s="265"/>
      <c r="D373" s="244" t="s">
        <v>166</v>
      </c>
      <c r="E373" s="266" t="s">
        <v>1</v>
      </c>
      <c r="F373" s="267" t="s">
        <v>170</v>
      </c>
      <c r="G373" s="265"/>
      <c r="H373" s="268">
        <v>301.05999999999995</v>
      </c>
      <c r="I373" s="269"/>
      <c r="J373" s="265"/>
      <c r="K373" s="265"/>
      <c r="L373" s="270"/>
      <c r="M373" s="271"/>
      <c r="N373" s="272"/>
      <c r="O373" s="272"/>
      <c r="P373" s="272"/>
      <c r="Q373" s="272"/>
      <c r="R373" s="272"/>
      <c r="S373" s="272"/>
      <c r="T373" s="27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4" t="s">
        <v>166</v>
      </c>
      <c r="AU373" s="274" t="s">
        <v>88</v>
      </c>
      <c r="AV373" s="15" t="s">
        <v>164</v>
      </c>
      <c r="AW373" s="15" t="s">
        <v>34</v>
      </c>
      <c r="AX373" s="15" t="s">
        <v>86</v>
      </c>
      <c r="AY373" s="274" t="s">
        <v>157</v>
      </c>
    </row>
    <row r="374" s="2" customFormat="1" ht="24.15" customHeight="1">
      <c r="A374" s="39"/>
      <c r="B374" s="40"/>
      <c r="C374" s="228" t="s">
        <v>547</v>
      </c>
      <c r="D374" s="228" t="s">
        <v>160</v>
      </c>
      <c r="E374" s="229" t="s">
        <v>548</v>
      </c>
      <c r="F374" s="230" t="s">
        <v>549</v>
      </c>
      <c r="G374" s="231" t="s">
        <v>177</v>
      </c>
      <c r="H374" s="232">
        <v>328.98000000000002</v>
      </c>
      <c r="I374" s="233"/>
      <c r="J374" s="234">
        <f>ROUND(I374*H374,2)</f>
        <v>0</v>
      </c>
      <c r="K374" s="235"/>
      <c r="L374" s="45"/>
      <c r="M374" s="236" t="s">
        <v>1</v>
      </c>
      <c r="N374" s="237" t="s">
        <v>43</v>
      </c>
      <c r="O374" s="92"/>
      <c r="P374" s="238">
        <f>O374*H374</f>
        <v>0</v>
      </c>
      <c r="Q374" s="238">
        <v>0.00025000000000000001</v>
      </c>
      <c r="R374" s="238">
        <f>Q374*H374</f>
        <v>0.082245000000000013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242</v>
      </c>
      <c r="AT374" s="240" t="s">
        <v>160</v>
      </c>
      <c r="AU374" s="240" t="s">
        <v>88</v>
      </c>
      <c r="AY374" s="18" t="s">
        <v>157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86</v>
      </c>
      <c r="BK374" s="241">
        <f>ROUND(I374*H374,2)</f>
        <v>0</v>
      </c>
      <c r="BL374" s="18" t="s">
        <v>242</v>
      </c>
      <c r="BM374" s="240" t="s">
        <v>550</v>
      </c>
    </row>
    <row r="375" s="12" customFormat="1" ht="25.92" customHeight="1">
      <c r="A375" s="12"/>
      <c r="B375" s="212"/>
      <c r="C375" s="213"/>
      <c r="D375" s="214" t="s">
        <v>77</v>
      </c>
      <c r="E375" s="215" t="s">
        <v>261</v>
      </c>
      <c r="F375" s="215" t="s">
        <v>551</v>
      </c>
      <c r="G375" s="213"/>
      <c r="H375" s="213"/>
      <c r="I375" s="216"/>
      <c r="J375" s="217">
        <f>BK375</f>
        <v>0</v>
      </c>
      <c r="K375" s="213"/>
      <c r="L375" s="218"/>
      <c r="M375" s="219"/>
      <c r="N375" s="220"/>
      <c r="O375" s="220"/>
      <c r="P375" s="221">
        <f>P376</f>
        <v>0</v>
      </c>
      <c r="Q375" s="220"/>
      <c r="R375" s="221">
        <f>R376</f>
        <v>0</v>
      </c>
      <c r="S375" s="220"/>
      <c r="T375" s="222">
        <f>T376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3" t="s">
        <v>158</v>
      </c>
      <c r="AT375" s="224" t="s">
        <v>77</v>
      </c>
      <c r="AU375" s="224" t="s">
        <v>78</v>
      </c>
      <c r="AY375" s="223" t="s">
        <v>157</v>
      </c>
      <c r="BK375" s="225">
        <f>BK376</f>
        <v>0</v>
      </c>
    </row>
    <row r="376" s="12" customFormat="1" ht="22.8" customHeight="1">
      <c r="A376" s="12"/>
      <c r="B376" s="212"/>
      <c r="C376" s="213"/>
      <c r="D376" s="214" t="s">
        <v>77</v>
      </c>
      <c r="E376" s="226" t="s">
        <v>552</v>
      </c>
      <c r="F376" s="226" t="s">
        <v>553</v>
      </c>
      <c r="G376" s="213"/>
      <c r="H376" s="213"/>
      <c r="I376" s="216"/>
      <c r="J376" s="227">
        <f>BK376</f>
        <v>0</v>
      </c>
      <c r="K376" s="213"/>
      <c r="L376" s="218"/>
      <c r="M376" s="219"/>
      <c r="N376" s="220"/>
      <c r="O376" s="220"/>
      <c r="P376" s="221">
        <f>P377</f>
        <v>0</v>
      </c>
      <c r="Q376" s="220"/>
      <c r="R376" s="221">
        <f>R377</f>
        <v>0</v>
      </c>
      <c r="S376" s="220"/>
      <c r="T376" s="222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3" t="s">
        <v>158</v>
      </c>
      <c r="AT376" s="224" t="s">
        <v>77</v>
      </c>
      <c r="AU376" s="224" t="s">
        <v>86</v>
      </c>
      <c r="AY376" s="223" t="s">
        <v>157</v>
      </c>
      <c r="BK376" s="225">
        <f>BK377</f>
        <v>0</v>
      </c>
    </row>
    <row r="377" s="2" customFormat="1" ht="37.8" customHeight="1">
      <c r="A377" s="39"/>
      <c r="B377" s="40"/>
      <c r="C377" s="228" t="s">
        <v>554</v>
      </c>
      <c r="D377" s="228" t="s">
        <v>160</v>
      </c>
      <c r="E377" s="229" t="s">
        <v>555</v>
      </c>
      <c r="F377" s="230" t="s">
        <v>556</v>
      </c>
      <c r="G377" s="231" t="s">
        <v>173</v>
      </c>
      <c r="H377" s="232">
        <v>2</v>
      </c>
      <c r="I377" s="233"/>
      <c r="J377" s="234">
        <f>ROUND(I377*H377,2)</f>
        <v>0</v>
      </c>
      <c r="K377" s="235"/>
      <c r="L377" s="45"/>
      <c r="M377" s="291" t="s">
        <v>1</v>
      </c>
      <c r="N377" s="292" t="s">
        <v>43</v>
      </c>
      <c r="O377" s="293"/>
      <c r="P377" s="294">
        <f>O377*H377</f>
        <v>0</v>
      </c>
      <c r="Q377" s="294">
        <v>0</v>
      </c>
      <c r="R377" s="294">
        <f>Q377*H377</f>
        <v>0</v>
      </c>
      <c r="S377" s="294">
        <v>0</v>
      </c>
      <c r="T377" s="29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512</v>
      </c>
      <c r="AT377" s="240" t="s">
        <v>160</v>
      </c>
      <c r="AU377" s="240" t="s">
        <v>88</v>
      </c>
      <c r="AY377" s="18" t="s">
        <v>157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86</v>
      </c>
      <c r="BK377" s="241">
        <f>ROUND(I377*H377,2)</f>
        <v>0</v>
      </c>
      <c r="BL377" s="18" t="s">
        <v>512</v>
      </c>
      <c r="BM377" s="240" t="s">
        <v>557</v>
      </c>
    </row>
    <row r="378" s="2" customFormat="1" ht="6.96" customHeight="1">
      <c r="A378" s="39"/>
      <c r="B378" s="67"/>
      <c r="C378" s="68"/>
      <c r="D378" s="68"/>
      <c r="E378" s="68"/>
      <c r="F378" s="68"/>
      <c r="G378" s="68"/>
      <c r="H378" s="68"/>
      <c r="I378" s="68"/>
      <c r="J378" s="68"/>
      <c r="K378" s="68"/>
      <c r="L378" s="45"/>
      <c r="M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</sheetData>
  <sheetProtection sheet="1" autoFilter="0" formatColumns="0" formatRows="0" objects="1" scenarios="1" spinCount="100000" saltValue="8xbKtOaQS267kUDonsafeOo3z6onV+Tn5tAIvYXJnmrLgPviDzsFhyAUS1/xHd6S61iIIANZSaoWUwSG/4KH8Q==" hashValue="Tqpe2GjE4lfYBpp6bsYWW1C36kUnihoTLDh8twO0gMWaM0Wwwa3WLUxdev46u58wdTkLIm66CUk4DAhXM96E2g==" algorithmName="SHA-512" password="CC35"/>
  <autoFilter ref="C129:K377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 Senohraby ON - oprava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558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25. 7. 2023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ROUND(J134,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ROUND((SUM(BE134:BE649)),  2)</f>
        <v>0</v>
      </c>
      <c r="G33" s="39"/>
      <c r="H33" s="39"/>
      <c r="I33" s="165">
        <v>0.20999999999999999</v>
      </c>
      <c r="J33" s="164">
        <f>ROUND(((SUM(BE134:BE649))*I33),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ROUND((SUM(BF134:BF649)),  2)</f>
        <v>0</v>
      </c>
      <c r="G34" s="39"/>
      <c r="H34" s="39"/>
      <c r="I34" s="165">
        <v>0.14999999999999999</v>
      </c>
      <c r="J34" s="164">
        <f>ROUND(((SUM(BF134:BF649))*I34),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ROUND((SUM(BG134:BG649)),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ROUND((SUM(BH134:BH649)),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ROUND((SUM(BI134:BI649)),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 Senohraby ON -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SO.02 - Oprava vnějšího pláště budovy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Senohraby</v>
      </c>
      <c r="G89" s="41"/>
      <c r="H89" s="41"/>
      <c r="I89" s="33" t="s">
        <v>22</v>
      </c>
      <c r="J89" s="80" t="str">
        <f>IF(J12="","",J12)</f>
        <v>25. 7. 2023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L. Malý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124</v>
      </c>
      <c r="D94" s="186"/>
      <c r="E94" s="186"/>
      <c r="F94" s="186"/>
      <c r="G94" s="186"/>
      <c r="H94" s="186"/>
      <c r="I94" s="186"/>
      <c r="J94" s="187" t="s">
        <v>125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126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127</v>
      </c>
    </row>
    <row r="97" s="9" customFormat="1" ht="24.96" customHeight="1">
      <c r="A97" s="9"/>
      <c r="B97" s="189"/>
      <c r="C97" s="190"/>
      <c r="D97" s="191" t="s">
        <v>128</v>
      </c>
      <c r="E97" s="192"/>
      <c r="F97" s="192"/>
      <c r="G97" s="192"/>
      <c r="H97" s="192"/>
      <c r="I97" s="192"/>
      <c r="J97" s="193">
        <f>J135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129</v>
      </c>
      <c r="E98" s="197"/>
      <c r="F98" s="197"/>
      <c r="G98" s="197"/>
      <c r="H98" s="197"/>
      <c r="I98" s="197"/>
      <c r="J98" s="198">
        <f>J136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559</v>
      </c>
      <c r="E99" s="197"/>
      <c r="F99" s="197"/>
      <c r="G99" s="197"/>
      <c r="H99" s="197"/>
      <c r="I99" s="197"/>
      <c r="J99" s="198">
        <f>J165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560</v>
      </c>
      <c r="E100" s="197"/>
      <c r="F100" s="197"/>
      <c r="G100" s="197"/>
      <c r="H100" s="197"/>
      <c r="I100" s="197"/>
      <c r="J100" s="198">
        <f>J238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561</v>
      </c>
      <c r="E101" s="197"/>
      <c r="F101" s="197"/>
      <c r="G101" s="197"/>
      <c r="H101" s="197"/>
      <c r="I101" s="197"/>
      <c r="J101" s="198">
        <f>J243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131</v>
      </c>
      <c r="E102" s="197"/>
      <c r="F102" s="197"/>
      <c r="G102" s="197"/>
      <c r="H102" s="197"/>
      <c r="I102" s="197"/>
      <c r="J102" s="198">
        <f>J332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132</v>
      </c>
      <c r="E103" s="197"/>
      <c r="F103" s="197"/>
      <c r="G103" s="197"/>
      <c r="H103" s="197"/>
      <c r="I103" s="197"/>
      <c r="J103" s="198">
        <f>J345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133</v>
      </c>
      <c r="E104" s="192"/>
      <c r="F104" s="192"/>
      <c r="G104" s="192"/>
      <c r="H104" s="192"/>
      <c r="I104" s="192"/>
      <c r="J104" s="193">
        <f>J347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4"/>
      <c r="D105" s="196" t="s">
        <v>562</v>
      </c>
      <c r="E105" s="197"/>
      <c r="F105" s="197"/>
      <c r="G105" s="197"/>
      <c r="H105" s="197"/>
      <c r="I105" s="197"/>
      <c r="J105" s="198">
        <f>J348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563</v>
      </c>
      <c r="E106" s="197"/>
      <c r="F106" s="197"/>
      <c r="G106" s="197"/>
      <c r="H106" s="197"/>
      <c r="I106" s="197"/>
      <c r="J106" s="198">
        <f>J371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564</v>
      </c>
      <c r="E107" s="197"/>
      <c r="F107" s="197"/>
      <c r="G107" s="197"/>
      <c r="H107" s="197"/>
      <c r="I107" s="197"/>
      <c r="J107" s="198">
        <f>J374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135</v>
      </c>
      <c r="E108" s="197"/>
      <c r="F108" s="197"/>
      <c r="G108" s="197"/>
      <c r="H108" s="197"/>
      <c r="I108" s="197"/>
      <c r="J108" s="198">
        <f>J378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136</v>
      </c>
      <c r="E109" s="197"/>
      <c r="F109" s="197"/>
      <c r="G109" s="197"/>
      <c r="H109" s="197"/>
      <c r="I109" s="197"/>
      <c r="J109" s="198">
        <f>J405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565</v>
      </c>
      <c r="E110" s="197"/>
      <c r="F110" s="197"/>
      <c r="G110" s="197"/>
      <c r="H110" s="197"/>
      <c r="I110" s="197"/>
      <c r="J110" s="198">
        <f>J443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138</v>
      </c>
      <c r="E111" s="197"/>
      <c r="F111" s="197"/>
      <c r="G111" s="197"/>
      <c r="H111" s="197"/>
      <c r="I111" s="197"/>
      <c r="J111" s="198">
        <f>J564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566</v>
      </c>
      <c r="E112" s="197"/>
      <c r="F112" s="197"/>
      <c r="G112" s="197"/>
      <c r="H112" s="197"/>
      <c r="I112" s="197"/>
      <c r="J112" s="198">
        <f>J603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567</v>
      </c>
      <c r="E113" s="197"/>
      <c r="F113" s="197"/>
      <c r="G113" s="197"/>
      <c r="H113" s="197"/>
      <c r="I113" s="197"/>
      <c r="J113" s="198">
        <f>J614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9"/>
      <c r="C114" s="190"/>
      <c r="D114" s="191" t="s">
        <v>568</v>
      </c>
      <c r="E114" s="192"/>
      <c r="F114" s="192"/>
      <c r="G114" s="192"/>
      <c r="H114" s="192"/>
      <c r="I114" s="192"/>
      <c r="J114" s="193">
        <f>J634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142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4" t="str">
        <f>E7</f>
        <v xml:space="preserve"> Senohraby ON - oprava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121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SO.02 - Oprava vnějšího pláště budovy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F12</f>
        <v>Senohraby</v>
      </c>
      <c r="G128" s="41"/>
      <c r="H128" s="41"/>
      <c r="I128" s="33" t="s">
        <v>22</v>
      </c>
      <c r="J128" s="80" t="str">
        <f>IF(J12="","",J12)</f>
        <v>25. 7. 2023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E15</f>
        <v>Správa železnic, státní organizace</v>
      </c>
      <c r="G130" s="41"/>
      <c r="H130" s="41"/>
      <c r="I130" s="33" t="s">
        <v>32</v>
      </c>
      <c r="J130" s="37" t="str">
        <f>E21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30</v>
      </c>
      <c r="D131" s="41"/>
      <c r="E131" s="41"/>
      <c r="F131" s="28" t="str">
        <f>IF(E18="","",E18)</f>
        <v>Vyplň údaj</v>
      </c>
      <c r="G131" s="41"/>
      <c r="H131" s="41"/>
      <c r="I131" s="33" t="s">
        <v>35</v>
      </c>
      <c r="J131" s="37" t="str">
        <f>E24</f>
        <v>L. Malý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0"/>
      <c r="B133" s="201"/>
      <c r="C133" s="202" t="s">
        <v>143</v>
      </c>
      <c r="D133" s="203" t="s">
        <v>63</v>
      </c>
      <c r="E133" s="203" t="s">
        <v>59</v>
      </c>
      <c r="F133" s="203" t="s">
        <v>60</v>
      </c>
      <c r="G133" s="203" t="s">
        <v>144</v>
      </c>
      <c r="H133" s="203" t="s">
        <v>145</v>
      </c>
      <c r="I133" s="203" t="s">
        <v>146</v>
      </c>
      <c r="J133" s="204" t="s">
        <v>125</v>
      </c>
      <c r="K133" s="205" t="s">
        <v>147</v>
      </c>
      <c r="L133" s="206"/>
      <c r="M133" s="101" t="s">
        <v>1</v>
      </c>
      <c r="N133" s="102" t="s">
        <v>42</v>
      </c>
      <c r="O133" s="102" t="s">
        <v>148</v>
      </c>
      <c r="P133" s="102" t="s">
        <v>149</v>
      </c>
      <c r="Q133" s="102" t="s">
        <v>150</v>
      </c>
      <c r="R133" s="102" t="s">
        <v>151</v>
      </c>
      <c r="S133" s="102" t="s">
        <v>152</v>
      </c>
      <c r="T133" s="103" t="s">
        <v>153</v>
      </c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</row>
    <row r="134" s="2" customFormat="1" ht="22.8" customHeight="1">
      <c r="A134" s="39"/>
      <c r="B134" s="40"/>
      <c r="C134" s="108" t="s">
        <v>154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P135+P347+P634</f>
        <v>0</v>
      </c>
      <c r="Q134" s="105"/>
      <c r="R134" s="209">
        <f>R135+R347+R634</f>
        <v>34.577547949999989</v>
      </c>
      <c r="S134" s="105"/>
      <c r="T134" s="210">
        <f>T135+T347+T634</f>
        <v>46.935924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77</v>
      </c>
      <c r="AU134" s="18" t="s">
        <v>127</v>
      </c>
      <c r="BK134" s="211">
        <f>BK135+BK347+BK634</f>
        <v>0</v>
      </c>
    </row>
    <row r="135" s="12" customFormat="1" ht="25.92" customHeight="1">
      <c r="A135" s="12"/>
      <c r="B135" s="212"/>
      <c r="C135" s="213"/>
      <c r="D135" s="214" t="s">
        <v>77</v>
      </c>
      <c r="E135" s="215" t="s">
        <v>155</v>
      </c>
      <c r="F135" s="215" t="s">
        <v>156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P136+P165+P238+P243+P332+P345</f>
        <v>0</v>
      </c>
      <c r="Q135" s="220"/>
      <c r="R135" s="221">
        <f>R136+R165+R238+R243+R332+R345</f>
        <v>31.826097249999989</v>
      </c>
      <c r="S135" s="220"/>
      <c r="T135" s="222">
        <f>T136+T165+T238+T243+T332+T345</f>
        <v>32.636780000000002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86</v>
      </c>
      <c r="AT135" s="224" t="s">
        <v>77</v>
      </c>
      <c r="AU135" s="224" t="s">
        <v>78</v>
      </c>
      <c r="AY135" s="223" t="s">
        <v>157</v>
      </c>
      <c r="BK135" s="225">
        <f>BK136+BK165+BK238+BK243+BK332+BK345</f>
        <v>0</v>
      </c>
    </row>
    <row r="136" s="12" customFormat="1" ht="22.8" customHeight="1">
      <c r="A136" s="12"/>
      <c r="B136" s="212"/>
      <c r="C136" s="213"/>
      <c r="D136" s="214" t="s">
        <v>77</v>
      </c>
      <c r="E136" s="226" t="s">
        <v>158</v>
      </c>
      <c r="F136" s="226" t="s">
        <v>159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SUM(P137:P164)</f>
        <v>0</v>
      </c>
      <c r="Q136" s="220"/>
      <c r="R136" s="221">
        <f>SUM(R137:R164)</f>
        <v>5.8568019499999995</v>
      </c>
      <c r="S136" s="220"/>
      <c r="T136" s="222">
        <f>SUM(T137:T164)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86</v>
      </c>
      <c r="AT136" s="224" t="s">
        <v>77</v>
      </c>
      <c r="AU136" s="224" t="s">
        <v>86</v>
      </c>
      <c r="AY136" s="223" t="s">
        <v>157</v>
      </c>
      <c r="BK136" s="225">
        <f>SUM(BK137:BK164)</f>
        <v>0</v>
      </c>
    </row>
    <row r="137" s="2" customFormat="1" ht="24.15" customHeight="1">
      <c r="A137" s="39"/>
      <c r="B137" s="40"/>
      <c r="C137" s="228" t="s">
        <v>86</v>
      </c>
      <c r="D137" s="228" t="s">
        <v>160</v>
      </c>
      <c r="E137" s="229" t="s">
        <v>569</v>
      </c>
      <c r="F137" s="230" t="s">
        <v>570</v>
      </c>
      <c r="G137" s="231" t="s">
        <v>163</v>
      </c>
      <c r="H137" s="232">
        <v>0.78800000000000003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43</v>
      </c>
      <c r="O137" s="92"/>
      <c r="P137" s="238">
        <f>O137*H137</f>
        <v>0</v>
      </c>
      <c r="Q137" s="238">
        <v>1.6285000000000001</v>
      </c>
      <c r="R137" s="238">
        <f>Q137*H137</f>
        <v>1.283258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164</v>
      </c>
      <c r="AT137" s="240" t="s">
        <v>160</v>
      </c>
      <c r="AU137" s="240" t="s">
        <v>88</v>
      </c>
      <c r="AY137" s="18" t="s">
        <v>157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86</v>
      </c>
      <c r="BK137" s="241">
        <f>ROUND(I137*H137,2)</f>
        <v>0</v>
      </c>
      <c r="BL137" s="18" t="s">
        <v>164</v>
      </c>
      <c r="BM137" s="240" t="s">
        <v>571</v>
      </c>
    </row>
    <row r="138" s="14" customFormat="1">
      <c r="A138" s="14"/>
      <c r="B138" s="253"/>
      <c r="C138" s="254"/>
      <c r="D138" s="244" t="s">
        <v>166</v>
      </c>
      <c r="E138" s="255" t="s">
        <v>1</v>
      </c>
      <c r="F138" s="256" t="s">
        <v>572</v>
      </c>
      <c r="G138" s="254"/>
      <c r="H138" s="257">
        <v>0.28799999999999998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166</v>
      </c>
      <c r="AU138" s="263" t="s">
        <v>88</v>
      </c>
      <c r="AV138" s="14" t="s">
        <v>88</v>
      </c>
      <c r="AW138" s="14" t="s">
        <v>34</v>
      </c>
      <c r="AX138" s="14" t="s">
        <v>78</v>
      </c>
      <c r="AY138" s="263" t="s">
        <v>157</v>
      </c>
    </row>
    <row r="139" s="14" customFormat="1">
      <c r="A139" s="14"/>
      <c r="B139" s="253"/>
      <c r="C139" s="254"/>
      <c r="D139" s="244" t="s">
        <v>166</v>
      </c>
      <c r="E139" s="255" t="s">
        <v>1</v>
      </c>
      <c r="F139" s="256" t="s">
        <v>573</v>
      </c>
      <c r="G139" s="254"/>
      <c r="H139" s="257">
        <v>0.5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166</v>
      </c>
      <c r="AU139" s="263" t="s">
        <v>88</v>
      </c>
      <c r="AV139" s="14" t="s">
        <v>88</v>
      </c>
      <c r="AW139" s="14" t="s">
        <v>34</v>
      </c>
      <c r="AX139" s="14" t="s">
        <v>78</v>
      </c>
      <c r="AY139" s="263" t="s">
        <v>157</v>
      </c>
    </row>
    <row r="140" s="15" customFormat="1">
      <c r="A140" s="15"/>
      <c r="B140" s="264"/>
      <c r="C140" s="265"/>
      <c r="D140" s="244" t="s">
        <v>166</v>
      </c>
      <c r="E140" s="266" t="s">
        <v>1</v>
      </c>
      <c r="F140" s="267" t="s">
        <v>170</v>
      </c>
      <c r="G140" s="265"/>
      <c r="H140" s="268">
        <v>0.78800000000000003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4" t="s">
        <v>166</v>
      </c>
      <c r="AU140" s="274" t="s">
        <v>88</v>
      </c>
      <c r="AV140" s="15" t="s">
        <v>164</v>
      </c>
      <c r="AW140" s="15" t="s">
        <v>34</v>
      </c>
      <c r="AX140" s="15" t="s">
        <v>86</v>
      </c>
      <c r="AY140" s="274" t="s">
        <v>157</v>
      </c>
    </row>
    <row r="141" s="2" customFormat="1" ht="37.8" customHeight="1">
      <c r="A141" s="39"/>
      <c r="B141" s="40"/>
      <c r="C141" s="228" t="s">
        <v>88</v>
      </c>
      <c r="D141" s="228" t="s">
        <v>160</v>
      </c>
      <c r="E141" s="229" t="s">
        <v>574</v>
      </c>
      <c r="F141" s="230" t="s">
        <v>575</v>
      </c>
      <c r="G141" s="231" t="s">
        <v>173</v>
      </c>
      <c r="H141" s="232">
        <v>43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43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164</v>
      </c>
      <c r="AT141" s="240" t="s">
        <v>160</v>
      </c>
      <c r="AU141" s="240" t="s">
        <v>88</v>
      </c>
      <c r="AY141" s="18" t="s">
        <v>157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86</v>
      </c>
      <c r="BK141" s="241">
        <f>ROUND(I141*H141,2)</f>
        <v>0</v>
      </c>
      <c r="BL141" s="18" t="s">
        <v>164</v>
      </c>
      <c r="BM141" s="240" t="s">
        <v>576</v>
      </c>
    </row>
    <row r="142" s="14" customFormat="1">
      <c r="A142" s="14"/>
      <c r="B142" s="253"/>
      <c r="C142" s="254"/>
      <c r="D142" s="244" t="s">
        <v>166</v>
      </c>
      <c r="E142" s="255" t="s">
        <v>1</v>
      </c>
      <c r="F142" s="256" t="s">
        <v>577</v>
      </c>
      <c r="G142" s="254"/>
      <c r="H142" s="257">
        <v>8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166</v>
      </c>
      <c r="AU142" s="263" t="s">
        <v>88</v>
      </c>
      <c r="AV142" s="14" t="s">
        <v>88</v>
      </c>
      <c r="AW142" s="14" t="s">
        <v>34</v>
      </c>
      <c r="AX142" s="14" t="s">
        <v>78</v>
      </c>
      <c r="AY142" s="263" t="s">
        <v>157</v>
      </c>
    </row>
    <row r="143" s="14" customFormat="1">
      <c r="A143" s="14"/>
      <c r="B143" s="253"/>
      <c r="C143" s="254"/>
      <c r="D143" s="244" t="s">
        <v>166</v>
      </c>
      <c r="E143" s="255" t="s">
        <v>1</v>
      </c>
      <c r="F143" s="256" t="s">
        <v>578</v>
      </c>
      <c r="G143" s="254"/>
      <c r="H143" s="257">
        <v>16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166</v>
      </c>
      <c r="AU143" s="263" t="s">
        <v>88</v>
      </c>
      <c r="AV143" s="14" t="s">
        <v>88</v>
      </c>
      <c r="AW143" s="14" t="s">
        <v>34</v>
      </c>
      <c r="AX143" s="14" t="s">
        <v>78</v>
      </c>
      <c r="AY143" s="263" t="s">
        <v>157</v>
      </c>
    </row>
    <row r="144" s="14" customFormat="1">
      <c r="A144" s="14"/>
      <c r="B144" s="253"/>
      <c r="C144" s="254"/>
      <c r="D144" s="244" t="s">
        <v>166</v>
      </c>
      <c r="E144" s="255" t="s">
        <v>1</v>
      </c>
      <c r="F144" s="256" t="s">
        <v>579</v>
      </c>
      <c r="G144" s="254"/>
      <c r="H144" s="257">
        <v>3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166</v>
      </c>
      <c r="AU144" s="263" t="s">
        <v>88</v>
      </c>
      <c r="AV144" s="14" t="s">
        <v>88</v>
      </c>
      <c r="AW144" s="14" t="s">
        <v>34</v>
      </c>
      <c r="AX144" s="14" t="s">
        <v>78</v>
      </c>
      <c r="AY144" s="263" t="s">
        <v>157</v>
      </c>
    </row>
    <row r="145" s="14" customFormat="1">
      <c r="A145" s="14"/>
      <c r="B145" s="253"/>
      <c r="C145" s="254"/>
      <c r="D145" s="244" t="s">
        <v>166</v>
      </c>
      <c r="E145" s="255" t="s">
        <v>1</v>
      </c>
      <c r="F145" s="256" t="s">
        <v>580</v>
      </c>
      <c r="G145" s="254"/>
      <c r="H145" s="257">
        <v>16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166</v>
      </c>
      <c r="AU145" s="263" t="s">
        <v>88</v>
      </c>
      <c r="AV145" s="14" t="s">
        <v>88</v>
      </c>
      <c r="AW145" s="14" t="s">
        <v>34</v>
      </c>
      <c r="AX145" s="14" t="s">
        <v>78</v>
      </c>
      <c r="AY145" s="263" t="s">
        <v>157</v>
      </c>
    </row>
    <row r="146" s="15" customFormat="1">
      <c r="A146" s="15"/>
      <c r="B146" s="264"/>
      <c r="C146" s="265"/>
      <c r="D146" s="244" t="s">
        <v>166</v>
      </c>
      <c r="E146" s="266" t="s">
        <v>1</v>
      </c>
      <c r="F146" s="267" t="s">
        <v>170</v>
      </c>
      <c r="G146" s="265"/>
      <c r="H146" s="268">
        <v>43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4" t="s">
        <v>166</v>
      </c>
      <c r="AU146" s="274" t="s">
        <v>88</v>
      </c>
      <c r="AV146" s="15" t="s">
        <v>164</v>
      </c>
      <c r="AW146" s="15" t="s">
        <v>34</v>
      </c>
      <c r="AX146" s="15" t="s">
        <v>86</v>
      </c>
      <c r="AY146" s="274" t="s">
        <v>157</v>
      </c>
    </row>
    <row r="147" s="2" customFormat="1" ht="55.5" customHeight="1">
      <c r="A147" s="39"/>
      <c r="B147" s="40"/>
      <c r="C147" s="228" t="s">
        <v>158</v>
      </c>
      <c r="D147" s="228" t="s">
        <v>160</v>
      </c>
      <c r="E147" s="229" t="s">
        <v>581</v>
      </c>
      <c r="F147" s="230" t="s">
        <v>582</v>
      </c>
      <c r="G147" s="231" t="s">
        <v>173</v>
      </c>
      <c r="H147" s="232">
        <v>2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43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164</v>
      </c>
      <c r="AT147" s="240" t="s">
        <v>160</v>
      </c>
      <c r="AU147" s="240" t="s">
        <v>88</v>
      </c>
      <c r="AY147" s="18" t="s">
        <v>157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86</v>
      </c>
      <c r="BK147" s="241">
        <f>ROUND(I147*H147,2)</f>
        <v>0</v>
      </c>
      <c r="BL147" s="18" t="s">
        <v>164</v>
      </c>
      <c r="BM147" s="240" t="s">
        <v>583</v>
      </c>
    </row>
    <row r="148" s="2" customFormat="1" ht="24.15" customHeight="1">
      <c r="A148" s="39"/>
      <c r="B148" s="40"/>
      <c r="C148" s="228" t="s">
        <v>164</v>
      </c>
      <c r="D148" s="228" t="s">
        <v>160</v>
      </c>
      <c r="E148" s="229" t="s">
        <v>584</v>
      </c>
      <c r="F148" s="230" t="s">
        <v>585</v>
      </c>
      <c r="G148" s="231" t="s">
        <v>185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43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164</v>
      </c>
      <c r="AT148" s="240" t="s">
        <v>160</v>
      </c>
      <c r="AU148" s="240" t="s">
        <v>88</v>
      </c>
      <c r="AY148" s="18" t="s">
        <v>157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86</v>
      </c>
      <c r="BK148" s="241">
        <f>ROUND(I148*H148,2)</f>
        <v>0</v>
      </c>
      <c r="BL148" s="18" t="s">
        <v>164</v>
      </c>
      <c r="BM148" s="240" t="s">
        <v>586</v>
      </c>
    </row>
    <row r="149" s="2" customFormat="1">
      <c r="A149" s="39"/>
      <c r="B149" s="40"/>
      <c r="C149" s="41"/>
      <c r="D149" s="244" t="s">
        <v>233</v>
      </c>
      <c r="E149" s="41"/>
      <c r="F149" s="275" t="s">
        <v>587</v>
      </c>
      <c r="G149" s="41"/>
      <c r="H149" s="41"/>
      <c r="I149" s="276"/>
      <c r="J149" s="41"/>
      <c r="K149" s="41"/>
      <c r="L149" s="45"/>
      <c r="M149" s="277"/>
      <c r="N149" s="27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233</v>
      </c>
      <c r="AU149" s="18" t="s">
        <v>88</v>
      </c>
    </row>
    <row r="150" s="2" customFormat="1" ht="16.5" customHeight="1">
      <c r="A150" s="39"/>
      <c r="B150" s="40"/>
      <c r="C150" s="228" t="s">
        <v>187</v>
      </c>
      <c r="D150" s="228" t="s">
        <v>160</v>
      </c>
      <c r="E150" s="229" t="s">
        <v>588</v>
      </c>
      <c r="F150" s="230" t="s">
        <v>589</v>
      </c>
      <c r="G150" s="231" t="s">
        <v>177</v>
      </c>
      <c r="H150" s="232">
        <v>16.585000000000001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43</v>
      </c>
      <c r="O150" s="92"/>
      <c r="P150" s="238">
        <f>O150*H150</f>
        <v>0</v>
      </c>
      <c r="Q150" s="238">
        <v>0.057610000000000001</v>
      </c>
      <c r="R150" s="238">
        <f>Q150*H150</f>
        <v>0.95546185000000006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164</v>
      </c>
      <c r="AT150" s="240" t="s">
        <v>160</v>
      </c>
      <c r="AU150" s="240" t="s">
        <v>88</v>
      </c>
      <c r="AY150" s="18" t="s">
        <v>157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86</v>
      </c>
      <c r="BK150" s="241">
        <f>ROUND(I150*H150,2)</f>
        <v>0</v>
      </c>
      <c r="BL150" s="18" t="s">
        <v>164</v>
      </c>
      <c r="BM150" s="240" t="s">
        <v>590</v>
      </c>
    </row>
    <row r="151" s="14" customFormat="1">
      <c r="A151" s="14"/>
      <c r="B151" s="253"/>
      <c r="C151" s="254"/>
      <c r="D151" s="244" t="s">
        <v>166</v>
      </c>
      <c r="E151" s="255" t="s">
        <v>1</v>
      </c>
      <c r="F151" s="256" t="s">
        <v>591</v>
      </c>
      <c r="G151" s="254"/>
      <c r="H151" s="257">
        <v>16.585000000000001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166</v>
      </c>
      <c r="AU151" s="263" t="s">
        <v>88</v>
      </c>
      <c r="AV151" s="14" t="s">
        <v>88</v>
      </c>
      <c r="AW151" s="14" t="s">
        <v>34</v>
      </c>
      <c r="AX151" s="14" t="s">
        <v>86</v>
      </c>
      <c r="AY151" s="263" t="s">
        <v>157</v>
      </c>
    </row>
    <row r="152" s="2" customFormat="1" ht="16.5" customHeight="1">
      <c r="A152" s="39"/>
      <c r="B152" s="40"/>
      <c r="C152" s="228" t="s">
        <v>192</v>
      </c>
      <c r="D152" s="228" t="s">
        <v>160</v>
      </c>
      <c r="E152" s="229" t="s">
        <v>592</v>
      </c>
      <c r="F152" s="230" t="s">
        <v>593</v>
      </c>
      <c r="G152" s="231" t="s">
        <v>177</v>
      </c>
      <c r="H152" s="232">
        <v>14.609999999999999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43</v>
      </c>
      <c r="O152" s="92"/>
      <c r="P152" s="238">
        <f>O152*H152</f>
        <v>0</v>
      </c>
      <c r="Q152" s="238">
        <v>0.057610000000000001</v>
      </c>
      <c r="R152" s="238">
        <f>Q152*H152</f>
        <v>0.84168209999999999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164</v>
      </c>
      <c r="AT152" s="240" t="s">
        <v>160</v>
      </c>
      <c r="AU152" s="240" t="s">
        <v>88</v>
      </c>
      <c r="AY152" s="18" t="s">
        <v>157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86</v>
      </c>
      <c r="BK152" s="241">
        <f>ROUND(I152*H152,2)</f>
        <v>0</v>
      </c>
      <c r="BL152" s="18" t="s">
        <v>164</v>
      </c>
      <c r="BM152" s="240" t="s">
        <v>594</v>
      </c>
    </row>
    <row r="153" s="2" customFormat="1">
      <c r="A153" s="39"/>
      <c r="B153" s="40"/>
      <c r="C153" s="41"/>
      <c r="D153" s="244" t="s">
        <v>233</v>
      </c>
      <c r="E153" s="41"/>
      <c r="F153" s="275" t="s">
        <v>595</v>
      </c>
      <c r="G153" s="41"/>
      <c r="H153" s="41"/>
      <c r="I153" s="276"/>
      <c r="J153" s="41"/>
      <c r="K153" s="41"/>
      <c r="L153" s="45"/>
      <c r="M153" s="277"/>
      <c r="N153" s="27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233</v>
      </c>
      <c r="AU153" s="18" t="s">
        <v>88</v>
      </c>
    </row>
    <row r="154" s="13" customFormat="1">
      <c r="A154" s="13"/>
      <c r="B154" s="242"/>
      <c r="C154" s="243"/>
      <c r="D154" s="244" t="s">
        <v>166</v>
      </c>
      <c r="E154" s="245" t="s">
        <v>1</v>
      </c>
      <c r="F154" s="246" t="s">
        <v>272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166</v>
      </c>
      <c r="AU154" s="252" t="s">
        <v>88</v>
      </c>
      <c r="AV154" s="13" t="s">
        <v>86</v>
      </c>
      <c r="AW154" s="13" t="s">
        <v>34</v>
      </c>
      <c r="AX154" s="13" t="s">
        <v>78</v>
      </c>
      <c r="AY154" s="252" t="s">
        <v>157</v>
      </c>
    </row>
    <row r="155" s="14" customFormat="1">
      <c r="A155" s="14"/>
      <c r="B155" s="253"/>
      <c r="C155" s="254"/>
      <c r="D155" s="244" t="s">
        <v>166</v>
      </c>
      <c r="E155" s="255" t="s">
        <v>1</v>
      </c>
      <c r="F155" s="256" t="s">
        <v>596</v>
      </c>
      <c r="G155" s="254"/>
      <c r="H155" s="257">
        <v>7.2000000000000002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166</v>
      </c>
      <c r="AU155" s="263" t="s">
        <v>88</v>
      </c>
      <c r="AV155" s="14" t="s">
        <v>88</v>
      </c>
      <c r="AW155" s="14" t="s">
        <v>34</v>
      </c>
      <c r="AX155" s="14" t="s">
        <v>78</v>
      </c>
      <c r="AY155" s="263" t="s">
        <v>157</v>
      </c>
    </row>
    <row r="156" s="14" customFormat="1">
      <c r="A156" s="14"/>
      <c r="B156" s="253"/>
      <c r="C156" s="254"/>
      <c r="D156" s="244" t="s">
        <v>166</v>
      </c>
      <c r="E156" s="255" t="s">
        <v>1</v>
      </c>
      <c r="F156" s="256" t="s">
        <v>597</v>
      </c>
      <c r="G156" s="254"/>
      <c r="H156" s="257">
        <v>-0.71999999999999997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166</v>
      </c>
      <c r="AU156" s="263" t="s">
        <v>88</v>
      </c>
      <c r="AV156" s="14" t="s">
        <v>88</v>
      </c>
      <c r="AW156" s="14" t="s">
        <v>34</v>
      </c>
      <c r="AX156" s="14" t="s">
        <v>78</v>
      </c>
      <c r="AY156" s="263" t="s">
        <v>157</v>
      </c>
    </row>
    <row r="157" s="13" customFormat="1">
      <c r="A157" s="13"/>
      <c r="B157" s="242"/>
      <c r="C157" s="243"/>
      <c r="D157" s="244" t="s">
        <v>166</v>
      </c>
      <c r="E157" s="245" t="s">
        <v>1</v>
      </c>
      <c r="F157" s="246" t="s">
        <v>598</v>
      </c>
      <c r="G157" s="243"/>
      <c r="H157" s="245" t="s">
        <v>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166</v>
      </c>
      <c r="AU157" s="252" t="s">
        <v>88</v>
      </c>
      <c r="AV157" s="13" t="s">
        <v>86</v>
      </c>
      <c r="AW157" s="13" t="s">
        <v>34</v>
      </c>
      <c r="AX157" s="13" t="s">
        <v>78</v>
      </c>
      <c r="AY157" s="252" t="s">
        <v>157</v>
      </c>
    </row>
    <row r="158" s="14" customFormat="1">
      <c r="A158" s="14"/>
      <c r="B158" s="253"/>
      <c r="C158" s="254"/>
      <c r="D158" s="244" t="s">
        <v>166</v>
      </c>
      <c r="E158" s="255" t="s">
        <v>1</v>
      </c>
      <c r="F158" s="256" t="s">
        <v>599</v>
      </c>
      <c r="G158" s="254"/>
      <c r="H158" s="257">
        <v>10.199999999999999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166</v>
      </c>
      <c r="AU158" s="263" t="s">
        <v>88</v>
      </c>
      <c r="AV158" s="14" t="s">
        <v>88</v>
      </c>
      <c r="AW158" s="14" t="s">
        <v>34</v>
      </c>
      <c r="AX158" s="14" t="s">
        <v>78</v>
      </c>
      <c r="AY158" s="263" t="s">
        <v>157</v>
      </c>
    </row>
    <row r="159" s="14" customFormat="1">
      <c r="A159" s="14"/>
      <c r="B159" s="253"/>
      <c r="C159" s="254"/>
      <c r="D159" s="244" t="s">
        <v>166</v>
      </c>
      <c r="E159" s="255" t="s">
        <v>1</v>
      </c>
      <c r="F159" s="256" t="s">
        <v>600</v>
      </c>
      <c r="G159" s="254"/>
      <c r="H159" s="257">
        <v>-1.0800000000000001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166</v>
      </c>
      <c r="AU159" s="263" t="s">
        <v>88</v>
      </c>
      <c r="AV159" s="14" t="s">
        <v>88</v>
      </c>
      <c r="AW159" s="14" t="s">
        <v>34</v>
      </c>
      <c r="AX159" s="14" t="s">
        <v>78</v>
      </c>
      <c r="AY159" s="263" t="s">
        <v>157</v>
      </c>
    </row>
    <row r="160" s="14" customFormat="1">
      <c r="A160" s="14"/>
      <c r="B160" s="253"/>
      <c r="C160" s="254"/>
      <c r="D160" s="244" t="s">
        <v>166</v>
      </c>
      <c r="E160" s="255" t="s">
        <v>1</v>
      </c>
      <c r="F160" s="256" t="s">
        <v>601</v>
      </c>
      <c r="G160" s="254"/>
      <c r="H160" s="257">
        <v>-0.98999999999999999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166</v>
      </c>
      <c r="AU160" s="263" t="s">
        <v>88</v>
      </c>
      <c r="AV160" s="14" t="s">
        <v>88</v>
      </c>
      <c r="AW160" s="14" t="s">
        <v>34</v>
      </c>
      <c r="AX160" s="14" t="s">
        <v>78</v>
      </c>
      <c r="AY160" s="263" t="s">
        <v>157</v>
      </c>
    </row>
    <row r="161" s="15" customFormat="1">
      <c r="A161" s="15"/>
      <c r="B161" s="264"/>
      <c r="C161" s="265"/>
      <c r="D161" s="244" t="s">
        <v>166</v>
      </c>
      <c r="E161" s="266" t="s">
        <v>1</v>
      </c>
      <c r="F161" s="267" t="s">
        <v>170</v>
      </c>
      <c r="G161" s="265"/>
      <c r="H161" s="268">
        <v>14.609999999999999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4" t="s">
        <v>166</v>
      </c>
      <c r="AU161" s="274" t="s">
        <v>88</v>
      </c>
      <c r="AV161" s="15" t="s">
        <v>164</v>
      </c>
      <c r="AW161" s="15" t="s">
        <v>34</v>
      </c>
      <c r="AX161" s="15" t="s">
        <v>86</v>
      </c>
      <c r="AY161" s="274" t="s">
        <v>157</v>
      </c>
    </row>
    <row r="162" s="2" customFormat="1" ht="24.15" customHeight="1">
      <c r="A162" s="39"/>
      <c r="B162" s="40"/>
      <c r="C162" s="228" t="s">
        <v>197</v>
      </c>
      <c r="D162" s="228" t="s">
        <v>160</v>
      </c>
      <c r="E162" s="229" t="s">
        <v>602</v>
      </c>
      <c r="F162" s="230" t="s">
        <v>603</v>
      </c>
      <c r="G162" s="231" t="s">
        <v>177</v>
      </c>
      <c r="H162" s="232">
        <v>20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43</v>
      </c>
      <c r="O162" s="92"/>
      <c r="P162" s="238">
        <f>O162*H162</f>
        <v>0</v>
      </c>
      <c r="Q162" s="238">
        <v>0.13882</v>
      </c>
      <c r="R162" s="238">
        <f>Q162*H162</f>
        <v>2.7763999999999998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164</v>
      </c>
      <c r="AT162" s="240" t="s">
        <v>160</v>
      </c>
      <c r="AU162" s="240" t="s">
        <v>88</v>
      </c>
      <c r="AY162" s="18" t="s">
        <v>157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86</v>
      </c>
      <c r="BK162" s="241">
        <f>ROUND(I162*H162,2)</f>
        <v>0</v>
      </c>
      <c r="BL162" s="18" t="s">
        <v>164</v>
      </c>
      <c r="BM162" s="240" t="s">
        <v>604</v>
      </c>
    </row>
    <row r="163" s="2" customFormat="1">
      <c r="A163" s="39"/>
      <c r="B163" s="40"/>
      <c r="C163" s="41"/>
      <c r="D163" s="244" t="s">
        <v>233</v>
      </c>
      <c r="E163" s="41"/>
      <c r="F163" s="275" t="s">
        <v>605</v>
      </c>
      <c r="G163" s="41"/>
      <c r="H163" s="41"/>
      <c r="I163" s="276"/>
      <c r="J163" s="41"/>
      <c r="K163" s="41"/>
      <c r="L163" s="45"/>
      <c r="M163" s="277"/>
      <c r="N163" s="27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233</v>
      </c>
      <c r="AU163" s="18" t="s">
        <v>88</v>
      </c>
    </row>
    <row r="164" s="14" customFormat="1">
      <c r="A164" s="14"/>
      <c r="B164" s="253"/>
      <c r="C164" s="254"/>
      <c r="D164" s="244" t="s">
        <v>166</v>
      </c>
      <c r="E164" s="255" t="s">
        <v>1</v>
      </c>
      <c r="F164" s="256" t="s">
        <v>606</v>
      </c>
      <c r="G164" s="254"/>
      <c r="H164" s="257">
        <v>20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166</v>
      </c>
      <c r="AU164" s="263" t="s">
        <v>88</v>
      </c>
      <c r="AV164" s="14" t="s">
        <v>88</v>
      </c>
      <c r="AW164" s="14" t="s">
        <v>34</v>
      </c>
      <c r="AX164" s="14" t="s">
        <v>86</v>
      </c>
      <c r="AY164" s="263" t="s">
        <v>157</v>
      </c>
    </row>
    <row r="165" s="12" customFormat="1" ht="22.8" customHeight="1">
      <c r="A165" s="12"/>
      <c r="B165" s="212"/>
      <c r="C165" s="213"/>
      <c r="D165" s="214" t="s">
        <v>77</v>
      </c>
      <c r="E165" s="226" t="s">
        <v>192</v>
      </c>
      <c r="F165" s="226" t="s">
        <v>607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SUM(P166:P237)</f>
        <v>0</v>
      </c>
      <c r="Q165" s="220"/>
      <c r="R165" s="221">
        <f>SUM(R166:R237)</f>
        <v>22.770292199999993</v>
      </c>
      <c r="S165" s="220"/>
      <c r="T165" s="222">
        <f>SUM(T166:T237)</f>
        <v>0.39804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86</v>
      </c>
      <c r="AT165" s="224" t="s">
        <v>77</v>
      </c>
      <c r="AU165" s="224" t="s">
        <v>86</v>
      </c>
      <c r="AY165" s="223" t="s">
        <v>157</v>
      </c>
      <c r="BK165" s="225">
        <f>SUM(BK166:BK237)</f>
        <v>0</v>
      </c>
    </row>
    <row r="166" s="2" customFormat="1" ht="44.25" customHeight="1">
      <c r="A166" s="39"/>
      <c r="B166" s="40"/>
      <c r="C166" s="228" t="s">
        <v>203</v>
      </c>
      <c r="D166" s="228" t="s">
        <v>160</v>
      </c>
      <c r="E166" s="229" t="s">
        <v>608</v>
      </c>
      <c r="F166" s="230" t="s">
        <v>609</v>
      </c>
      <c r="G166" s="231" t="s">
        <v>177</v>
      </c>
      <c r="H166" s="232">
        <v>128.08000000000001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43</v>
      </c>
      <c r="O166" s="92"/>
      <c r="P166" s="238">
        <f>O166*H166</f>
        <v>0</v>
      </c>
      <c r="Q166" s="238">
        <v>0.012489999999999999</v>
      </c>
      <c r="R166" s="238">
        <f>Q166*H166</f>
        <v>1.5997192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164</v>
      </c>
      <c r="AT166" s="240" t="s">
        <v>160</v>
      </c>
      <c r="AU166" s="240" t="s">
        <v>88</v>
      </c>
      <c r="AY166" s="18" t="s">
        <v>157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86</v>
      </c>
      <c r="BK166" s="241">
        <f>ROUND(I166*H166,2)</f>
        <v>0</v>
      </c>
      <c r="BL166" s="18" t="s">
        <v>164</v>
      </c>
      <c r="BM166" s="240" t="s">
        <v>610</v>
      </c>
    </row>
    <row r="167" s="14" customFormat="1">
      <c r="A167" s="14"/>
      <c r="B167" s="253"/>
      <c r="C167" s="254"/>
      <c r="D167" s="244" t="s">
        <v>166</v>
      </c>
      <c r="E167" s="255" t="s">
        <v>1</v>
      </c>
      <c r="F167" s="256" t="s">
        <v>611</v>
      </c>
      <c r="G167" s="254"/>
      <c r="H167" s="257">
        <v>92.879999999999995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166</v>
      </c>
      <c r="AU167" s="263" t="s">
        <v>88</v>
      </c>
      <c r="AV167" s="14" t="s">
        <v>88</v>
      </c>
      <c r="AW167" s="14" t="s">
        <v>34</v>
      </c>
      <c r="AX167" s="14" t="s">
        <v>78</v>
      </c>
      <c r="AY167" s="263" t="s">
        <v>157</v>
      </c>
    </row>
    <row r="168" s="14" customFormat="1">
      <c r="A168" s="14"/>
      <c r="B168" s="253"/>
      <c r="C168" s="254"/>
      <c r="D168" s="244" t="s">
        <v>166</v>
      </c>
      <c r="E168" s="255" t="s">
        <v>1</v>
      </c>
      <c r="F168" s="256" t="s">
        <v>612</v>
      </c>
      <c r="G168" s="254"/>
      <c r="H168" s="257">
        <v>28.800000000000001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166</v>
      </c>
      <c r="AU168" s="263" t="s">
        <v>88</v>
      </c>
      <c r="AV168" s="14" t="s">
        <v>88</v>
      </c>
      <c r="AW168" s="14" t="s">
        <v>34</v>
      </c>
      <c r="AX168" s="14" t="s">
        <v>78</v>
      </c>
      <c r="AY168" s="263" t="s">
        <v>157</v>
      </c>
    </row>
    <row r="169" s="14" customFormat="1">
      <c r="A169" s="14"/>
      <c r="B169" s="253"/>
      <c r="C169" s="254"/>
      <c r="D169" s="244" t="s">
        <v>166</v>
      </c>
      <c r="E169" s="255" t="s">
        <v>1</v>
      </c>
      <c r="F169" s="256" t="s">
        <v>613</v>
      </c>
      <c r="G169" s="254"/>
      <c r="H169" s="257">
        <v>6.4000000000000004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166</v>
      </c>
      <c r="AU169" s="263" t="s">
        <v>88</v>
      </c>
      <c r="AV169" s="14" t="s">
        <v>88</v>
      </c>
      <c r="AW169" s="14" t="s">
        <v>34</v>
      </c>
      <c r="AX169" s="14" t="s">
        <v>78</v>
      </c>
      <c r="AY169" s="263" t="s">
        <v>157</v>
      </c>
    </row>
    <row r="170" s="15" customFormat="1">
      <c r="A170" s="15"/>
      <c r="B170" s="264"/>
      <c r="C170" s="265"/>
      <c r="D170" s="244" t="s">
        <v>166</v>
      </c>
      <c r="E170" s="266" t="s">
        <v>1</v>
      </c>
      <c r="F170" s="267" t="s">
        <v>170</v>
      </c>
      <c r="G170" s="265"/>
      <c r="H170" s="268">
        <v>128.07999999999998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166</v>
      </c>
      <c r="AU170" s="274" t="s">
        <v>88</v>
      </c>
      <c r="AV170" s="15" t="s">
        <v>164</v>
      </c>
      <c r="AW170" s="15" t="s">
        <v>34</v>
      </c>
      <c r="AX170" s="15" t="s">
        <v>86</v>
      </c>
      <c r="AY170" s="274" t="s">
        <v>157</v>
      </c>
    </row>
    <row r="171" s="2" customFormat="1" ht="24.15" customHeight="1">
      <c r="A171" s="39"/>
      <c r="B171" s="40"/>
      <c r="C171" s="279" t="s">
        <v>181</v>
      </c>
      <c r="D171" s="279" t="s">
        <v>261</v>
      </c>
      <c r="E171" s="280" t="s">
        <v>614</v>
      </c>
      <c r="F171" s="281" t="s">
        <v>615</v>
      </c>
      <c r="G171" s="282" t="s">
        <v>177</v>
      </c>
      <c r="H171" s="283">
        <v>134.48400000000001</v>
      </c>
      <c r="I171" s="284"/>
      <c r="J171" s="285">
        <f>ROUND(I171*H171,2)</f>
        <v>0</v>
      </c>
      <c r="K171" s="286"/>
      <c r="L171" s="287"/>
      <c r="M171" s="288" t="s">
        <v>1</v>
      </c>
      <c r="N171" s="289" t="s">
        <v>43</v>
      </c>
      <c r="O171" s="92"/>
      <c r="P171" s="238">
        <f>O171*H171</f>
        <v>0</v>
      </c>
      <c r="Q171" s="238">
        <v>0.0050000000000000001</v>
      </c>
      <c r="R171" s="238">
        <f>Q171*H171</f>
        <v>0.67242000000000002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203</v>
      </c>
      <c r="AT171" s="240" t="s">
        <v>261</v>
      </c>
      <c r="AU171" s="240" t="s">
        <v>88</v>
      </c>
      <c r="AY171" s="18" t="s">
        <v>157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86</v>
      </c>
      <c r="BK171" s="241">
        <f>ROUND(I171*H171,2)</f>
        <v>0</v>
      </c>
      <c r="BL171" s="18" t="s">
        <v>164</v>
      </c>
      <c r="BM171" s="240" t="s">
        <v>616</v>
      </c>
    </row>
    <row r="172" s="14" customFormat="1">
      <c r="A172" s="14"/>
      <c r="B172" s="253"/>
      <c r="C172" s="254"/>
      <c r="D172" s="244" t="s">
        <v>166</v>
      </c>
      <c r="E172" s="254"/>
      <c r="F172" s="256" t="s">
        <v>617</v>
      </c>
      <c r="G172" s="254"/>
      <c r="H172" s="257">
        <v>134.48400000000001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166</v>
      </c>
      <c r="AU172" s="263" t="s">
        <v>88</v>
      </c>
      <c r="AV172" s="14" t="s">
        <v>88</v>
      </c>
      <c r="AW172" s="14" t="s">
        <v>4</v>
      </c>
      <c r="AX172" s="14" t="s">
        <v>86</v>
      </c>
      <c r="AY172" s="263" t="s">
        <v>157</v>
      </c>
    </row>
    <row r="173" s="2" customFormat="1" ht="21.75" customHeight="1">
      <c r="A173" s="39"/>
      <c r="B173" s="40"/>
      <c r="C173" s="228" t="s">
        <v>216</v>
      </c>
      <c r="D173" s="228" t="s">
        <v>160</v>
      </c>
      <c r="E173" s="229" t="s">
        <v>618</v>
      </c>
      <c r="F173" s="230" t="s">
        <v>619</v>
      </c>
      <c r="G173" s="231" t="s">
        <v>177</v>
      </c>
      <c r="H173" s="232">
        <v>541.90999999999997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43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164</v>
      </c>
      <c r="AT173" s="240" t="s">
        <v>160</v>
      </c>
      <c r="AU173" s="240" t="s">
        <v>88</v>
      </c>
      <c r="AY173" s="18" t="s">
        <v>157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86</v>
      </c>
      <c r="BK173" s="241">
        <f>ROUND(I173*H173,2)</f>
        <v>0</v>
      </c>
      <c r="BL173" s="18" t="s">
        <v>164</v>
      </c>
      <c r="BM173" s="240" t="s">
        <v>620</v>
      </c>
    </row>
    <row r="174" s="13" customFormat="1">
      <c r="A174" s="13"/>
      <c r="B174" s="242"/>
      <c r="C174" s="243"/>
      <c r="D174" s="244" t="s">
        <v>166</v>
      </c>
      <c r="E174" s="245" t="s">
        <v>1</v>
      </c>
      <c r="F174" s="246" t="s">
        <v>621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166</v>
      </c>
      <c r="AU174" s="252" t="s">
        <v>88</v>
      </c>
      <c r="AV174" s="13" t="s">
        <v>86</v>
      </c>
      <c r="AW174" s="13" t="s">
        <v>34</v>
      </c>
      <c r="AX174" s="13" t="s">
        <v>78</v>
      </c>
      <c r="AY174" s="252" t="s">
        <v>157</v>
      </c>
    </row>
    <row r="175" s="14" customFormat="1">
      <c r="A175" s="14"/>
      <c r="B175" s="253"/>
      <c r="C175" s="254"/>
      <c r="D175" s="244" t="s">
        <v>166</v>
      </c>
      <c r="E175" s="255" t="s">
        <v>1</v>
      </c>
      <c r="F175" s="256" t="s">
        <v>622</v>
      </c>
      <c r="G175" s="254"/>
      <c r="H175" s="257">
        <v>413.82999999999998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166</v>
      </c>
      <c r="AU175" s="263" t="s">
        <v>88</v>
      </c>
      <c r="AV175" s="14" t="s">
        <v>88</v>
      </c>
      <c r="AW175" s="14" t="s">
        <v>34</v>
      </c>
      <c r="AX175" s="14" t="s">
        <v>78</v>
      </c>
      <c r="AY175" s="263" t="s">
        <v>157</v>
      </c>
    </row>
    <row r="176" s="13" customFormat="1">
      <c r="A176" s="13"/>
      <c r="B176" s="242"/>
      <c r="C176" s="243"/>
      <c r="D176" s="244" t="s">
        <v>166</v>
      </c>
      <c r="E176" s="245" t="s">
        <v>1</v>
      </c>
      <c r="F176" s="246" t="s">
        <v>623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166</v>
      </c>
      <c r="AU176" s="252" t="s">
        <v>88</v>
      </c>
      <c r="AV176" s="13" t="s">
        <v>86</v>
      </c>
      <c r="AW176" s="13" t="s">
        <v>34</v>
      </c>
      <c r="AX176" s="13" t="s">
        <v>78</v>
      </c>
      <c r="AY176" s="252" t="s">
        <v>157</v>
      </c>
    </row>
    <row r="177" s="14" customFormat="1">
      <c r="A177" s="14"/>
      <c r="B177" s="253"/>
      <c r="C177" s="254"/>
      <c r="D177" s="244" t="s">
        <v>166</v>
      </c>
      <c r="E177" s="255" t="s">
        <v>1</v>
      </c>
      <c r="F177" s="256" t="s">
        <v>624</v>
      </c>
      <c r="G177" s="254"/>
      <c r="H177" s="257">
        <v>128.08000000000001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166</v>
      </c>
      <c r="AU177" s="263" t="s">
        <v>88</v>
      </c>
      <c r="AV177" s="14" t="s">
        <v>88</v>
      </c>
      <c r="AW177" s="14" t="s">
        <v>34</v>
      </c>
      <c r="AX177" s="14" t="s">
        <v>78</v>
      </c>
      <c r="AY177" s="263" t="s">
        <v>157</v>
      </c>
    </row>
    <row r="178" s="15" customFormat="1">
      <c r="A178" s="15"/>
      <c r="B178" s="264"/>
      <c r="C178" s="265"/>
      <c r="D178" s="244" t="s">
        <v>166</v>
      </c>
      <c r="E178" s="266" t="s">
        <v>1</v>
      </c>
      <c r="F178" s="267" t="s">
        <v>170</v>
      </c>
      <c r="G178" s="265"/>
      <c r="H178" s="268">
        <v>541.90999999999997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166</v>
      </c>
      <c r="AU178" s="274" t="s">
        <v>88</v>
      </c>
      <c r="AV178" s="15" t="s">
        <v>164</v>
      </c>
      <c r="AW178" s="15" t="s">
        <v>34</v>
      </c>
      <c r="AX178" s="15" t="s">
        <v>86</v>
      </c>
      <c r="AY178" s="274" t="s">
        <v>157</v>
      </c>
    </row>
    <row r="179" s="2" customFormat="1" ht="24.15" customHeight="1">
      <c r="A179" s="39"/>
      <c r="B179" s="40"/>
      <c r="C179" s="228" t="s">
        <v>220</v>
      </c>
      <c r="D179" s="228" t="s">
        <v>160</v>
      </c>
      <c r="E179" s="229" t="s">
        <v>625</v>
      </c>
      <c r="F179" s="230" t="s">
        <v>626</v>
      </c>
      <c r="G179" s="231" t="s">
        <v>177</v>
      </c>
      <c r="H179" s="232">
        <v>413.82999999999998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43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164</v>
      </c>
      <c r="AT179" s="240" t="s">
        <v>160</v>
      </c>
      <c r="AU179" s="240" t="s">
        <v>88</v>
      </c>
      <c r="AY179" s="18" t="s">
        <v>157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86</v>
      </c>
      <c r="BK179" s="241">
        <f>ROUND(I179*H179,2)</f>
        <v>0</v>
      </c>
      <c r="BL179" s="18" t="s">
        <v>164</v>
      </c>
      <c r="BM179" s="240" t="s">
        <v>627</v>
      </c>
    </row>
    <row r="180" s="2" customFormat="1" ht="24.15" customHeight="1">
      <c r="A180" s="39"/>
      <c r="B180" s="40"/>
      <c r="C180" s="228" t="s">
        <v>224</v>
      </c>
      <c r="D180" s="228" t="s">
        <v>160</v>
      </c>
      <c r="E180" s="229" t="s">
        <v>628</v>
      </c>
      <c r="F180" s="230" t="s">
        <v>629</v>
      </c>
      <c r="G180" s="231" t="s">
        <v>177</v>
      </c>
      <c r="H180" s="232">
        <v>541.90999999999997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43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164</v>
      </c>
      <c r="AT180" s="240" t="s">
        <v>160</v>
      </c>
      <c r="AU180" s="240" t="s">
        <v>88</v>
      </c>
      <c r="AY180" s="18" t="s">
        <v>157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86</v>
      </c>
      <c r="BK180" s="241">
        <f>ROUND(I180*H180,2)</f>
        <v>0</v>
      </c>
      <c r="BL180" s="18" t="s">
        <v>164</v>
      </c>
      <c r="BM180" s="240" t="s">
        <v>630</v>
      </c>
    </row>
    <row r="181" s="13" customFormat="1">
      <c r="A181" s="13"/>
      <c r="B181" s="242"/>
      <c r="C181" s="243"/>
      <c r="D181" s="244" t="s">
        <v>166</v>
      </c>
      <c r="E181" s="245" t="s">
        <v>1</v>
      </c>
      <c r="F181" s="246" t="s">
        <v>621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166</v>
      </c>
      <c r="AU181" s="252" t="s">
        <v>88</v>
      </c>
      <c r="AV181" s="13" t="s">
        <v>86</v>
      </c>
      <c r="AW181" s="13" t="s">
        <v>34</v>
      </c>
      <c r="AX181" s="13" t="s">
        <v>78</v>
      </c>
      <c r="AY181" s="252" t="s">
        <v>157</v>
      </c>
    </row>
    <row r="182" s="14" customFormat="1">
      <c r="A182" s="14"/>
      <c r="B182" s="253"/>
      <c r="C182" s="254"/>
      <c r="D182" s="244" t="s">
        <v>166</v>
      </c>
      <c r="E182" s="255" t="s">
        <v>1</v>
      </c>
      <c r="F182" s="256" t="s">
        <v>622</v>
      </c>
      <c r="G182" s="254"/>
      <c r="H182" s="257">
        <v>413.82999999999998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166</v>
      </c>
      <c r="AU182" s="263" t="s">
        <v>88</v>
      </c>
      <c r="AV182" s="14" t="s">
        <v>88</v>
      </c>
      <c r="AW182" s="14" t="s">
        <v>34</v>
      </c>
      <c r="AX182" s="14" t="s">
        <v>78</v>
      </c>
      <c r="AY182" s="263" t="s">
        <v>157</v>
      </c>
    </row>
    <row r="183" s="13" customFormat="1">
      <c r="A183" s="13"/>
      <c r="B183" s="242"/>
      <c r="C183" s="243"/>
      <c r="D183" s="244" t="s">
        <v>166</v>
      </c>
      <c r="E183" s="245" t="s">
        <v>1</v>
      </c>
      <c r="F183" s="246" t="s">
        <v>623</v>
      </c>
      <c r="G183" s="243"/>
      <c r="H183" s="245" t="s">
        <v>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166</v>
      </c>
      <c r="AU183" s="252" t="s">
        <v>88</v>
      </c>
      <c r="AV183" s="13" t="s">
        <v>86</v>
      </c>
      <c r="AW183" s="13" t="s">
        <v>34</v>
      </c>
      <c r="AX183" s="13" t="s">
        <v>78</v>
      </c>
      <c r="AY183" s="252" t="s">
        <v>157</v>
      </c>
    </row>
    <row r="184" s="14" customFormat="1">
      <c r="A184" s="14"/>
      <c r="B184" s="253"/>
      <c r="C184" s="254"/>
      <c r="D184" s="244" t="s">
        <v>166</v>
      </c>
      <c r="E184" s="255" t="s">
        <v>1</v>
      </c>
      <c r="F184" s="256" t="s">
        <v>624</v>
      </c>
      <c r="G184" s="254"/>
      <c r="H184" s="257">
        <v>128.08000000000001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166</v>
      </c>
      <c r="AU184" s="263" t="s">
        <v>88</v>
      </c>
      <c r="AV184" s="14" t="s">
        <v>88</v>
      </c>
      <c r="AW184" s="14" t="s">
        <v>34</v>
      </c>
      <c r="AX184" s="14" t="s">
        <v>78</v>
      </c>
      <c r="AY184" s="263" t="s">
        <v>157</v>
      </c>
    </row>
    <row r="185" s="15" customFormat="1">
      <c r="A185" s="15"/>
      <c r="B185" s="264"/>
      <c r="C185" s="265"/>
      <c r="D185" s="244" t="s">
        <v>166</v>
      </c>
      <c r="E185" s="266" t="s">
        <v>1</v>
      </c>
      <c r="F185" s="267" t="s">
        <v>170</v>
      </c>
      <c r="G185" s="265"/>
      <c r="H185" s="268">
        <v>541.90999999999997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166</v>
      </c>
      <c r="AU185" s="274" t="s">
        <v>88</v>
      </c>
      <c r="AV185" s="15" t="s">
        <v>164</v>
      </c>
      <c r="AW185" s="15" t="s">
        <v>34</v>
      </c>
      <c r="AX185" s="15" t="s">
        <v>86</v>
      </c>
      <c r="AY185" s="274" t="s">
        <v>157</v>
      </c>
    </row>
    <row r="186" s="2" customFormat="1" ht="24.15" customHeight="1">
      <c r="A186" s="39"/>
      <c r="B186" s="40"/>
      <c r="C186" s="228" t="s">
        <v>229</v>
      </c>
      <c r="D186" s="228" t="s">
        <v>160</v>
      </c>
      <c r="E186" s="229" t="s">
        <v>631</v>
      </c>
      <c r="F186" s="230" t="s">
        <v>632</v>
      </c>
      <c r="G186" s="231" t="s">
        <v>177</v>
      </c>
      <c r="H186" s="232">
        <v>413.82999999999998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43</v>
      </c>
      <c r="O186" s="92"/>
      <c r="P186" s="238">
        <f>O186*H186</f>
        <v>0</v>
      </c>
      <c r="Q186" s="238">
        <v>0.047239999999999997</v>
      </c>
      <c r="R186" s="238">
        <f>Q186*H186</f>
        <v>19.549329199999999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164</v>
      </c>
      <c r="AT186" s="240" t="s">
        <v>160</v>
      </c>
      <c r="AU186" s="240" t="s">
        <v>88</v>
      </c>
      <c r="AY186" s="18" t="s">
        <v>157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86</v>
      </c>
      <c r="BK186" s="241">
        <f>ROUND(I186*H186,2)</f>
        <v>0</v>
      </c>
      <c r="BL186" s="18" t="s">
        <v>164</v>
      </c>
      <c r="BM186" s="240" t="s">
        <v>633</v>
      </c>
    </row>
    <row r="187" s="2" customFormat="1" ht="24.15" customHeight="1">
      <c r="A187" s="39"/>
      <c r="B187" s="40"/>
      <c r="C187" s="228" t="s">
        <v>235</v>
      </c>
      <c r="D187" s="228" t="s">
        <v>160</v>
      </c>
      <c r="E187" s="229" t="s">
        <v>634</v>
      </c>
      <c r="F187" s="230" t="s">
        <v>635</v>
      </c>
      <c r="G187" s="231" t="s">
        <v>177</v>
      </c>
      <c r="H187" s="232">
        <v>128.08000000000001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43</v>
      </c>
      <c r="O187" s="92"/>
      <c r="P187" s="238">
        <f>O187*H187</f>
        <v>0</v>
      </c>
      <c r="Q187" s="238">
        <v>0.0028500000000000001</v>
      </c>
      <c r="R187" s="238">
        <f>Q187*H187</f>
        <v>0.36502800000000007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164</v>
      </c>
      <c r="AT187" s="240" t="s">
        <v>160</v>
      </c>
      <c r="AU187" s="240" t="s">
        <v>88</v>
      </c>
      <c r="AY187" s="18" t="s">
        <v>157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86</v>
      </c>
      <c r="BK187" s="241">
        <f>ROUND(I187*H187,2)</f>
        <v>0</v>
      </c>
      <c r="BL187" s="18" t="s">
        <v>164</v>
      </c>
      <c r="BM187" s="240" t="s">
        <v>636</v>
      </c>
    </row>
    <row r="188" s="14" customFormat="1">
      <c r="A188" s="14"/>
      <c r="B188" s="253"/>
      <c r="C188" s="254"/>
      <c r="D188" s="244" t="s">
        <v>166</v>
      </c>
      <c r="E188" s="255" t="s">
        <v>1</v>
      </c>
      <c r="F188" s="256" t="s">
        <v>611</v>
      </c>
      <c r="G188" s="254"/>
      <c r="H188" s="257">
        <v>92.879999999999995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166</v>
      </c>
      <c r="AU188" s="263" t="s">
        <v>88</v>
      </c>
      <c r="AV188" s="14" t="s">
        <v>88</v>
      </c>
      <c r="AW188" s="14" t="s">
        <v>34</v>
      </c>
      <c r="AX188" s="14" t="s">
        <v>78</v>
      </c>
      <c r="AY188" s="263" t="s">
        <v>157</v>
      </c>
    </row>
    <row r="189" s="14" customFormat="1">
      <c r="A189" s="14"/>
      <c r="B189" s="253"/>
      <c r="C189" s="254"/>
      <c r="D189" s="244" t="s">
        <v>166</v>
      </c>
      <c r="E189" s="255" t="s">
        <v>1</v>
      </c>
      <c r="F189" s="256" t="s">
        <v>612</v>
      </c>
      <c r="G189" s="254"/>
      <c r="H189" s="257">
        <v>28.800000000000001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166</v>
      </c>
      <c r="AU189" s="263" t="s">
        <v>88</v>
      </c>
      <c r="AV189" s="14" t="s">
        <v>88</v>
      </c>
      <c r="AW189" s="14" t="s">
        <v>34</v>
      </c>
      <c r="AX189" s="14" t="s">
        <v>78</v>
      </c>
      <c r="AY189" s="263" t="s">
        <v>157</v>
      </c>
    </row>
    <row r="190" s="14" customFormat="1">
      <c r="A190" s="14"/>
      <c r="B190" s="253"/>
      <c r="C190" s="254"/>
      <c r="D190" s="244" t="s">
        <v>166</v>
      </c>
      <c r="E190" s="255" t="s">
        <v>1</v>
      </c>
      <c r="F190" s="256" t="s">
        <v>613</v>
      </c>
      <c r="G190" s="254"/>
      <c r="H190" s="257">
        <v>6.4000000000000004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166</v>
      </c>
      <c r="AU190" s="263" t="s">
        <v>88</v>
      </c>
      <c r="AV190" s="14" t="s">
        <v>88</v>
      </c>
      <c r="AW190" s="14" t="s">
        <v>34</v>
      </c>
      <c r="AX190" s="14" t="s">
        <v>78</v>
      </c>
      <c r="AY190" s="263" t="s">
        <v>157</v>
      </c>
    </row>
    <row r="191" s="15" customFormat="1">
      <c r="A191" s="15"/>
      <c r="B191" s="264"/>
      <c r="C191" s="265"/>
      <c r="D191" s="244" t="s">
        <v>166</v>
      </c>
      <c r="E191" s="266" t="s">
        <v>1</v>
      </c>
      <c r="F191" s="267" t="s">
        <v>170</v>
      </c>
      <c r="G191" s="265"/>
      <c r="H191" s="268">
        <v>128.07999999999998</v>
      </c>
      <c r="I191" s="269"/>
      <c r="J191" s="265"/>
      <c r="K191" s="265"/>
      <c r="L191" s="270"/>
      <c r="M191" s="271"/>
      <c r="N191" s="272"/>
      <c r="O191" s="272"/>
      <c r="P191" s="272"/>
      <c r="Q191" s="272"/>
      <c r="R191" s="272"/>
      <c r="S191" s="272"/>
      <c r="T191" s="27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4" t="s">
        <v>166</v>
      </c>
      <c r="AU191" s="274" t="s">
        <v>88</v>
      </c>
      <c r="AV191" s="15" t="s">
        <v>164</v>
      </c>
      <c r="AW191" s="15" t="s">
        <v>34</v>
      </c>
      <c r="AX191" s="15" t="s">
        <v>86</v>
      </c>
      <c r="AY191" s="274" t="s">
        <v>157</v>
      </c>
    </row>
    <row r="192" s="2" customFormat="1" ht="24.15" customHeight="1">
      <c r="A192" s="39"/>
      <c r="B192" s="40"/>
      <c r="C192" s="228" t="s">
        <v>8</v>
      </c>
      <c r="D192" s="228" t="s">
        <v>160</v>
      </c>
      <c r="E192" s="229" t="s">
        <v>637</v>
      </c>
      <c r="F192" s="230" t="s">
        <v>638</v>
      </c>
      <c r="G192" s="231" t="s">
        <v>177</v>
      </c>
      <c r="H192" s="232">
        <v>66.340000000000003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43</v>
      </c>
      <c r="O192" s="92"/>
      <c r="P192" s="238">
        <f>O192*H192</f>
        <v>0</v>
      </c>
      <c r="Q192" s="238">
        <v>0.0014</v>
      </c>
      <c r="R192" s="238">
        <f>Q192*H192</f>
        <v>0.092876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164</v>
      </c>
      <c r="AT192" s="240" t="s">
        <v>160</v>
      </c>
      <c r="AU192" s="240" t="s">
        <v>88</v>
      </c>
      <c r="AY192" s="18" t="s">
        <v>157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86</v>
      </c>
      <c r="BK192" s="241">
        <f>ROUND(I192*H192,2)</f>
        <v>0</v>
      </c>
      <c r="BL192" s="18" t="s">
        <v>164</v>
      </c>
      <c r="BM192" s="240" t="s">
        <v>639</v>
      </c>
    </row>
    <row r="193" s="2" customFormat="1" ht="24.15" customHeight="1">
      <c r="A193" s="39"/>
      <c r="B193" s="40"/>
      <c r="C193" s="228" t="s">
        <v>242</v>
      </c>
      <c r="D193" s="228" t="s">
        <v>160</v>
      </c>
      <c r="E193" s="229" t="s">
        <v>640</v>
      </c>
      <c r="F193" s="230" t="s">
        <v>641</v>
      </c>
      <c r="G193" s="231" t="s">
        <v>212</v>
      </c>
      <c r="H193" s="232">
        <v>77.400000000000006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43</v>
      </c>
      <c r="O193" s="92"/>
      <c r="P193" s="238">
        <f>O193*H193</f>
        <v>0</v>
      </c>
      <c r="Q193" s="238">
        <v>0.00114</v>
      </c>
      <c r="R193" s="238">
        <f>Q193*H193</f>
        <v>0.088236000000000009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164</v>
      </c>
      <c r="AT193" s="240" t="s">
        <v>160</v>
      </c>
      <c r="AU193" s="240" t="s">
        <v>88</v>
      </c>
      <c r="AY193" s="18" t="s">
        <v>157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86</v>
      </c>
      <c r="BK193" s="241">
        <f>ROUND(I193*H193,2)</f>
        <v>0</v>
      </c>
      <c r="BL193" s="18" t="s">
        <v>164</v>
      </c>
      <c r="BM193" s="240" t="s">
        <v>642</v>
      </c>
    </row>
    <row r="194" s="14" customFormat="1">
      <c r="A194" s="14"/>
      <c r="B194" s="253"/>
      <c r="C194" s="254"/>
      <c r="D194" s="244" t="s">
        <v>166</v>
      </c>
      <c r="E194" s="255" t="s">
        <v>1</v>
      </c>
      <c r="F194" s="256" t="s">
        <v>643</v>
      </c>
      <c r="G194" s="254"/>
      <c r="H194" s="257">
        <v>13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166</v>
      </c>
      <c r="AU194" s="263" t="s">
        <v>88</v>
      </c>
      <c r="AV194" s="14" t="s">
        <v>88</v>
      </c>
      <c r="AW194" s="14" t="s">
        <v>34</v>
      </c>
      <c r="AX194" s="14" t="s">
        <v>78</v>
      </c>
      <c r="AY194" s="263" t="s">
        <v>157</v>
      </c>
    </row>
    <row r="195" s="14" customFormat="1">
      <c r="A195" s="14"/>
      <c r="B195" s="253"/>
      <c r="C195" s="254"/>
      <c r="D195" s="244" t="s">
        <v>166</v>
      </c>
      <c r="E195" s="255" t="s">
        <v>1</v>
      </c>
      <c r="F195" s="256" t="s">
        <v>644</v>
      </c>
      <c r="G195" s="254"/>
      <c r="H195" s="257">
        <v>0.59999999999999998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166</v>
      </c>
      <c r="AU195" s="263" t="s">
        <v>88</v>
      </c>
      <c r="AV195" s="14" t="s">
        <v>88</v>
      </c>
      <c r="AW195" s="14" t="s">
        <v>34</v>
      </c>
      <c r="AX195" s="14" t="s">
        <v>78</v>
      </c>
      <c r="AY195" s="263" t="s">
        <v>157</v>
      </c>
    </row>
    <row r="196" s="14" customFormat="1">
      <c r="A196" s="14"/>
      <c r="B196" s="253"/>
      <c r="C196" s="254"/>
      <c r="D196" s="244" t="s">
        <v>166</v>
      </c>
      <c r="E196" s="255" t="s">
        <v>1</v>
      </c>
      <c r="F196" s="256" t="s">
        <v>645</v>
      </c>
      <c r="G196" s="254"/>
      <c r="H196" s="257">
        <v>16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166</v>
      </c>
      <c r="AU196" s="263" t="s">
        <v>88</v>
      </c>
      <c r="AV196" s="14" t="s">
        <v>88</v>
      </c>
      <c r="AW196" s="14" t="s">
        <v>34</v>
      </c>
      <c r="AX196" s="14" t="s">
        <v>78</v>
      </c>
      <c r="AY196" s="263" t="s">
        <v>157</v>
      </c>
    </row>
    <row r="197" s="14" customFormat="1">
      <c r="A197" s="14"/>
      <c r="B197" s="253"/>
      <c r="C197" s="254"/>
      <c r="D197" s="244" t="s">
        <v>166</v>
      </c>
      <c r="E197" s="255" t="s">
        <v>1</v>
      </c>
      <c r="F197" s="256" t="s">
        <v>646</v>
      </c>
      <c r="G197" s="254"/>
      <c r="H197" s="257">
        <v>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166</v>
      </c>
      <c r="AU197" s="263" t="s">
        <v>88</v>
      </c>
      <c r="AV197" s="14" t="s">
        <v>88</v>
      </c>
      <c r="AW197" s="14" t="s">
        <v>34</v>
      </c>
      <c r="AX197" s="14" t="s">
        <v>78</v>
      </c>
      <c r="AY197" s="263" t="s">
        <v>157</v>
      </c>
    </row>
    <row r="198" s="14" customFormat="1">
      <c r="A198" s="14"/>
      <c r="B198" s="253"/>
      <c r="C198" s="254"/>
      <c r="D198" s="244" t="s">
        <v>166</v>
      </c>
      <c r="E198" s="255" t="s">
        <v>1</v>
      </c>
      <c r="F198" s="256" t="s">
        <v>647</v>
      </c>
      <c r="G198" s="254"/>
      <c r="H198" s="257">
        <v>32.799999999999997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166</v>
      </c>
      <c r="AU198" s="263" t="s">
        <v>88</v>
      </c>
      <c r="AV198" s="14" t="s">
        <v>88</v>
      </c>
      <c r="AW198" s="14" t="s">
        <v>34</v>
      </c>
      <c r="AX198" s="14" t="s">
        <v>78</v>
      </c>
      <c r="AY198" s="263" t="s">
        <v>157</v>
      </c>
    </row>
    <row r="199" s="14" customFormat="1">
      <c r="A199" s="14"/>
      <c r="B199" s="253"/>
      <c r="C199" s="254"/>
      <c r="D199" s="244" t="s">
        <v>166</v>
      </c>
      <c r="E199" s="255" t="s">
        <v>1</v>
      </c>
      <c r="F199" s="256" t="s">
        <v>648</v>
      </c>
      <c r="G199" s="254"/>
      <c r="H199" s="257">
        <v>10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166</v>
      </c>
      <c r="AU199" s="263" t="s">
        <v>88</v>
      </c>
      <c r="AV199" s="14" t="s">
        <v>88</v>
      </c>
      <c r="AW199" s="14" t="s">
        <v>34</v>
      </c>
      <c r="AX199" s="14" t="s">
        <v>78</v>
      </c>
      <c r="AY199" s="263" t="s">
        <v>157</v>
      </c>
    </row>
    <row r="200" s="15" customFormat="1">
      <c r="A200" s="15"/>
      <c r="B200" s="264"/>
      <c r="C200" s="265"/>
      <c r="D200" s="244" t="s">
        <v>166</v>
      </c>
      <c r="E200" s="266" t="s">
        <v>1</v>
      </c>
      <c r="F200" s="267" t="s">
        <v>170</v>
      </c>
      <c r="G200" s="265"/>
      <c r="H200" s="268">
        <v>77.400000000000006</v>
      </c>
      <c r="I200" s="269"/>
      <c r="J200" s="265"/>
      <c r="K200" s="265"/>
      <c r="L200" s="270"/>
      <c r="M200" s="271"/>
      <c r="N200" s="272"/>
      <c r="O200" s="272"/>
      <c r="P200" s="272"/>
      <c r="Q200" s="272"/>
      <c r="R200" s="272"/>
      <c r="S200" s="272"/>
      <c r="T200" s="27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4" t="s">
        <v>166</v>
      </c>
      <c r="AU200" s="274" t="s">
        <v>88</v>
      </c>
      <c r="AV200" s="15" t="s">
        <v>164</v>
      </c>
      <c r="AW200" s="15" t="s">
        <v>34</v>
      </c>
      <c r="AX200" s="15" t="s">
        <v>86</v>
      </c>
      <c r="AY200" s="274" t="s">
        <v>157</v>
      </c>
    </row>
    <row r="201" s="2" customFormat="1" ht="24.15" customHeight="1">
      <c r="A201" s="39"/>
      <c r="B201" s="40"/>
      <c r="C201" s="228" t="s">
        <v>248</v>
      </c>
      <c r="D201" s="228" t="s">
        <v>160</v>
      </c>
      <c r="E201" s="229" t="s">
        <v>649</v>
      </c>
      <c r="F201" s="230" t="s">
        <v>650</v>
      </c>
      <c r="G201" s="231" t="s">
        <v>212</v>
      </c>
      <c r="H201" s="232">
        <v>26.199999999999999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43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164</v>
      </c>
      <c r="AT201" s="240" t="s">
        <v>160</v>
      </c>
      <c r="AU201" s="240" t="s">
        <v>88</v>
      </c>
      <c r="AY201" s="18" t="s">
        <v>157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86</v>
      </c>
      <c r="BK201" s="241">
        <f>ROUND(I201*H201,2)</f>
        <v>0</v>
      </c>
      <c r="BL201" s="18" t="s">
        <v>164</v>
      </c>
      <c r="BM201" s="240" t="s">
        <v>651</v>
      </c>
    </row>
    <row r="202" s="2" customFormat="1" ht="49.05" customHeight="1">
      <c r="A202" s="39"/>
      <c r="B202" s="40"/>
      <c r="C202" s="228" t="s">
        <v>256</v>
      </c>
      <c r="D202" s="228" t="s">
        <v>160</v>
      </c>
      <c r="E202" s="229" t="s">
        <v>652</v>
      </c>
      <c r="F202" s="230" t="s">
        <v>653</v>
      </c>
      <c r="G202" s="231" t="s">
        <v>195</v>
      </c>
      <c r="H202" s="232">
        <v>4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43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164</v>
      </c>
      <c r="AT202" s="240" t="s">
        <v>160</v>
      </c>
      <c r="AU202" s="240" t="s">
        <v>88</v>
      </c>
      <c r="AY202" s="18" t="s">
        <v>157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86</v>
      </c>
      <c r="BK202" s="241">
        <f>ROUND(I202*H202,2)</f>
        <v>0</v>
      </c>
      <c r="BL202" s="18" t="s">
        <v>164</v>
      </c>
      <c r="BM202" s="240" t="s">
        <v>654</v>
      </c>
    </row>
    <row r="203" s="14" customFormat="1">
      <c r="A203" s="14"/>
      <c r="B203" s="253"/>
      <c r="C203" s="254"/>
      <c r="D203" s="244" t="s">
        <v>166</v>
      </c>
      <c r="E203" s="255" t="s">
        <v>1</v>
      </c>
      <c r="F203" s="256" t="s">
        <v>655</v>
      </c>
      <c r="G203" s="254"/>
      <c r="H203" s="257">
        <v>3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166</v>
      </c>
      <c r="AU203" s="263" t="s">
        <v>88</v>
      </c>
      <c r="AV203" s="14" t="s">
        <v>88</v>
      </c>
      <c r="AW203" s="14" t="s">
        <v>34</v>
      </c>
      <c r="AX203" s="14" t="s">
        <v>78</v>
      </c>
      <c r="AY203" s="263" t="s">
        <v>157</v>
      </c>
    </row>
    <row r="204" s="14" customFormat="1">
      <c r="A204" s="14"/>
      <c r="B204" s="253"/>
      <c r="C204" s="254"/>
      <c r="D204" s="244" t="s">
        <v>166</v>
      </c>
      <c r="E204" s="255" t="s">
        <v>1</v>
      </c>
      <c r="F204" s="256" t="s">
        <v>656</v>
      </c>
      <c r="G204" s="254"/>
      <c r="H204" s="257">
        <v>1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166</v>
      </c>
      <c r="AU204" s="263" t="s">
        <v>88</v>
      </c>
      <c r="AV204" s="14" t="s">
        <v>88</v>
      </c>
      <c r="AW204" s="14" t="s">
        <v>34</v>
      </c>
      <c r="AX204" s="14" t="s">
        <v>78</v>
      </c>
      <c r="AY204" s="263" t="s">
        <v>157</v>
      </c>
    </row>
    <row r="205" s="15" customFormat="1">
      <c r="A205" s="15"/>
      <c r="B205" s="264"/>
      <c r="C205" s="265"/>
      <c r="D205" s="244" t="s">
        <v>166</v>
      </c>
      <c r="E205" s="266" t="s">
        <v>1</v>
      </c>
      <c r="F205" s="267" t="s">
        <v>170</v>
      </c>
      <c r="G205" s="265"/>
      <c r="H205" s="268">
        <v>4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166</v>
      </c>
      <c r="AU205" s="274" t="s">
        <v>88</v>
      </c>
      <c r="AV205" s="15" t="s">
        <v>164</v>
      </c>
      <c r="AW205" s="15" t="s">
        <v>34</v>
      </c>
      <c r="AX205" s="15" t="s">
        <v>86</v>
      </c>
      <c r="AY205" s="274" t="s">
        <v>157</v>
      </c>
    </row>
    <row r="206" s="2" customFormat="1" ht="44.25" customHeight="1">
      <c r="A206" s="39"/>
      <c r="B206" s="40"/>
      <c r="C206" s="228" t="s">
        <v>260</v>
      </c>
      <c r="D206" s="228" t="s">
        <v>160</v>
      </c>
      <c r="E206" s="229" t="s">
        <v>657</v>
      </c>
      <c r="F206" s="230" t="s">
        <v>658</v>
      </c>
      <c r="G206" s="231" t="s">
        <v>212</v>
      </c>
      <c r="H206" s="232">
        <v>59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43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164</v>
      </c>
      <c r="AT206" s="240" t="s">
        <v>160</v>
      </c>
      <c r="AU206" s="240" t="s">
        <v>88</v>
      </c>
      <c r="AY206" s="18" t="s">
        <v>157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86</v>
      </c>
      <c r="BK206" s="241">
        <f>ROUND(I206*H206,2)</f>
        <v>0</v>
      </c>
      <c r="BL206" s="18" t="s">
        <v>164</v>
      </c>
      <c r="BM206" s="240" t="s">
        <v>659</v>
      </c>
    </row>
    <row r="207" s="14" customFormat="1">
      <c r="A207" s="14"/>
      <c r="B207" s="253"/>
      <c r="C207" s="254"/>
      <c r="D207" s="244" t="s">
        <v>166</v>
      </c>
      <c r="E207" s="255" t="s">
        <v>1</v>
      </c>
      <c r="F207" s="256" t="s">
        <v>660</v>
      </c>
      <c r="G207" s="254"/>
      <c r="H207" s="257">
        <v>26.199999999999999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166</v>
      </c>
      <c r="AU207" s="263" t="s">
        <v>88</v>
      </c>
      <c r="AV207" s="14" t="s">
        <v>88</v>
      </c>
      <c r="AW207" s="14" t="s">
        <v>34</v>
      </c>
      <c r="AX207" s="14" t="s">
        <v>78</v>
      </c>
      <c r="AY207" s="263" t="s">
        <v>157</v>
      </c>
    </row>
    <row r="208" s="14" customFormat="1">
      <c r="A208" s="14"/>
      <c r="B208" s="253"/>
      <c r="C208" s="254"/>
      <c r="D208" s="244" t="s">
        <v>166</v>
      </c>
      <c r="E208" s="255" t="s">
        <v>1</v>
      </c>
      <c r="F208" s="256" t="s">
        <v>647</v>
      </c>
      <c r="G208" s="254"/>
      <c r="H208" s="257">
        <v>32.799999999999997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166</v>
      </c>
      <c r="AU208" s="263" t="s">
        <v>88</v>
      </c>
      <c r="AV208" s="14" t="s">
        <v>88</v>
      </c>
      <c r="AW208" s="14" t="s">
        <v>34</v>
      </c>
      <c r="AX208" s="14" t="s">
        <v>78</v>
      </c>
      <c r="AY208" s="263" t="s">
        <v>157</v>
      </c>
    </row>
    <row r="209" s="15" customFormat="1">
      <c r="A209" s="15"/>
      <c r="B209" s="264"/>
      <c r="C209" s="265"/>
      <c r="D209" s="244" t="s">
        <v>166</v>
      </c>
      <c r="E209" s="266" t="s">
        <v>1</v>
      </c>
      <c r="F209" s="267" t="s">
        <v>170</v>
      </c>
      <c r="G209" s="265"/>
      <c r="H209" s="268">
        <v>59</v>
      </c>
      <c r="I209" s="269"/>
      <c r="J209" s="265"/>
      <c r="K209" s="265"/>
      <c r="L209" s="270"/>
      <c r="M209" s="271"/>
      <c r="N209" s="272"/>
      <c r="O209" s="272"/>
      <c r="P209" s="272"/>
      <c r="Q209" s="272"/>
      <c r="R209" s="272"/>
      <c r="S209" s="272"/>
      <c r="T209" s="27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4" t="s">
        <v>166</v>
      </c>
      <c r="AU209" s="274" t="s">
        <v>88</v>
      </c>
      <c r="AV209" s="15" t="s">
        <v>164</v>
      </c>
      <c r="AW209" s="15" t="s">
        <v>34</v>
      </c>
      <c r="AX209" s="15" t="s">
        <v>86</v>
      </c>
      <c r="AY209" s="274" t="s">
        <v>157</v>
      </c>
    </row>
    <row r="210" s="2" customFormat="1" ht="16.5" customHeight="1">
      <c r="A210" s="39"/>
      <c r="B210" s="40"/>
      <c r="C210" s="228" t="s">
        <v>268</v>
      </c>
      <c r="D210" s="228" t="s">
        <v>160</v>
      </c>
      <c r="E210" s="229" t="s">
        <v>661</v>
      </c>
      <c r="F210" s="230" t="s">
        <v>662</v>
      </c>
      <c r="G210" s="231" t="s">
        <v>177</v>
      </c>
      <c r="H210" s="232">
        <v>244.80000000000001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43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164</v>
      </c>
      <c r="AT210" s="240" t="s">
        <v>160</v>
      </c>
      <c r="AU210" s="240" t="s">
        <v>88</v>
      </c>
      <c r="AY210" s="18" t="s">
        <v>157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86</v>
      </c>
      <c r="BK210" s="241">
        <f>ROUND(I210*H210,2)</f>
        <v>0</v>
      </c>
      <c r="BL210" s="18" t="s">
        <v>164</v>
      </c>
      <c r="BM210" s="240" t="s">
        <v>663</v>
      </c>
    </row>
    <row r="211" s="14" customFormat="1">
      <c r="A211" s="14"/>
      <c r="B211" s="253"/>
      <c r="C211" s="254"/>
      <c r="D211" s="244" t="s">
        <v>166</v>
      </c>
      <c r="E211" s="255" t="s">
        <v>1</v>
      </c>
      <c r="F211" s="256" t="s">
        <v>664</v>
      </c>
      <c r="G211" s="254"/>
      <c r="H211" s="257">
        <v>153.19999999999999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166</v>
      </c>
      <c r="AU211" s="263" t="s">
        <v>88</v>
      </c>
      <c r="AV211" s="14" t="s">
        <v>88</v>
      </c>
      <c r="AW211" s="14" t="s">
        <v>34</v>
      </c>
      <c r="AX211" s="14" t="s">
        <v>78</v>
      </c>
      <c r="AY211" s="263" t="s">
        <v>157</v>
      </c>
    </row>
    <row r="212" s="14" customFormat="1">
      <c r="A212" s="14"/>
      <c r="B212" s="253"/>
      <c r="C212" s="254"/>
      <c r="D212" s="244" t="s">
        <v>166</v>
      </c>
      <c r="E212" s="255" t="s">
        <v>1</v>
      </c>
      <c r="F212" s="256" t="s">
        <v>665</v>
      </c>
      <c r="G212" s="254"/>
      <c r="H212" s="257">
        <v>67.599999999999994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166</v>
      </c>
      <c r="AU212" s="263" t="s">
        <v>88</v>
      </c>
      <c r="AV212" s="14" t="s">
        <v>88</v>
      </c>
      <c r="AW212" s="14" t="s">
        <v>34</v>
      </c>
      <c r="AX212" s="14" t="s">
        <v>78</v>
      </c>
      <c r="AY212" s="263" t="s">
        <v>157</v>
      </c>
    </row>
    <row r="213" s="14" customFormat="1">
      <c r="A213" s="14"/>
      <c r="B213" s="253"/>
      <c r="C213" s="254"/>
      <c r="D213" s="244" t="s">
        <v>166</v>
      </c>
      <c r="E213" s="255" t="s">
        <v>1</v>
      </c>
      <c r="F213" s="256" t="s">
        <v>666</v>
      </c>
      <c r="G213" s="254"/>
      <c r="H213" s="257">
        <v>24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166</v>
      </c>
      <c r="AU213" s="263" t="s">
        <v>88</v>
      </c>
      <c r="AV213" s="14" t="s">
        <v>88</v>
      </c>
      <c r="AW213" s="14" t="s">
        <v>34</v>
      </c>
      <c r="AX213" s="14" t="s">
        <v>78</v>
      </c>
      <c r="AY213" s="263" t="s">
        <v>157</v>
      </c>
    </row>
    <row r="214" s="15" customFormat="1">
      <c r="A214" s="15"/>
      <c r="B214" s="264"/>
      <c r="C214" s="265"/>
      <c r="D214" s="244" t="s">
        <v>166</v>
      </c>
      <c r="E214" s="266" t="s">
        <v>1</v>
      </c>
      <c r="F214" s="267" t="s">
        <v>170</v>
      </c>
      <c r="G214" s="265"/>
      <c r="H214" s="268">
        <v>244.80000000000001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166</v>
      </c>
      <c r="AU214" s="274" t="s">
        <v>88</v>
      </c>
      <c r="AV214" s="15" t="s">
        <v>164</v>
      </c>
      <c r="AW214" s="15" t="s">
        <v>34</v>
      </c>
      <c r="AX214" s="15" t="s">
        <v>86</v>
      </c>
      <c r="AY214" s="274" t="s">
        <v>157</v>
      </c>
    </row>
    <row r="215" s="2" customFormat="1" ht="24.15" customHeight="1">
      <c r="A215" s="39"/>
      <c r="B215" s="40"/>
      <c r="C215" s="228" t="s">
        <v>7</v>
      </c>
      <c r="D215" s="228" t="s">
        <v>160</v>
      </c>
      <c r="E215" s="229" t="s">
        <v>667</v>
      </c>
      <c r="F215" s="230" t="s">
        <v>668</v>
      </c>
      <c r="G215" s="231" t="s">
        <v>177</v>
      </c>
      <c r="H215" s="232">
        <v>71.709999999999994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43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164</v>
      </c>
      <c r="AT215" s="240" t="s">
        <v>160</v>
      </c>
      <c r="AU215" s="240" t="s">
        <v>88</v>
      </c>
      <c r="AY215" s="18" t="s">
        <v>157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86</v>
      </c>
      <c r="BK215" s="241">
        <f>ROUND(I215*H215,2)</f>
        <v>0</v>
      </c>
      <c r="BL215" s="18" t="s">
        <v>164</v>
      </c>
      <c r="BM215" s="240" t="s">
        <v>669</v>
      </c>
    </row>
    <row r="216" s="13" customFormat="1">
      <c r="A216" s="13"/>
      <c r="B216" s="242"/>
      <c r="C216" s="243"/>
      <c r="D216" s="244" t="s">
        <v>166</v>
      </c>
      <c r="E216" s="245" t="s">
        <v>1</v>
      </c>
      <c r="F216" s="246" t="s">
        <v>670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166</v>
      </c>
      <c r="AU216" s="252" t="s">
        <v>88</v>
      </c>
      <c r="AV216" s="13" t="s">
        <v>86</v>
      </c>
      <c r="AW216" s="13" t="s">
        <v>34</v>
      </c>
      <c r="AX216" s="13" t="s">
        <v>78</v>
      </c>
      <c r="AY216" s="252" t="s">
        <v>157</v>
      </c>
    </row>
    <row r="217" s="14" customFormat="1">
      <c r="A217" s="14"/>
      <c r="B217" s="253"/>
      <c r="C217" s="254"/>
      <c r="D217" s="244" t="s">
        <v>166</v>
      </c>
      <c r="E217" s="255" t="s">
        <v>1</v>
      </c>
      <c r="F217" s="256" t="s">
        <v>671</v>
      </c>
      <c r="G217" s="254"/>
      <c r="H217" s="257">
        <v>32.130000000000003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166</v>
      </c>
      <c r="AU217" s="263" t="s">
        <v>88</v>
      </c>
      <c r="AV217" s="14" t="s">
        <v>88</v>
      </c>
      <c r="AW217" s="14" t="s">
        <v>34</v>
      </c>
      <c r="AX217" s="14" t="s">
        <v>78</v>
      </c>
      <c r="AY217" s="263" t="s">
        <v>157</v>
      </c>
    </row>
    <row r="218" s="14" customFormat="1">
      <c r="A218" s="14"/>
      <c r="B218" s="253"/>
      <c r="C218" s="254"/>
      <c r="D218" s="244" t="s">
        <v>166</v>
      </c>
      <c r="E218" s="255" t="s">
        <v>1</v>
      </c>
      <c r="F218" s="256" t="s">
        <v>672</v>
      </c>
      <c r="G218" s="254"/>
      <c r="H218" s="257">
        <v>8.8200000000000003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166</v>
      </c>
      <c r="AU218" s="263" t="s">
        <v>88</v>
      </c>
      <c r="AV218" s="14" t="s">
        <v>88</v>
      </c>
      <c r="AW218" s="14" t="s">
        <v>34</v>
      </c>
      <c r="AX218" s="14" t="s">
        <v>78</v>
      </c>
      <c r="AY218" s="263" t="s">
        <v>157</v>
      </c>
    </row>
    <row r="219" s="16" customFormat="1">
      <c r="A219" s="16"/>
      <c r="B219" s="296"/>
      <c r="C219" s="297"/>
      <c r="D219" s="244" t="s">
        <v>166</v>
      </c>
      <c r="E219" s="298" t="s">
        <v>1</v>
      </c>
      <c r="F219" s="299" t="s">
        <v>673</v>
      </c>
      <c r="G219" s="297"/>
      <c r="H219" s="300">
        <v>40.950000000000003</v>
      </c>
      <c r="I219" s="301"/>
      <c r="J219" s="297"/>
      <c r="K219" s="297"/>
      <c r="L219" s="302"/>
      <c r="M219" s="303"/>
      <c r="N219" s="304"/>
      <c r="O219" s="304"/>
      <c r="P219" s="304"/>
      <c r="Q219" s="304"/>
      <c r="R219" s="304"/>
      <c r="S219" s="304"/>
      <c r="T219" s="305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306" t="s">
        <v>166</v>
      </c>
      <c r="AU219" s="306" t="s">
        <v>88</v>
      </c>
      <c r="AV219" s="16" t="s">
        <v>158</v>
      </c>
      <c r="AW219" s="16" t="s">
        <v>34</v>
      </c>
      <c r="AX219" s="16" t="s">
        <v>78</v>
      </c>
      <c r="AY219" s="306" t="s">
        <v>157</v>
      </c>
    </row>
    <row r="220" s="13" customFormat="1">
      <c r="A220" s="13"/>
      <c r="B220" s="242"/>
      <c r="C220" s="243"/>
      <c r="D220" s="244" t="s">
        <v>166</v>
      </c>
      <c r="E220" s="245" t="s">
        <v>1</v>
      </c>
      <c r="F220" s="246" t="s">
        <v>674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166</v>
      </c>
      <c r="AU220" s="252" t="s">
        <v>88</v>
      </c>
      <c r="AV220" s="13" t="s">
        <v>86</v>
      </c>
      <c r="AW220" s="13" t="s">
        <v>34</v>
      </c>
      <c r="AX220" s="13" t="s">
        <v>78</v>
      </c>
      <c r="AY220" s="252" t="s">
        <v>157</v>
      </c>
    </row>
    <row r="221" s="14" customFormat="1">
      <c r="A221" s="14"/>
      <c r="B221" s="253"/>
      <c r="C221" s="254"/>
      <c r="D221" s="244" t="s">
        <v>166</v>
      </c>
      <c r="E221" s="255" t="s">
        <v>1</v>
      </c>
      <c r="F221" s="256" t="s">
        <v>675</v>
      </c>
      <c r="G221" s="254"/>
      <c r="H221" s="257">
        <v>30.760000000000002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166</v>
      </c>
      <c r="AU221" s="263" t="s">
        <v>88</v>
      </c>
      <c r="AV221" s="14" t="s">
        <v>88</v>
      </c>
      <c r="AW221" s="14" t="s">
        <v>34</v>
      </c>
      <c r="AX221" s="14" t="s">
        <v>78</v>
      </c>
      <c r="AY221" s="263" t="s">
        <v>157</v>
      </c>
    </row>
    <row r="222" s="16" customFormat="1">
      <c r="A222" s="16"/>
      <c r="B222" s="296"/>
      <c r="C222" s="297"/>
      <c r="D222" s="244" t="s">
        <v>166</v>
      </c>
      <c r="E222" s="298" t="s">
        <v>1</v>
      </c>
      <c r="F222" s="299" t="s">
        <v>673</v>
      </c>
      <c r="G222" s="297"/>
      <c r="H222" s="300">
        <v>30.760000000000002</v>
      </c>
      <c r="I222" s="301"/>
      <c r="J222" s="297"/>
      <c r="K222" s="297"/>
      <c r="L222" s="302"/>
      <c r="M222" s="303"/>
      <c r="N222" s="304"/>
      <c r="O222" s="304"/>
      <c r="P222" s="304"/>
      <c r="Q222" s="304"/>
      <c r="R222" s="304"/>
      <c r="S222" s="304"/>
      <c r="T222" s="305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306" t="s">
        <v>166</v>
      </c>
      <c r="AU222" s="306" t="s">
        <v>88</v>
      </c>
      <c r="AV222" s="16" t="s">
        <v>158</v>
      </c>
      <c r="AW222" s="16" t="s">
        <v>34</v>
      </c>
      <c r="AX222" s="16" t="s">
        <v>78</v>
      </c>
      <c r="AY222" s="306" t="s">
        <v>157</v>
      </c>
    </row>
    <row r="223" s="15" customFormat="1">
      <c r="A223" s="15"/>
      <c r="B223" s="264"/>
      <c r="C223" s="265"/>
      <c r="D223" s="244" t="s">
        <v>166</v>
      </c>
      <c r="E223" s="266" t="s">
        <v>1</v>
      </c>
      <c r="F223" s="267" t="s">
        <v>170</v>
      </c>
      <c r="G223" s="265"/>
      <c r="H223" s="268">
        <v>71.709999999999994</v>
      </c>
      <c r="I223" s="269"/>
      <c r="J223" s="265"/>
      <c r="K223" s="265"/>
      <c r="L223" s="270"/>
      <c r="M223" s="271"/>
      <c r="N223" s="272"/>
      <c r="O223" s="272"/>
      <c r="P223" s="272"/>
      <c r="Q223" s="272"/>
      <c r="R223" s="272"/>
      <c r="S223" s="272"/>
      <c r="T223" s="27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4" t="s">
        <v>166</v>
      </c>
      <c r="AU223" s="274" t="s">
        <v>88</v>
      </c>
      <c r="AV223" s="15" t="s">
        <v>164</v>
      </c>
      <c r="AW223" s="15" t="s">
        <v>34</v>
      </c>
      <c r="AX223" s="15" t="s">
        <v>86</v>
      </c>
      <c r="AY223" s="274" t="s">
        <v>157</v>
      </c>
    </row>
    <row r="224" s="2" customFormat="1" ht="16.5" customHeight="1">
      <c r="A224" s="39"/>
      <c r="B224" s="40"/>
      <c r="C224" s="228" t="s">
        <v>289</v>
      </c>
      <c r="D224" s="228" t="s">
        <v>160</v>
      </c>
      <c r="E224" s="229" t="s">
        <v>676</v>
      </c>
      <c r="F224" s="230" t="s">
        <v>677</v>
      </c>
      <c r="G224" s="231" t="s">
        <v>177</v>
      </c>
      <c r="H224" s="232">
        <v>413.82999999999998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43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164</v>
      </c>
      <c r="AT224" s="240" t="s">
        <v>160</v>
      </c>
      <c r="AU224" s="240" t="s">
        <v>88</v>
      </c>
      <c r="AY224" s="18" t="s">
        <v>157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86</v>
      </c>
      <c r="BK224" s="241">
        <f>ROUND(I224*H224,2)</f>
        <v>0</v>
      </c>
      <c r="BL224" s="18" t="s">
        <v>164</v>
      </c>
      <c r="BM224" s="240" t="s">
        <v>678</v>
      </c>
    </row>
    <row r="225" s="2" customFormat="1" ht="24.15" customHeight="1">
      <c r="A225" s="39"/>
      <c r="B225" s="40"/>
      <c r="C225" s="228" t="s">
        <v>294</v>
      </c>
      <c r="D225" s="228" t="s">
        <v>160</v>
      </c>
      <c r="E225" s="229" t="s">
        <v>679</v>
      </c>
      <c r="F225" s="230" t="s">
        <v>680</v>
      </c>
      <c r="G225" s="231" t="s">
        <v>177</v>
      </c>
      <c r="H225" s="232">
        <v>66.340000000000003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43</v>
      </c>
      <c r="O225" s="92"/>
      <c r="P225" s="238">
        <f>O225*H225</f>
        <v>0</v>
      </c>
      <c r="Q225" s="238">
        <v>0.0060699999999999999</v>
      </c>
      <c r="R225" s="238">
        <f>Q225*H225</f>
        <v>0.40268380000000004</v>
      </c>
      <c r="S225" s="238">
        <v>0.0060000000000000001</v>
      </c>
      <c r="T225" s="239">
        <f>S225*H225</f>
        <v>0.39804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164</v>
      </c>
      <c r="AT225" s="240" t="s">
        <v>160</v>
      </c>
      <c r="AU225" s="240" t="s">
        <v>88</v>
      </c>
      <c r="AY225" s="18" t="s">
        <v>157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86</v>
      </c>
      <c r="BK225" s="241">
        <f>ROUND(I225*H225,2)</f>
        <v>0</v>
      </c>
      <c r="BL225" s="18" t="s">
        <v>164</v>
      </c>
      <c r="BM225" s="240" t="s">
        <v>681</v>
      </c>
    </row>
    <row r="226" s="13" customFormat="1">
      <c r="A226" s="13"/>
      <c r="B226" s="242"/>
      <c r="C226" s="243"/>
      <c r="D226" s="244" t="s">
        <v>166</v>
      </c>
      <c r="E226" s="245" t="s">
        <v>1</v>
      </c>
      <c r="F226" s="246" t="s">
        <v>272</v>
      </c>
      <c r="G226" s="243"/>
      <c r="H226" s="245" t="s">
        <v>1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166</v>
      </c>
      <c r="AU226" s="252" t="s">
        <v>88</v>
      </c>
      <c r="AV226" s="13" t="s">
        <v>86</v>
      </c>
      <c r="AW226" s="13" t="s">
        <v>34</v>
      </c>
      <c r="AX226" s="13" t="s">
        <v>78</v>
      </c>
      <c r="AY226" s="252" t="s">
        <v>157</v>
      </c>
    </row>
    <row r="227" s="14" customFormat="1">
      <c r="A227" s="14"/>
      <c r="B227" s="253"/>
      <c r="C227" s="254"/>
      <c r="D227" s="244" t="s">
        <v>166</v>
      </c>
      <c r="E227" s="255" t="s">
        <v>1</v>
      </c>
      <c r="F227" s="256" t="s">
        <v>682</v>
      </c>
      <c r="G227" s="254"/>
      <c r="H227" s="257">
        <v>4.7999999999999998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166</v>
      </c>
      <c r="AU227" s="263" t="s">
        <v>88</v>
      </c>
      <c r="AV227" s="14" t="s">
        <v>88</v>
      </c>
      <c r="AW227" s="14" t="s">
        <v>34</v>
      </c>
      <c r="AX227" s="14" t="s">
        <v>78</v>
      </c>
      <c r="AY227" s="263" t="s">
        <v>157</v>
      </c>
    </row>
    <row r="228" s="13" customFormat="1">
      <c r="A228" s="13"/>
      <c r="B228" s="242"/>
      <c r="C228" s="243"/>
      <c r="D228" s="244" t="s">
        <v>166</v>
      </c>
      <c r="E228" s="245" t="s">
        <v>1</v>
      </c>
      <c r="F228" s="246" t="s">
        <v>276</v>
      </c>
      <c r="G228" s="243"/>
      <c r="H228" s="245" t="s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166</v>
      </c>
      <c r="AU228" s="252" t="s">
        <v>88</v>
      </c>
      <c r="AV228" s="13" t="s">
        <v>86</v>
      </c>
      <c r="AW228" s="13" t="s">
        <v>34</v>
      </c>
      <c r="AX228" s="13" t="s">
        <v>78</v>
      </c>
      <c r="AY228" s="252" t="s">
        <v>157</v>
      </c>
    </row>
    <row r="229" s="14" customFormat="1">
      <c r="A229" s="14"/>
      <c r="B229" s="253"/>
      <c r="C229" s="254"/>
      <c r="D229" s="244" t="s">
        <v>166</v>
      </c>
      <c r="E229" s="255" t="s">
        <v>1</v>
      </c>
      <c r="F229" s="256" t="s">
        <v>683</v>
      </c>
      <c r="G229" s="254"/>
      <c r="H229" s="257">
        <v>21.48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166</v>
      </c>
      <c r="AU229" s="263" t="s">
        <v>88</v>
      </c>
      <c r="AV229" s="14" t="s">
        <v>88</v>
      </c>
      <c r="AW229" s="14" t="s">
        <v>34</v>
      </c>
      <c r="AX229" s="14" t="s">
        <v>78</v>
      </c>
      <c r="AY229" s="263" t="s">
        <v>157</v>
      </c>
    </row>
    <row r="230" s="14" customFormat="1">
      <c r="A230" s="14"/>
      <c r="B230" s="253"/>
      <c r="C230" s="254"/>
      <c r="D230" s="244" t="s">
        <v>166</v>
      </c>
      <c r="E230" s="255" t="s">
        <v>1</v>
      </c>
      <c r="F230" s="256" t="s">
        <v>684</v>
      </c>
      <c r="G230" s="254"/>
      <c r="H230" s="257">
        <v>26.16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166</v>
      </c>
      <c r="AU230" s="263" t="s">
        <v>88</v>
      </c>
      <c r="AV230" s="14" t="s">
        <v>88</v>
      </c>
      <c r="AW230" s="14" t="s">
        <v>34</v>
      </c>
      <c r="AX230" s="14" t="s">
        <v>78</v>
      </c>
      <c r="AY230" s="263" t="s">
        <v>157</v>
      </c>
    </row>
    <row r="231" s="13" customFormat="1">
      <c r="A231" s="13"/>
      <c r="B231" s="242"/>
      <c r="C231" s="243"/>
      <c r="D231" s="244" t="s">
        <v>166</v>
      </c>
      <c r="E231" s="245" t="s">
        <v>1</v>
      </c>
      <c r="F231" s="246" t="s">
        <v>685</v>
      </c>
      <c r="G231" s="243"/>
      <c r="H231" s="245" t="s">
        <v>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166</v>
      </c>
      <c r="AU231" s="252" t="s">
        <v>88</v>
      </c>
      <c r="AV231" s="13" t="s">
        <v>86</v>
      </c>
      <c r="AW231" s="13" t="s">
        <v>34</v>
      </c>
      <c r="AX231" s="13" t="s">
        <v>78</v>
      </c>
      <c r="AY231" s="252" t="s">
        <v>157</v>
      </c>
    </row>
    <row r="232" s="14" customFormat="1">
      <c r="A232" s="14"/>
      <c r="B232" s="253"/>
      <c r="C232" s="254"/>
      <c r="D232" s="244" t="s">
        <v>166</v>
      </c>
      <c r="E232" s="255" t="s">
        <v>1</v>
      </c>
      <c r="F232" s="256" t="s">
        <v>686</v>
      </c>
      <c r="G232" s="254"/>
      <c r="H232" s="257">
        <v>3.48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166</v>
      </c>
      <c r="AU232" s="263" t="s">
        <v>88</v>
      </c>
      <c r="AV232" s="14" t="s">
        <v>88</v>
      </c>
      <c r="AW232" s="14" t="s">
        <v>34</v>
      </c>
      <c r="AX232" s="14" t="s">
        <v>78</v>
      </c>
      <c r="AY232" s="263" t="s">
        <v>157</v>
      </c>
    </row>
    <row r="233" s="14" customFormat="1">
      <c r="A233" s="14"/>
      <c r="B233" s="253"/>
      <c r="C233" s="254"/>
      <c r="D233" s="244" t="s">
        <v>166</v>
      </c>
      <c r="E233" s="255" t="s">
        <v>1</v>
      </c>
      <c r="F233" s="256" t="s">
        <v>687</v>
      </c>
      <c r="G233" s="254"/>
      <c r="H233" s="257">
        <v>8.2200000000000006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166</v>
      </c>
      <c r="AU233" s="263" t="s">
        <v>88</v>
      </c>
      <c r="AV233" s="14" t="s">
        <v>88</v>
      </c>
      <c r="AW233" s="14" t="s">
        <v>34</v>
      </c>
      <c r="AX233" s="14" t="s">
        <v>78</v>
      </c>
      <c r="AY233" s="263" t="s">
        <v>157</v>
      </c>
    </row>
    <row r="234" s="14" customFormat="1">
      <c r="A234" s="14"/>
      <c r="B234" s="253"/>
      <c r="C234" s="254"/>
      <c r="D234" s="244" t="s">
        <v>166</v>
      </c>
      <c r="E234" s="255" t="s">
        <v>1</v>
      </c>
      <c r="F234" s="256" t="s">
        <v>688</v>
      </c>
      <c r="G234" s="254"/>
      <c r="H234" s="257">
        <v>2.2000000000000002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166</v>
      </c>
      <c r="AU234" s="263" t="s">
        <v>88</v>
      </c>
      <c r="AV234" s="14" t="s">
        <v>88</v>
      </c>
      <c r="AW234" s="14" t="s">
        <v>34</v>
      </c>
      <c r="AX234" s="14" t="s">
        <v>78</v>
      </c>
      <c r="AY234" s="263" t="s">
        <v>157</v>
      </c>
    </row>
    <row r="235" s="15" customFormat="1">
      <c r="A235" s="15"/>
      <c r="B235" s="264"/>
      <c r="C235" s="265"/>
      <c r="D235" s="244" t="s">
        <v>166</v>
      </c>
      <c r="E235" s="266" t="s">
        <v>1</v>
      </c>
      <c r="F235" s="267" t="s">
        <v>170</v>
      </c>
      <c r="G235" s="265"/>
      <c r="H235" s="268">
        <v>66.340000000000003</v>
      </c>
      <c r="I235" s="269"/>
      <c r="J235" s="265"/>
      <c r="K235" s="265"/>
      <c r="L235" s="270"/>
      <c r="M235" s="271"/>
      <c r="N235" s="272"/>
      <c r="O235" s="272"/>
      <c r="P235" s="272"/>
      <c r="Q235" s="272"/>
      <c r="R235" s="272"/>
      <c r="S235" s="272"/>
      <c r="T235" s="27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4" t="s">
        <v>166</v>
      </c>
      <c r="AU235" s="274" t="s">
        <v>88</v>
      </c>
      <c r="AV235" s="15" t="s">
        <v>164</v>
      </c>
      <c r="AW235" s="15" t="s">
        <v>34</v>
      </c>
      <c r="AX235" s="15" t="s">
        <v>86</v>
      </c>
      <c r="AY235" s="274" t="s">
        <v>157</v>
      </c>
    </row>
    <row r="236" s="2" customFormat="1" ht="24.15" customHeight="1">
      <c r="A236" s="39"/>
      <c r="B236" s="40"/>
      <c r="C236" s="228" t="s">
        <v>300</v>
      </c>
      <c r="D236" s="228" t="s">
        <v>160</v>
      </c>
      <c r="E236" s="229" t="s">
        <v>689</v>
      </c>
      <c r="F236" s="230" t="s">
        <v>690</v>
      </c>
      <c r="G236" s="231" t="s">
        <v>177</v>
      </c>
      <c r="H236" s="232">
        <v>413.82999999999998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43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164</v>
      </c>
      <c r="AT236" s="240" t="s">
        <v>160</v>
      </c>
      <c r="AU236" s="240" t="s">
        <v>88</v>
      </c>
      <c r="AY236" s="18" t="s">
        <v>157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86</v>
      </c>
      <c r="BK236" s="241">
        <f>ROUND(I236*H236,2)</f>
        <v>0</v>
      </c>
      <c r="BL236" s="18" t="s">
        <v>164</v>
      </c>
      <c r="BM236" s="240" t="s">
        <v>691</v>
      </c>
    </row>
    <row r="237" s="2" customFormat="1">
      <c r="A237" s="39"/>
      <c r="B237" s="40"/>
      <c r="C237" s="41"/>
      <c r="D237" s="244" t="s">
        <v>233</v>
      </c>
      <c r="E237" s="41"/>
      <c r="F237" s="275" t="s">
        <v>692</v>
      </c>
      <c r="G237" s="41"/>
      <c r="H237" s="41"/>
      <c r="I237" s="276"/>
      <c r="J237" s="41"/>
      <c r="K237" s="41"/>
      <c r="L237" s="45"/>
      <c r="M237" s="277"/>
      <c r="N237" s="27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233</v>
      </c>
      <c r="AU237" s="18" t="s">
        <v>88</v>
      </c>
    </row>
    <row r="238" s="12" customFormat="1" ht="22.8" customHeight="1">
      <c r="A238" s="12"/>
      <c r="B238" s="212"/>
      <c r="C238" s="213"/>
      <c r="D238" s="214" t="s">
        <v>77</v>
      </c>
      <c r="E238" s="226" t="s">
        <v>203</v>
      </c>
      <c r="F238" s="226" t="s">
        <v>693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SUM(P239:P242)</f>
        <v>0</v>
      </c>
      <c r="Q238" s="220"/>
      <c r="R238" s="221">
        <f>SUM(R239:R242)</f>
        <v>0.0135</v>
      </c>
      <c r="S238" s="220"/>
      <c r="T238" s="222">
        <f>SUM(T239:T242)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86</v>
      </c>
      <c r="AT238" s="224" t="s">
        <v>77</v>
      </c>
      <c r="AU238" s="224" t="s">
        <v>86</v>
      </c>
      <c r="AY238" s="223" t="s">
        <v>157</v>
      </c>
      <c r="BK238" s="225">
        <f>SUM(BK239:BK242)</f>
        <v>0</v>
      </c>
    </row>
    <row r="239" s="2" customFormat="1" ht="21.75" customHeight="1">
      <c r="A239" s="39"/>
      <c r="B239" s="40"/>
      <c r="C239" s="228" t="s">
        <v>306</v>
      </c>
      <c r="D239" s="228" t="s">
        <v>160</v>
      </c>
      <c r="E239" s="229" t="s">
        <v>694</v>
      </c>
      <c r="F239" s="230" t="s">
        <v>695</v>
      </c>
      <c r="G239" s="231" t="s">
        <v>173</v>
      </c>
      <c r="H239" s="232">
        <v>9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43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164</v>
      </c>
      <c r="AT239" s="240" t="s">
        <v>160</v>
      </c>
      <c r="AU239" s="240" t="s">
        <v>88</v>
      </c>
      <c r="AY239" s="18" t="s">
        <v>157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86</v>
      </c>
      <c r="BK239" s="241">
        <f>ROUND(I239*H239,2)</f>
        <v>0</v>
      </c>
      <c r="BL239" s="18" t="s">
        <v>164</v>
      </c>
      <c r="BM239" s="240" t="s">
        <v>696</v>
      </c>
    </row>
    <row r="240" s="14" customFormat="1">
      <c r="A240" s="14"/>
      <c r="B240" s="253"/>
      <c r="C240" s="254"/>
      <c r="D240" s="244" t="s">
        <v>166</v>
      </c>
      <c r="E240" s="255" t="s">
        <v>1</v>
      </c>
      <c r="F240" s="256" t="s">
        <v>697</v>
      </c>
      <c r="G240" s="254"/>
      <c r="H240" s="257">
        <v>9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166</v>
      </c>
      <c r="AU240" s="263" t="s">
        <v>88</v>
      </c>
      <c r="AV240" s="14" t="s">
        <v>88</v>
      </c>
      <c r="AW240" s="14" t="s">
        <v>34</v>
      </c>
      <c r="AX240" s="14" t="s">
        <v>86</v>
      </c>
      <c r="AY240" s="263" t="s">
        <v>157</v>
      </c>
    </row>
    <row r="241" s="2" customFormat="1" ht="16.5" customHeight="1">
      <c r="A241" s="39"/>
      <c r="B241" s="40"/>
      <c r="C241" s="228" t="s">
        <v>322</v>
      </c>
      <c r="D241" s="228" t="s">
        <v>160</v>
      </c>
      <c r="E241" s="229" t="s">
        <v>698</v>
      </c>
      <c r="F241" s="230" t="s">
        <v>699</v>
      </c>
      <c r="G241" s="231" t="s">
        <v>173</v>
      </c>
      <c r="H241" s="232">
        <v>9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43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164</v>
      </c>
      <c r="AT241" s="240" t="s">
        <v>160</v>
      </c>
      <c r="AU241" s="240" t="s">
        <v>88</v>
      </c>
      <c r="AY241" s="18" t="s">
        <v>157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86</v>
      </c>
      <c r="BK241" s="241">
        <f>ROUND(I241*H241,2)</f>
        <v>0</v>
      </c>
      <c r="BL241" s="18" t="s">
        <v>164</v>
      </c>
      <c r="BM241" s="240" t="s">
        <v>700</v>
      </c>
    </row>
    <row r="242" s="2" customFormat="1" ht="24.15" customHeight="1">
      <c r="A242" s="39"/>
      <c r="B242" s="40"/>
      <c r="C242" s="279" t="s">
        <v>327</v>
      </c>
      <c r="D242" s="279" t="s">
        <v>261</v>
      </c>
      <c r="E242" s="280" t="s">
        <v>701</v>
      </c>
      <c r="F242" s="281" t="s">
        <v>702</v>
      </c>
      <c r="G242" s="282" t="s">
        <v>173</v>
      </c>
      <c r="H242" s="283">
        <v>9</v>
      </c>
      <c r="I242" s="284"/>
      <c r="J242" s="285">
        <f>ROUND(I242*H242,2)</f>
        <v>0</v>
      </c>
      <c r="K242" s="286"/>
      <c r="L242" s="287"/>
      <c r="M242" s="288" t="s">
        <v>1</v>
      </c>
      <c r="N242" s="289" t="s">
        <v>43</v>
      </c>
      <c r="O242" s="92"/>
      <c r="P242" s="238">
        <f>O242*H242</f>
        <v>0</v>
      </c>
      <c r="Q242" s="238">
        <v>0.0015</v>
      </c>
      <c r="R242" s="238">
        <f>Q242*H242</f>
        <v>0.0135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203</v>
      </c>
      <c r="AT242" s="240" t="s">
        <v>261</v>
      </c>
      <c r="AU242" s="240" t="s">
        <v>88</v>
      </c>
      <c r="AY242" s="18" t="s">
        <v>157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86</v>
      </c>
      <c r="BK242" s="241">
        <f>ROUND(I242*H242,2)</f>
        <v>0</v>
      </c>
      <c r="BL242" s="18" t="s">
        <v>164</v>
      </c>
      <c r="BM242" s="240" t="s">
        <v>703</v>
      </c>
    </row>
    <row r="243" s="12" customFormat="1" ht="22.8" customHeight="1">
      <c r="A243" s="12"/>
      <c r="B243" s="212"/>
      <c r="C243" s="213"/>
      <c r="D243" s="214" t="s">
        <v>77</v>
      </c>
      <c r="E243" s="226" t="s">
        <v>181</v>
      </c>
      <c r="F243" s="226" t="s">
        <v>704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SUM(P244:P331)</f>
        <v>0</v>
      </c>
      <c r="Q243" s="220"/>
      <c r="R243" s="221">
        <f>SUM(R244:R331)</f>
        <v>3.1855031</v>
      </c>
      <c r="S243" s="220"/>
      <c r="T243" s="222">
        <f>SUM(T244:T331)</f>
        <v>32.23874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86</v>
      </c>
      <c r="AT243" s="224" t="s">
        <v>77</v>
      </c>
      <c r="AU243" s="224" t="s">
        <v>86</v>
      </c>
      <c r="AY243" s="223" t="s">
        <v>157</v>
      </c>
      <c r="BK243" s="225">
        <f>SUM(BK244:BK331)</f>
        <v>0</v>
      </c>
    </row>
    <row r="244" s="2" customFormat="1" ht="49.05" customHeight="1">
      <c r="A244" s="39"/>
      <c r="B244" s="40"/>
      <c r="C244" s="228" t="s">
        <v>331</v>
      </c>
      <c r="D244" s="228" t="s">
        <v>160</v>
      </c>
      <c r="E244" s="229" t="s">
        <v>705</v>
      </c>
      <c r="F244" s="230" t="s">
        <v>706</v>
      </c>
      <c r="G244" s="231" t="s">
        <v>185</v>
      </c>
      <c r="H244" s="232">
        <v>1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43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164</v>
      </c>
      <c r="AT244" s="240" t="s">
        <v>160</v>
      </c>
      <c r="AU244" s="240" t="s">
        <v>88</v>
      </c>
      <c r="AY244" s="18" t="s">
        <v>157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86</v>
      </c>
      <c r="BK244" s="241">
        <f>ROUND(I244*H244,2)</f>
        <v>0</v>
      </c>
      <c r="BL244" s="18" t="s">
        <v>164</v>
      </c>
      <c r="BM244" s="240" t="s">
        <v>707</v>
      </c>
    </row>
    <row r="245" s="2" customFormat="1">
      <c r="A245" s="39"/>
      <c r="B245" s="40"/>
      <c r="C245" s="41"/>
      <c r="D245" s="244" t="s">
        <v>233</v>
      </c>
      <c r="E245" s="41"/>
      <c r="F245" s="275" t="s">
        <v>708</v>
      </c>
      <c r="G245" s="41"/>
      <c r="H245" s="41"/>
      <c r="I245" s="276"/>
      <c r="J245" s="41"/>
      <c r="K245" s="41"/>
      <c r="L245" s="45"/>
      <c r="M245" s="277"/>
      <c r="N245" s="27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233</v>
      </c>
      <c r="AU245" s="18" t="s">
        <v>88</v>
      </c>
    </row>
    <row r="246" s="2" customFormat="1" ht="66.75" customHeight="1">
      <c r="A246" s="39"/>
      <c r="B246" s="40"/>
      <c r="C246" s="228" t="s">
        <v>335</v>
      </c>
      <c r="D246" s="228" t="s">
        <v>160</v>
      </c>
      <c r="E246" s="229" t="s">
        <v>709</v>
      </c>
      <c r="F246" s="230" t="s">
        <v>710</v>
      </c>
      <c r="G246" s="231" t="s">
        <v>185</v>
      </c>
      <c r="H246" s="232">
        <v>1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43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164</v>
      </c>
      <c r="AT246" s="240" t="s">
        <v>160</v>
      </c>
      <c r="AU246" s="240" t="s">
        <v>88</v>
      </c>
      <c r="AY246" s="18" t="s">
        <v>157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86</v>
      </c>
      <c r="BK246" s="241">
        <f>ROUND(I246*H246,2)</f>
        <v>0</v>
      </c>
      <c r="BL246" s="18" t="s">
        <v>164</v>
      </c>
      <c r="BM246" s="240" t="s">
        <v>711</v>
      </c>
    </row>
    <row r="247" s="2" customFormat="1" ht="37.8" customHeight="1">
      <c r="A247" s="39"/>
      <c r="B247" s="40"/>
      <c r="C247" s="228" t="s">
        <v>347</v>
      </c>
      <c r="D247" s="228" t="s">
        <v>160</v>
      </c>
      <c r="E247" s="229" t="s">
        <v>183</v>
      </c>
      <c r="F247" s="230" t="s">
        <v>712</v>
      </c>
      <c r="G247" s="231" t="s">
        <v>185</v>
      </c>
      <c r="H247" s="232">
        <v>1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43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164</v>
      </c>
      <c r="AT247" s="240" t="s">
        <v>160</v>
      </c>
      <c r="AU247" s="240" t="s">
        <v>88</v>
      </c>
      <c r="AY247" s="18" t="s">
        <v>157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86</v>
      </c>
      <c r="BK247" s="241">
        <f>ROUND(I247*H247,2)</f>
        <v>0</v>
      </c>
      <c r="BL247" s="18" t="s">
        <v>164</v>
      </c>
      <c r="BM247" s="240" t="s">
        <v>713</v>
      </c>
    </row>
    <row r="248" s="2" customFormat="1" ht="24.15" customHeight="1">
      <c r="A248" s="39"/>
      <c r="B248" s="40"/>
      <c r="C248" s="228" t="s">
        <v>351</v>
      </c>
      <c r="D248" s="228" t="s">
        <v>160</v>
      </c>
      <c r="E248" s="229" t="s">
        <v>714</v>
      </c>
      <c r="F248" s="230" t="s">
        <v>715</v>
      </c>
      <c r="G248" s="231" t="s">
        <v>212</v>
      </c>
      <c r="H248" s="232">
        <v>10.6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43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164</v>
      </c>
      <c r="AT248" s="240" t="s">
        <v>160</v>
      </c>
      <c r="AU248" s="240" t="s">
        <v>88</v>
      </c>
      <c r="AY248" s="18" t="s">
        <v>157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86</v>
      </c>
      <c r="BK248" s="241">
        <f>ROUND(I248*H248,2)</f>
        <v>0</v>
      </c>
      <c r="BL248" s="18" t="s">
        <v>164</v>
      </c>
      <c r="BM248" s="240" t="s">
        <v>716</v>
      </c>
    </row>
    <row r="249" s="14" customFormat="1">
      <c r="A249" s="14"/>
      <c r="B249" s="253"/>
      <c r="C249" s="254"/>
      <c r="D249" s="244" t="s">
        <v>166</v>
      </c>
      <c r="E249" s="255" t="s">
        <v>1</v>
      </c>
      <c r="F249" s="256" t="s">
        <v>717</v>
      </c>
      <c r="G249" s="254"/>
      <c r="H249" s="257">
        <v>3.6000000000000001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166</v>
      </c>
      <c r="AU249" s="263" t="s">
        <v>88</v>
      </c>
      <c r="AV249" s="14" t="s">
        <v>88</v>
      </c>
      <c r="AW249" s="14" t="s">
        <v>34</v>
      </c>
      <c r="AX249" s="14" t="s">
        <v>78</v>
      </c>
      <c r="AY249" s="263" t="s">
        <v>157</v>
      </c>
    </row>
    <row r="250" s="14" customFormat="1">
      <c r="A250" s="14"/>
      <c r="B250" s="253"/>
      <c r="C250" s="254"/>
      <c r="D250" s="244" t="s">
        <v>166</v>
      </c>
      <c r="E250" s="255" t="s">
        <v>1</v>
      </c>
      <c r="F250" s="256" t="s">
        <v>197</v>
      </c>
      <c r="G250" s="254"/>
      <c r="H250" s="257">
        <v>7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166</v>
      </c>
      <c r="AU250" s="263" t="s">
        <v>88</v>
      </c>
      <c r="AV250" s="14" t="s">
        <v>88</v>
      </c>
      <c r="AW250" s="14" t="s">
        <v>34</v>
      </c>
      <c r="AX250" s="14" t="s">
        <v>78</v>
      </c>
      <c r="AY250" s="263" t="s">
        <v>157</v>
      </c>
    </row>
    <row r="251" s="15" customFormat="1">
      <c r="A251" s="15"/>
      <c r="B251" s="264"/>
      <c r="C251" s="265"/>
      <c r="D251" s="244" t="s">
        <v>166</v>
      </c>
      <c r="E251" s="266" t="s">
        <v>1</v>
      </c>
      <c r="F251" s="267" t="s">
        <v>170</v>
      </c>
      <c r="G251" s="265"/>
      <c r="H251" s="268">
        <v>10.6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4" t="s">
        <v>166</v>
      </c>
      <c r="AU251" s="274" t="s">
        <v>88</v>
      </c>
      <c r="AV251" s="15" t="s">
        <v>164</v>
      </c>
      <c r="AW251" s="15" t="s">
        <v>34</v>
      </c>
      <c r="AX251" s="15" t="s">
        <v>86</v>
      </c>
      <c r="AY251" s="274" t="s">
        <v>157</v>
      </c>
    </row>
    <row r="252" s="2" customFormat="1" ht="24.15" customHeight="1">
      <c r="A252" s="39"/>
      <c r="B252" s="40"/>
      <c r="C252" s="228" t="s">
        <v>264</v>
      </c>
      <c r="D252" s="228" t="s">
        <v>160</v>
      </c>
      <c r="E252" s="229" t="s">
        <v>718</v>
      </c>
      <c r="F252" s="230" t="s">
        <v>719</v>
      </c>
      <c r="G252" s="231" t="s">
        <v>173</v>
      </c>
      <c r="H252" s="232">
        <v>1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43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164</v>
      </c>
      <c r="AT252" s="240" t="s">
        <v>160</v>
      </c>
      <c r="AU252" s="240" t="s">
        <v>88</v>
      </c>
      <c r="AY252" s="18" t="s">
        <v>157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86</v>
      </c>
      <c r="BK252" s="241">
        <f>ROUND(I252*H252,2)</f>
        <v>0</v>
      </c>
      <c r="BL252" s="18" t="s">
        <v>164</v>
      </c>
      <c r="BM252" s="240" t="s">
        <v>720</v>
      </c>
    </row>
    <row r="253" s="2" customFormat="1" ht="16.5" customHeight="1">
      <c r="A253" s="39"/>
      <c r="B253" s="40"/>
      <c r="C253" s="279" t="s">
        <v>358</v>
      </c>
      <c r="D253" s="279" t="s">
        <v>261</v>
      </c>
      <c r="E253" s="280" t="s">
        <v>721</v>
      </c>
      <c r="F253" s="281" t="s">
        <v>722</v>
      </c>
      <c r="G253" s="282" t="s">
        <v>173</v>
      </c>
      <c r="H253" s="283">
        <v>1</v>
      </c>
      <c r="I253" s="284"/>
      <c r="J253" s="285">
        <f>ROUND(I253*H253,2)</f>
        <v>0</v>
      </c>
      <c r="K253" s="286"/>
      <c r="L253" s="287"/>
      <c r="M253" s="288" t="s">
        <v>1</v>
      </c>
      <c r="N253" s="289" t="s">
        <v>43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203</v>
      </c>
      <c r="AT253" s="240" t="s">
        <v>261</v>
      </c>
      <c r="AU253" s="240" t="s">
        <v>88</v>
      </c>
      <c r="AY253" s="18" t="s">
        <v>157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86</v>
      </c>
      <c r="BK253" s="241">
        <f>ROUND(I253*H253,2)</f>
        <v>0</v>
      </c>
      <c r="BL253" s="18" t="s">
        <v>164</v>
      </c>
      <c r="BM253" s="240" t="s">
        <v>723</v>
      </c>
    </row>
    <row r="254" s="2" customFormat="1" ht="33" customHeight="1">
      <c r="A254" s="39"/>
      <c r="B254" s="40"/>
      <c r="C254" s="228" t="s">
        <v>364</v>
      </c>
      <c r="D254" s="228" t="s">
        <v>160</v>
      </c>
      <c r="E254" s="229" t="s">
        <v>724</v>
      </c>
      <c r="F254" s="230" t="s">
        <v>725</v>
      </c>
      <c r="G254" s="231" t="s">
        <v>177</v>
      </c>
      <c r="H254" s="232">
        <v>413.82999999999998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43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164</v>
      </c>
      <c r="AT254" s="240" t="s">
        <v>160</v>
      </c>
      <c r="AU254" s="240" t="s">
        <v>88</v>
      </c>
      <c r="AY254" s="18" t="s">
        <v>157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86</v>
      </c>
      <c r="BK254" s="241">
        <f>ROUND(I254*H254,2)</f>
        <v>0</v>
      </c>
      <c r="BL254" s="18" t="s">
        <v>164</v>
      </c>
      <c r="BM254" s="240" t="s">
        <v>726</v>
      </c>
    </row>
    <row r="255" s="14" customFormat="1">
      <c r="A255" s="14"/>
      <c r="B255" s="253"/>
      <c r="C255" s="254"/>
      <c r="D255" s="244" t="s">
        <v>166</v>
      </c>
      <c r="E255" s="254"/>
      <c r="F255" s="256" t="s">
        <v>727</v>
      </c>
      <c r="G255" s="254"/>
      <c r="H255" s="257">
        <v>413.82999999999998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166</v>
      </c>
      <c r="AU255" s="263" t="s">
        <v>88</v>
      </c>
      <c r="AV255" s="14" t="s">
        <v>88</v>
      </c>
      <c r="AW255" s="14" t="s">
        <v>4</v>
      </c>
      <c r="AX255" s="14" t="s">
        <v>86</v>
      </c>
      <c r="AY255" s="263" t="s">
        <v>157</v>
      </c>
    </row>
    <row r="256" s="2" customFormat="1" ht="33" customHeight="1">
      <c r="A256" s="39"/>
      <c r="B256" s="40"/>
      <c r="C256" s="228" t="s">
        <v>371</v>
      </c>
      <c r="D256" s="228" t="s">
        <v>160</v>
      </c>
      <c r="E256" s="229" t="s">
        <v>728</v>
      </c>
      <c r="F256" s="230" t="s">
        <v>729</v>
      </c>
      <c r="G256" s="231" t="s">
        <v>177</v>
      </c>
      <c r="H256" s="232">
        <v>37244.699999999997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43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164</v>
      </c>
      <c r="AT256" s="240" t="s">
        <v>160</v>
      </c>
      <c r="AU256" s="240" t="s">
        <v>88</v>
      </c>
      <c r="AY256" s="18" t="s">
        <v>157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86</v>
      </c>
      <c r="BK256" s="241">
        <f>ROUND(I256*H256,2)</f>
        <v>0</v>
      </c>
      <c r="BL256" s="18" t="s">
        <v>164</v>
      </c>
      <c r="BM256" s="240" t="s">
        <v>730</v>
      </c>
    </row>
    <row r="257" s="14" customFormat="1">
      <c r="A257" s="14"/>
      <c r="B257" s="253"/>
      <c r="C257" s="254"/>
      <c r="D257" s="244" t="s">
        <v>166</v>
      </c>
      <c r="E257" s="254"/>
      <c r="F257" s="256" t="s">
        <v>731</v>
      </c>
      <c r="G257" s="254"/>
      <c r="H257" s="257">
        <v>37244.699999999997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166</v>
      </c>
      <c r="AU257" s="263" t="s">
        <v>88</v>
      </c>
      <c r="AV257" s="14" t="s">
        <v>88</v>
      </c>
      <c r="AW257" s="14" t="s">
        <v>4</v>
      </c>
      <c r="AX257" s="14" t="s">
        <v>86</v>
      </c>
      <c r="AY257" s="263" t="s">
        <v>157</v>
      </c>
    </row>
    <row r="258" s="2" customFormat="1" ht="33" customHeight="1">
      <c r="A258" s="39"/>
      <c r="B258" s="40"/>
      <c r="C258" s="228" t="s">
        <v>375</v>
      </c>
      <c r="D258" s="228" t="s">
        <v>160</v>
      </c>
      <c r="E258" s="229" t="s">
        <v>732</v>
      </c>
      <c r="F258" s="230" t="s">
        <v>733</v>
      </c>
      <c r="G258" s="231" t="s">
        <v>177</v>
      </c>
      <c r="H258" s="232">
        <v>413.82999999999998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43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164</v>
      </c>
      <c r="AT258" s="240" t="s">
        <v>160</v>
      </c>
      <c r="AU258" s="240" t="s">
        <v>88</v>
      </c>
      <c r="AY258" s="18" t="s">
        <v>157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86</v>
      </c>
      <c r="BK258" s="241">
        <f>ROUND(I258*H258,2)</f>
        <v>0</v>
      </c>
      <c r="BL258" s="18" t="s">
        <v>164</v>
      </c>
      <c r="BM258" s="240" t="s">
        <v>734</v>
      </c>
    </row>
    <row r="259" s="2" customFormat="1" ht="16.5" customHeight="1">
      <c r="A259" s="39"/>
      <c r="B259" s="40"/>
      <c r="C259" s="228" t="s">
        <v>380</v>
      </c>
      <c r="D259" s="228" t="s">
        <v>160</v>
      </c>
      <c r="E259" s="229" t="s">
        <v>735</v>
      </c>
      <c r="F259" s="230" t="s">
        <v>736</v>
      </c>
      <c r="G259" s="231" t="s">
        <v>177</v>
      </c>
      <c r="H259" s="232">
        <v>413.82999999999998</v>
      </c>
      <c r="I259" s="233"/>
      <c r="J259" s="234">
        <f>ROUND(I259*H259,2)</f>
        <v>0</v>
      </c>
      <c r="K259" s="235"/>
      <c r="L259" s="45"/>
      <c r="M259" s="236" t="s">
        <v>1</v>
      </c>
      <c r="N259" s="237" t="s">
        <v>43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164</v>
      </c>
      <c r="AT259" s="240" t="s">
        <v>160</v>
      </c>
      <c r="AU259" s="240" t="s">
        <v>88</v>
      </c>
      <c r="AY259" s="18" t="s">
        <v>157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86</v>
      </c>
      <c r="BK259" s="241">
        <f>ROUND(I259*H259,2)</f>
        <v>0</v>
      </c>
      <c r="BL259" s="18" t="s">
        <v>164</v>
      </c>
      <c r="BM259" s="240" t="s">
        <v>737</v>
      </c>
    </row>
    <row r="260" s="2" customFormat="1" ht="21.75" customHeight="1">
      <c r="A260" s="39"/>
      <c r="B260" s="40"/>
      <c r="C260" s="228" t="s">
        <v>387</v>
      </c>
      <c r="D260" s="228" t="s">
        <v>160</v>
      </c>
      <c r="E260" s="229" t="s">
        <v>738</v>
      </c>
      <c r="F260" s="230" t="s">
        <v>739</v>
      </c>
      <c r="G260" s="231" t="s">
        <v>177</v>
      </c>
      <c r="H260" s="232">
        <v>37244.699999999997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43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164</v>
      </c>
      <c r="AT260" s="240" t="s">
        <v>160</v>
      </c>
      <c r="AU260" s="240" t="s">
        <v>88</v>
      </c>
      <c r="AY260" s="18" t="s">
        <v>157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86</v>
      </c>
      <c r="BK260" s="241">
        <f>ROUND(I260*H260,2)</f>
        <v>0</v>
      </c>
      <c r="BL260" s="18" t="s">
        <v>164</v>
      </c>
      <c r="BM260" s="240" t="s">
        <v>740</v>
      </c>
    </row>
    <row r="261" s="14" customFormat="1">
      <c r="A261" s="14"/>
      <c r="B261" s="253"/>
      <c r="C261" s="254"/>
      <c r="D261" s="244" t="s">
        <v>166</v>
      </c>
      <c r="E261" s="254"/>
      <c r="F261" s="256" t="s">
        <v>731</v>
      </c>
      <c r="G261" s="254"/>
      <c r="H261" s="257">
        <v>37244.699999999997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166</v>
      </c>
      <c r="AU261" s="263" t="s">
        <v>88</v>
      </c>
      <c r="AV261" s="14" t="s">
        <v>88</v>
      </c>
      <c r="AW261" s="14" t="s">
        <v>4</v>
      </c>
      <c r="AX261" s="14" t="s">
        <v>86</v>
      </c>
      <c r="AY261" s="263" t="s">
        <v>157</v>
      </c>
    </row>
    <row r="262" s="2" customFormat="1" ht="21.75" customHeight="1">
      <c r="A262" s="39"/>
      <c r="B262" s="40"/>
      <c r="C262" s="228" t="s">
        <v>396</v>
      </c>
      <c r="D262" s="228" t="s">
        <v>160</v>
      </c>
      <c r="E262" s="229" t="s">
        <v>741</v>
      </c>
      <c r="F262" s="230" t="s">
        <v>742</v>
      </c>
      <c r="G262" s="231" t="s">
        <v>177</v>
      </c>
      <c r="H262" s="232">
        <v>413.82999999999998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43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164</v>
      </c>
      <c r="AT262" s="240" t="s">
        <v>160</v>
      </c>
      <c r="AU262" s="240" t="s">
        <v>88</v>
      </c>
      <c r="AY262" s="18" t="s">
        <v>157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86</v>
      </c>
      <c r="BK262" s="241">
        <f>ROUND(I262*H262,2)</f>
        <v>0</v>
      </c>
      <c r="BL262" s="18" t="s">
        <v>164</v>
      </c>
      <c r="BM262" s="240" t="s">
        <v>743</v>
      </c>
    </row>
    <row r="263" s="2" customFormat="1" ht="33" customHeight="1">
      <c r="A263" s="39"/>
      <c r="B263" s="40"/>
      <c r="C263" s="228" t="s">
        <v>400</v>
      </c>
      <c r="D263" s="228" t="s">
        <v>160</v>
      </c>
      <c r="E263" s="229" t="s">
        <v>744</v>
      </c>
      <c r="F263" s="230" t="s">
        <v>745</v>
      </c>
      <c r="G263" s="231" t="s">
        <v>177</v>
      </c>
      <c r="H263" s="232">
        <v>87.549999999999997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43</v>
      </c>
      <c r="O263" s="92"/>
      <c r="P263" s="238">
        <f>O263*H263</f>
        <v>0</v>
      </c>
      <c r="Q263" s="238">
        <v>1.0000000000000001E-05</v>
      </c>
      <c r="R263" s="238">
        <f>Q263*H263</f>
        <v>0.00087550000000000008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164</v>
      </c>
      <c r="AT263" s="240" t="s">
        <v>160</v>
      </c>
      <c r="AU263" s="240" t="s">
        <v>88</v>
      </c>
      <c r="AY263" s="18" t="s">
        <v>157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86</v>
      </c>
      <c r="BK263" s="241">
        <f>ROUND(I263*H263,2)</f>
        <v>0</v>
      </c>
      <c r="BL263" s="18" t="s">
        <v>164</v>
      </c>
      <c r="BM263" s="240" t="s">
        <v>746</v>
      </c>
    </row>
    <row r="264" s="14" customFormat="1">
      <c r="A264" s="14"/>
      <c r="B264" s="253"/>
      <c r="C264" s="254"/>
      <c r="D264" s="244" t="s">
        <v>166</v>
      </c>
      <c r="E264" s="255" t="s">
        <v>1</v>
      </c>
      <c r="F264" s="256" t="s">
        <v>747</v>
      </c>
      <c r="G264" s="254"/>
      <c r="H264" s="257">
        <v>32.130000000000003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166</v>
      </c>
      <c r="AU264" s="263" t="s">
        <v>88</v>
      </c>
      <c r="AV264" s="14" t="s">
        <v>88</v>
      </c>
      <c r="AW264" s="14" t="s">
        <v>34</v>
      </c>
      <c r="AX264" s="14" t="s">
        <v>78</v>
      </c>
      <c r="AY264" s="263" t="s">
        <v>157</v>
      </c>
    </row>
    <row r="265" s="14" customFormat="1">
      <c r="A265" s="14"/>
      <c r="B265" s="253"/>
      <c r="C265" s="254"/>
      <c r="D265" s="244" t="s">
        <v>166</v>
      </c>
      <c r="E265" s="255" t="s">
        <v>1</v>
      </c>
      <c r="F265" s="256" t="s">
        <v>748</v>
      </c>
      <c r="G265" s="254"/>
      <c r="H265" s="257">
        <v>46.600000000000001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166</v>
      </c>
      <c r="AU265" s="263" t="s">
        <v>88</v>
      </c>
      <c r="AV265" s="14" t="s">
        <v>88</v>
      </c>
      <c r="AW265" s="14" t="s">
        <v>34</v>
      </c>
      <c r="AX265" s="14" t="s">
        <v>78</v>
      </c>
      <c r="AY265" s="263" t="s">
        <v>157</v>
      </c>
    </row>
    <row r="266" s="14" customFormat="1">
      <c r="A266" s="14"/>
      <c r="B266" s="253"/>
      <c r="C266" s="254"/>
      <c r="D266" s="244" t="s">
        <v>166</v>
      </c>
      <c r="E266" s="255" t="s">
        <v>1</v>
      </c>
      <c r="F266" s="256" t="s">
        <v>672</v>
      </c>
      <c r="G266" s="254"/>
      <c r="H266" s="257">
        <v>8.8200000000000003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166</v>
      </c>
      <c r="AU266" s="263" t="s">
        <v>88</v>
      </c>
      <c r="AV266" s="14" t="s">
        <v>88</v>
      </c>
      <c r="AW266" s="14" t="s">
        <v>34</v>
      </c>
      <c r="AX266" s="14" t="s">
        <v>78</v>
      </c>
      <c r="AY266" s="263" t="s">
        <v>157</v>
      </c>
    </row>
    <row r="267" s="15" customFormat="1">
      <c r="A267" s="15"/>
      <c r="B267" s="264"/>
      <c r="C267" s="265"/>
      <c r="D267" s="244" t="s">
        <v>166</v>
      </c>
      <c r="E267" s="266" t="s">
        <v>1</v>
      </c>
      <c r="F267" s="267" t="s">
        <v>170</v>
      </c>
      <c r="G267" s="265"/>
      <c r="H267" s="268">
        <v>87.549999999999997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166</v>
      </c>
      <c r="AU267" s="274" t="s">
        <v>88</v>
      </c>
      <c r="AV267" s="15" t="s">
        <v>164</v>
      </c>
      <c r="AW267" s="15" t="s">
        <v>34</v>
      </c>
      <c r="AX267" s="15" t="s">
        <v>86</v>
      </c>
      <c r="AY267" s="274" t="s">
        <v>157</v>
      </c>
    </row>
    <row r="268" s="2" customFormat="1" ht="24.15" customHeight="1">
      <c r="A268" s="39"/>
      <c r="B268" s="40"/>
      <c r="C268" s="228" t="s">
        <v>406</v>
      </c>
      <c r="D268" s="228" t="s">
        <v>160</v>
      </c>
      <c r="E268" s="229" t="s">
        <v>749</v>
      </c>
      <c r="F268" s="230" t="s">
        <v>750</v>
      </c>
      <c r="G268" s="231" t="s">
        <v>177</v>
      </c>
      <c r="H268" s="232">
        <v>30.760000000000002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43</v>
      </c>
      <c r="O268" s="92"/>
      <c r="P268" s="238">
        <f>O268*H268</f>
        <v>0</v>
      </c>
      <c r="Q268" s="238">
        <v>1.0000000000000001E-05</v>
      </c>
      <c r="R268" s="238">
        <f>Q268*H268</f>
        <v>0.00030760000000000005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164</v>
      </c>
      <c r="AT268" s="240" t="s">
        <v>160</v>
      </c>
      <c r="AU268" s="240" t="s">
        <v>88</v>
      </c>
      <c r="AY268" s="18" t="s">
        <v>157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86</v>
      </c>
      <c r="BK268" s="241">
        <f>ROUND(I268*H268,2)</f>
        <v>0</v>
      </c>
      <c r="BL268" s="18" t="s">
        <v>164</v>
      </c>
      <c r="BM268" s="240" t="s">
        <v>751</v>
      </c>
    </row>
    <row r="269" s="2" customFormat="1" ht="16.5" customHeight="1">
      <c r="A269" s="39"/>
      <c r="B269" s="40"/>
      <c r="C269" s="228" t="s">
        <v>410</v>
      </c>
      <c r="D269" s="228" t="s">
        <v>160</v>
      </c>
      <c r="E269" s="229" t="s">
        <v>752</v>
      </c>
      <c r="F269" s="230" t="s">
        <v>753</v>
      </c>
      <c r="G269" s="231" t="s">
        <v>177</v>
      </c>
      <c r="H269" s="232">
        <v>55</v>
      </c>
      <c r="I269" s="233"/>
      <c r="J269" s="234">
        <f>ROUND(I269*H269,2)</f>
        <v>0</v>
      </c>
      <c r="K269" s="235"/>
      <c r="L269" s="45"/>
      <c r="M269" s="236" t="s">
        <v>1</v>
      </c>
      <c r="N269" s="237" t="s">
        <v>43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164</v>
      </c>
      <c r="AT269" s="240" t="s">
        <v>160</v>
      </c>
      <c r="AU269" s="240" t="s">
        <v>88</v>
      </c>
      <c r="AY269" s="18" t="s">
        <v>157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86</v>
      </c>
      <c r="BK269" s="241">
        <f>ROUND(I269*H269,2)</f>
        <v>0</v>
      </c>
      <c r="BL269" s="18" t="s">
        <v>164</v>
      </c>
      <c r="BM269" s="240" t="s">
        <v>754</v>
      </c>
    </row>
    <row r="270" s="2" customFormat="1" ht="24.15" customHeight="1">
      <c r="A270" s="39"/>
      <c r="B270" s="40"/>
      <c r="C270" s="228" t="s">
        <v>414</v>
      </c>
      <c r="D270" s="228" t="s">
        <v>160</v>
      </c>
      <c r="E270" s="229" t="s">
        <v>755</v>
      </c>
      <c r="F270" s="230" t="s">
        <v>756</v>
      </c>
      <c r="G270" s="231" t="s">
        <v>163</v>
      </c>
      <c r="H270" s="232">
        <v>1.5</v>
      </c>
      <c r="I270" s="233"/>
      <c r="J270" s="234">
        <f>ROUND(I270*H270,2)</f>
        <v>0</v>
      </c>
      <c r="K270" s="235"/>
      <c r="L270" s="45"/>
      <c r="M270" s="236" t="s">
        <v>1</v>
      </c>
      <c r="N270" s="237" t="s">
        <v>43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2.27</v>
      </c>
      <c r="T270" s="239">
        <f>S270*H270</f>
        <v>3.4050000000000002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164</v>
      </c>
      <c r="AT270" s="240" t="s">
        <v>160</v>
      </c>
      <c r="AU270" s="240" t="s">
        <v>88</v>
      </c>
      <c r="AY270" s="18" t="s">
        <v>157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86</v>
      </c>
      <c r="BK270" s="241">
        <f>ROUND(I270*H270,2)</f>
        <v>0</v>
      </c>
      <c r="BL270" s="18" t="s">
        <v>164</v>
      </c>
      <c r="BM270" s="240" t="s">
        <v>757</v>
      </c>
    </row>
    <row r="271" s="14" customFormat="1">
      <c r="A271" s="14"/>
      <c r="B271" s="253"/>
      <c r="C271" s="254"/>
      <c r="D271" s="244" t="s">
        <v>166</v>
      </c>
      <c r="E271" s="255" t="s">
        <v>1</v>
      </c>
      <c r="F271" s="256" t="s">
        <v>758</v>
      </c>
      <c r="G271" s="254"/>
      <c r="H271" s="257">
        <v>1.5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166</v>
      </c>
      <c r="AU271" s="263" t="s">
        <v>88</v>
      </c>
      <c r="AV271" s="14" t="s">
        <v>88</v>
      </c>
      <c r="AW271" s="14" t="s">
        <v>34</v>
      </c>
      <c r="AX271" s="14" t="s">
        <v>86</v>
      </c>
      <c r="AY271" s="263" t="s">
        <v>157</v>
      </c>
    </row>
    <row r="272" s="2" customFormat="1" ht="24.15" customHeight="1">
      <c r="A272" s="39"/>
      <c r="B272" s="40"/>
      <c r="C272" s="228" t="s">
        <v>424</v>
      </c>
      <c r="D272" s="228" t="s">
        <v>160</v>
      </c>
      <c r="E272" s="229" t="s">
        <v>759</v>
      </c>
      <c r="F272" s="230" t="s">
        <v>760</v>
      </c>
      <c r="G272" s="231" t="s">
        <v>177</v>
      </c>
      <c r="H272" s="232">
        <v>32.130000000000003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43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0.062</v>
      </c>
      <c r="T272" s="239">
        <f>S272*H272</f>
        <v>1.9920600000000002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164</v>
      </c>
      <c r="AT272" s="240" t="s">
        <v>160</v>
      </c>
      <c r="AU272" s="240" t="s">
        <v>88</v>
      </c>
      <c r="AY272" s="18" t="s">
        <v>157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86</v>
      </c>
      <c r="BK272" s="241">
        <f>ROUND(I272*H272,2)</f>
        <v>0</v>
      </c>
      <c r="BL272" s="18" t="s">
        <v>164</v>
      </c>
      <c r="BM272" s="240" t="s">
        <v>761</v>
      </c>
    </row>
    <row r="273" s="13" customFormat="1">
      <c r="A273" s="13"/>
      <c r="B273" s="242"/>
      <c r="C273" s="243"/>
      <c r="D273" s="244" t="s">
        <v>166</v>
      </c>
      <c r="E273" s="245" t="s">
        <v>1</v>
      </c>
      <c r="F273" s="246" t="s">
        <v>272</v>
      </c>
      <c r="G273" s="243"/>
      <c r="H273" s="245" t="s">
        <v>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166</v>
      </c>
      <c r="AU273" s="252" t="s">
        <v>88</v>
      </c>
      <c r="AV273" s="13" t="s">
        <v>86</v>
      </c>
      <c r="AW273" s="13" t="s">
        <v>34</v>
      </c>
      <c r="AX273" s="13" t="s">
        <v>78</v>
      </c>
      <c r="AY273" s="252" t="s">
        <v>157</v>
      </c>
    </row>
    <row r="274" s="14" customFormat="1">
      <c r="A274" s="14"/>
      <c r="B274" s="253"/>
      <c r="C274" s="254"/>
      <c r="D274" s="244" t="s">
        <v>166</v>
      </c>
      <c r="E274" s="255" t="s">
        <v>1</v>
      </c>
      <c r="F274" s="256" t="s">
        <v>762</v>
      </c>
      <c r="G274" s="254"/>
      <c r="H274" s="257">
        <v>1.5600000000000001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166</v>
      </c>
      <c r="AU274" s="263" t="s">
        <v>88</v>
      </c>
      <c r="AV274" s="14" t="s">
        <v>88</v>
      </c>
      <c r="AW274" s="14" t="s">
        <v>34</v>
      </c>
      <c r="AX274" s="14" t="s">
        <v>78</v>
      </c>
      <c r="AY274" s="263" t="s">
        <v>157</v>
      </c>
    </row>
    <row r="275" s="14" customFormat="1">
      <c r="A275" s="14"/>
      <c r="B275" s="253"/>
      <c r="C275" s="254"/>
      <c r="D275" s="244" t="s">
        <v>166</v>
      </c>
      <c r="E275" s="255" t="s">
        <v>1</v>
      </c>
      <c r="F275" s="256" t="s">
        <v>763</v>
      </c>
      <c r="G275" s="254"/>
      <c r="H275" s="257">
        <v>3.5099999999999998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166</v>
      </c>
      <c r="AU275" s="263" t="s">
        <v>88</v>
      </c>
      <c r="AV275" s="14" t="s">
        <v>88</v>
      </c>
      <c r="AW275" s="14" t="s">
        <v>34</v>
      </c>
      <c r="AX275" s="14" t="s">
        <v>78</v>
      </c>
      <c r="AY275" s="263" t="s">
        <v>157</v>
      </c>
    </row>
    <row r="276" s="13" customFormat="1">
      <c r="A276" s="13"/>
      <c r="B276" s="242"/>
      <c r="C276" s="243"/>
      <c r="D276" s="244" t="s">
        <v>166</v>
      </c>
      <c r="E276" s="245" t="s">
        <v>1</v>
      </c>
      <c r="F276" s="246" t="s">
        <v>764</v>
      </c>
      <c r="G276" s="243"/>
      <c r="H276" s="245" t="s">
        <v>1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166</v>
      </c>
      <c r="AU276" s="252" t="s">
        <v>88</v>
      </c>
      <c r="AV276" s="13" t="s">
        <v>86</v>
      </c>
      <c r="AW276" s="13" t="s">
        <v>34</v>
      </c>
      <c r="AX276" s="13" t="s">
        <v>78</v>
      </c>
      <c r="AY276" s="252" t="s">
        <v>157</v>
      </c>
    </row>
    <row r="277" s="14" customFormat="1">
      <c r="A277" s="14"/>
      <c r="B277" s="253"/>
      <c r="C277" s="254"/>
      <c r="D277" s="244" t="s">
        <v>166</v>
      </c>
      <c r="E277" s="255" t="s">
        <v>1</v>
      </c>
      <c r="F277" s="256" t="s">
        <v>765</v>
      </c>
      <c r="G277" s="254"/>
      <c r="H277" s="257">
        <v>6.1200000000000001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166</v>
      </c>
      <c r="AU277" s="263" t="s">
        <v>88</v>
      </c>
      <c r="AV277" s="14" t="s">
        <v>88</v>
      </c>
      <c r="AW277" s="14" t="s">
        <v>34</v>
      </c>
      <c r="AX277" s="14" t="s">
        <v>78</v>
      </c>
      <c r="AY277" s="263" t="s">
        <v>157</v>
      </c>
    </row>
    <row r="278" s="14" customFormat="1">
      <c r="A278" s="14"/>
      <c r="B278" s="253"/>
      <c r="C278" s="254"/>
      <c r="D278" s="244" t="s">
        <v>166</v>
      </c>
      <c r="E278" s="255" t="s">
        <v>1</v>
      </c>
      <c r="F278" s="256" t="s">
        <v>766</v>
      </c>
      <c r="G278" s="254"/>
      <c r="H278" s="257">
        <v>9.7200000000000006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166</v>
      </c>
      <c r="AU278" s="263" t="s">
        <v>88</v>
      </c>
      <c r="AV278" s="14" t="s">
        <v>88</v>
      </c>
      <c r="AW278" s="14" t="s">
        <v>34</v>
      </c>
      <c r="AX278" s="14" t="s">
        <v>78</v>
      </c>
      <c r="AY278" s="263" t="s">
        <v>157</v>
      </c>
    </row>
    <row r="279" s="13" customFormat="1">
      <c r="A279" s="13"/>
      <c r="B279" s="242"/>
      <c r="C279" s="243"/>
      <c r="D279" s="244" t="s">
        <v>166</v>
      </c>
      <c r="E279" s="245" t="s">
        <v>1</v>
      </c>
      <c r="F279" s="246" t="s">
        <v>767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166</v>
      </c>
      <c r="AU279" s="252" t="s">
        <v>88</v>
      </c>
      <c r="AV279" s="13" t="s">
        <v>86</v>
      </c>
      <c r="AW279" s="13" t="s">
        <v>34</v>
      </c>
      <c r="AX279" s="13" t="s">
        <v>78</v>
      </c>
      <c r="AY279" s="252" t="s">
        <v>157</v>
      </c>
    </row>
    <row r="280" s="14" customFormat="1">
      <c r="A280" s="14"/>
      <c r="B280" s="253"/>
      <c r="C280" s="254"/>
      <c r="D280" s="244" t="s">
        <v>166</v>
      </c>
      <c r="E280" s="255" t="s">
        <v>1</v>
      </c>
      <c r="F280" s="256" t="s">
        <v>768</v>
      </c>
      <c r="G280" s="254"/>
      <c r="H280" s="257">
        <v>3.0800000000000001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166</v>
      </c>
      <c r="AU280" s="263" t="s">
        <v>88</v>
      </c>
      <c r="AV280" s="14" t="s">
        <v>88</v>
      </c>
      <c r="AW280" s="14" t="s">
        <v>34</v>
      </c>
      <c r="AX280" s="14" t="s">
        <v>78</v>
      </c>
      <c r="AY280" s="263" t="s">
        <v>157</v>
      </c>
    </row>
    <row r="281" s="14" customFormat="1">
      <c r="A281" s="14"/>
      <c r="B281" s="253"/>
      <c r="C281" s="254"/>
      <c r="D281" s="244" t="s">
        <v>166</v>
      </c>
      <c r="E281" s="255" t="s">
        <v>1</v>
      </c>
      <c r="F281" s="256" t="s">
        <v>769</v>
      </c>
      <c r="G281" s="254"/>
      <c r="H281" s="257">
        <v>1.6200000000000001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166</v>
      </c>
      <c r="AU281" s="263" t="s">
        <v>88</v>
      </c>
      <c r="AV281" s="14" t="s">
        <v>88</v>
      </c>
      <c r="AW281" s="14" t="s">
        <v>34</v>
      </c>
      <c r="AX281" s="14" t="s">
        <v>78</v>
      </c>
      <c r="AY281" s="263" t="s">
        <v>157</v>
      </c>
    </row>
    <row r="282" s="13" customFormat="1">
      <c r="A282" s="13"/>
      <c r="B282" s="242"/>
      <c r="C282" s="243"/>
      <c r="D282" s="244" t="s">
        <v>166</v>
      </c>
      <c r="E282" s="245" t="s">
        <v>1</v>
      </c>
      <c r="F282" s="246" t="s">
        <v>770</v>
      </c>
      <c r="G282" s="243"/>
      <c r="H282" s="245" t="s">
        <v>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166</v>
      </c>
      <c r="AU282" s="252" t="s">
        <v>88</v>
      </c>
      <c r="AV282" s="13" t="s">
        <v>86</v>
      </c>
      <c r="AW282" s="13" t="s">
        <v>34</v>
      </c>
      <c r="AX282" s="13" t="s">
        <v>78</v>
      </c>
      <c r="AY282" s="252" t="s">
        <v>157</v>
      </c>
    </row>
    <row r="283" s="14" customFormat="1">
      <c r="A283" s="14"/>
      <c r="B283" s="253"/>
      <c r="C283" s="254"/>
      <c r="D283" s="244" t="s">
        <v>166</v>
      </c>
      <c r="E283" s="255" t="s">
        <v>1</v>
      </c>
      <c r="F283" s="256" t="s">
        <v>771</v>
      </c>
      <c r="G283" s="254"/>
      <c r="H283" s="257">
        <v>1.7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166</v>
      </c>
      <c r="AU283" s="263" t="s">
        <v>88</v>
      </c>
      <c r="AV283" s="14" t="s">
        <v>88</v>
      </c>
      <c r="AW283" s="14" t="s">
        <v>34</v>
      </c>
      <c r="AX283" s="14" t="s">
        <v>78</v>
      </c>
      <c r="AY283" s="263" t="s">
        <v>157</v>
      </c>
    </row>
    <row r="284" s="13" customFormat="1">
      <c r="A284" s="13"/>
      <c r="B284" s="242"/>
      <c r="C284" s="243"/>
      <c r="D284" s="244" t="s">
        <v>166</v>
      </c>
      <c r="E284" s="245" t="s">
        <v>1</v>
      </c>
      <c r="F284" s="246" t="s">
        <v>279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166</v>
      </c>
      <c r="AU284" s="252" t="s">
        <v>88</v>
      </c>
      <c r="AV284" s="13" t="s">
        <v>86</v>
      </c>
      <c r="AW284" s="13" t="s">
        <v>34</v>
      </c>
      <c r="AX284" s="13" t="s">
        <v>78</v>
      </c>
      <c r="AY284" s="252" t="s">
        <v>157</v>
      </c>
    </row>
    <row r="285" s="14" customFormat="1">
      <c r="A285" s="14"/>
      <c r="B285" s="253"/>
      <c r="C285" s="254"/>
      <c r="D285" s="244" t="s">
        <v>166</v>
      </c>
      <c r="E285" s="255" t="s">
        <v>1</v>
      </c>
      <c r="F285" s="256" t="s">
        <v>771</v>
      </c>
      <c r="G285" s="254"/>
      <c r="H285" s="257">
        <v>1.7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166</v>
      </c>
      <c r="AU285" s="263" t="s">
        <v>88</v>
      </c>
      <c r="AV285" s="14" t="s">
        <v>88</v>
      </c>
      <c r="AW285" s="14" t="s">
        <v>34</v>
      </c>
      <c r="AX285" s="14" t="s">
        <v>78</v>
      </c>
      <c r="AY285" s="263" t="s">
        <v>157</v>
      </c>
    </row>
    <row r="286" s="14" customFormat="1">
      <c r="A286" s="14"/>
      <c r="B286" s="253"/>
      <c r="C286" s="254"/>
      <c r="D286" s="244" t="s">
        <v>166</v>
      </c>
      <c r="E286" s="255" t="s">
        <v>1</v>
      </c>
      <c r="F286" s="256" t="s">
        <v>772</v>
      </c>
      <c r="G286" s="254"/>
      <c r="H286" s="257">
        <v>3.1200000000000001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166</v>
      </c>
      <c r="AU286" s="263" t="s">
        <v>88</v>
      </c>
      <c r="AV286" s="14" t="s">
        <v>88</v>
      </c>
      <c r="AW286" s="14" t="s">
        <v>34</v>
      </c>
      <c r="AX286" s="14" t="s">
        <v>78</v>
      </c>
      <c r="AY286" s="263" t="s">
        <v>157</v>
      </c>
    </row>
    <row r="287" s="15" customFormat="1">
      <c r="A287" s="15"/>
      <c r="B287" s="264"/>
      <c r="C287" s="265"/>
      <c r="D287" s="244" t="s">
        <v>166</v>
      </c>
      <c r="E287" s="266" t="s">
        <v>1</v>
      </c>
      <c r="F287" s="267" t="s">
        <v>170</v>
      </c>
      <c r="G287" s="265"/>
      <c r="H287" s="268">
        <v>32.130000000000003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4" t="s">
        <v>166</v>
      </c>
      <c r="AU287" s="274" t="s">
        <v>88</v>
      </c>
      <c r="AV287" s="15" t="s">
        <v>164</v>
      </c>
      <c r="AW287" s="15" t="s">
        <v>34</v>
      </c>
      <c r="AX287" s="15" t="s">
        <v>86</v>
      </c>
      <c r="AY287" s="274" t="s">
        <v>157</v>
      </c>
    </row>
    <row r="288" s="2" customFormat="1" ht="21.75" customHeight="1">
      <c r="A288" s="39"/>
      <c r="B288" s="40"/>
      <c r="C288" s="228" t="s">
        <v>429</v>
      </c>
      <c r="D288" s="228" t="s">
        <v>160</v>
      </c>
      <c r="E288" s="229" t="s">
        <v>773</v>
      </c>
      <c r="F288" s="230" t="s">
        <v>774</v>
      </c>
      <c r="G288" s="231" t="s">
        <v>177</v>
      </c>
      <c r="H288" s="232">
        <v>46.600000000000001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43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0.087999999999999995</v>
      </c>
      <c r="T288" s="239">
        <f>S288*H288</f>
        <v>4.1007999999999996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164</v>
      </c>
      <c r="AT288" s="240" t="s">
        <v>160</v>
      </c>
      <c r="AU288" s="240" t="s">
        <v>88</v>
      </c>
      <c r="AY288" s="18" t="s">
        <v>157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86</v>
      </c>
      <c r="BK288" s="241">
        <f>ROUND(I288*H288,2)</f>
        <v>0</v>
      </c>
      <c r="BL288" s="18" t="s">
        <v>164</v>
      </c>
      <c r="BM288" s="240" t="s">
        <v>775</v>
      </c>
    </row>
    <row r="289" s="14" customFormat="1">
      <c r="A289" s="14"/>
      <c r="B289" s="253"/>
      <c r="C289" s="254"/>
      <c r="D289" s="244" t="s">
        <v>166</v>
      </c>
      <c r="E289" s="255" t="s">
        <v>1</v>
      </c>
      <c r="F289" s="256" t="s">
        <v>776</v>
      </c>
      <c r="G289" s="254"/>
      <c r="H289" s="257">
        <v>6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166</v>
      </c>
      <c r="AU289" s="263" t="s">
        <v>88</v>
      </c>
      <c r="AV289" s="14" t="s">
        <v>88</v>
      </c>
      <c r="AW289" s="14" t="s">
        <v>34</v>
      </c>
      <c r="AX289" s="14" t="s">
        <v>78</v>
      </c>
      <c r="AY289" s="263" t="s">
        <v>157</v>
      </c>
    </row>
    <row r="290" s="14" customFormat="1">
      <c r="A290" s="14"/>
      <c r="B290" s="253"/>
      <c r="C290" s="254"/>
      <c r="D290" s="244" t="s">
        <v>166</v>
      </c>
      <c r="E290" s="255" t="s">
        <v>1</v>
      </c>
      <c r="F290" s="256" t="s">
        <v>777</v>
      </c>
      <c r="G290" s="254"/>
      <c r="H290" s="257">
        <v>6.4800000000000004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166</v>
      </c>
      <c r="AU290" s="263" t="s">
        <v>88</v>
      </c>
      <c r="AV290" s="14" t="s">
        <v>88</v>
      </c>
      <c r="AW290" s="14" t="s">
        <v>34</v>
      </c>
      <c r="AX290" s="14" t="s">
        <v>78</v>
      </c>
      <c r="AY290" s="263" t="s">
        <v>157</v>
      </c>
    </row>
    <row r="291" s="14" customFormat="1">
      <c r="A291" s="14"/>
      <c r="B291" s="253"/>
      <c r="C291" s="254"/>
      <c r="D291" s="244" t="s">
        <v>166</v>
      </c>
      <c r="E291" s="255" t="s">
        <v>1</v>
      </c>
      <c r="F291" s="256" t="s">
        <v>778</v>
      </c>
      <c r="G291" s="254"/>
      <c r="H291" s="257">
        <v>5.4000000000000004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166</v>
      </c>
      <c r="AU291" s="263" t="s">
        <v>88</v>
      </c>
      <c r="AV291" s="14" t="s">
        <v>88</v>
      </c>
      <c r="AW291" s="14" t="s">
        <v>34</v>
      </c>
      <c r="AX291" s="14" t="s">
        <v>78</v>
      </c>
      <c r="AY291" s="263" t="s">
        <v>157</v>
      </c>
    </row>
    <row r="292" s="14" customFormat="1">
      <c r="A292" s="14"/>
      <c r="B292" s="253"/>
      <c r="C292" s="254"/>
      <c r="D292" s="244" t="s">
        <v>166</v>
      </c>
      <c r="E292" s="255" t="s">
        <v>1</v>
      </c>
      <c r="F292" s="256" t="s">
        <v>779</v>
      </c>
      <c r="G292" s="254"/>
      <c r="H292" s="257">
        <v>6.1600000000000001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166</v>
      </c>
      <c r="AU292" s="263" t="s">
        <v>88</v>
      </c>
      <c r="AV292" s="14" t="s">
        <v>88</v>
      </c>
      <c r="AW292" s="14" t="s">
        <v>34</v>
      </c>
      <c r="AX292" s="14" t="s">
        <v>78</v>
      </c>
      <c r="AY292" s="263" t="s">
        <v>157</v>
      </c>
    </row>
    <row r="293" s="14" customFormat="1">
      <c r="A293" s="14"/>
      <c r="B293" s="253"/>
      <c r="C293" s="254"/>
      <c r="D293" s="244" t="s">
        <v>166</v>
      </c>
      <c r="E293" s="255" t="s">
        <v>1</v>
      </c>
      <c r="F293" s="256" t="s">
        <v>780</v>
      </c>
      <c r="G293" s="254"/>
      <c r="H293" s="257">
        <v>6.7199999999999998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166</v>
      </c>
      <c r="AU293" s="263" t="s">
        <v>88</v>
      </c>
      <c r="AV293" s="14" t="s">
        <v>88</v>
      </c>
      <c r="AW293" s="14" t="s">
        <v>34</v>
      </c>
      <c r="AX293" s="14" t="s">
        <v>78</v>
      </c>
      <c r="AY293" s="263" t="s">
        <v>157</v>
      </c>
    </row>
    <row r="294" s="14" customFormat="1">
      <c r="A294" s="14"/>
      <c r="B294" s="253"/>
      <c r="C294" s="254"/>
      <c r="D294" s="244" t="s">
        <v>166</v>
      </c>
      <c r="E294" s="255" t="s">
        <v>1</v>
      </c>
      <c r="F294" s="256" t="s">
        <v>781</v>
      </c>
      <c r="G294" s="254"/>
      <c r="H294" s="257">
        <v>6.5999999999999996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166</v>
      </c>
      <c r="AU294" s="263" t="s">
        <v>88</v>
      </c>
      <c r="AV294" s="14" t="s">
        <v>88</v>
      </c>
      <c r="AW294" s="14" t="s">
        <v>34</v>
      </c>
      <c r="AX294" s="14" t="s">
        <v>78</v>
      </c>
      <c r="AY294" s="263" t="s">
        <v>157</v>
      </c>
    </row>
    <row r="295" s="14" customFormat="1">
      <c r="A295" s="14"/>
      <c r="B295" s="253"/>
      <c r="C295" s="254"/>
      <c r="D295" s="244" t="s">
        <v>166</v>
      </c>
      <c r="E295" s="255" t="s">
        <v>1</v>
      </c>
      <c r="F295" s="256" t="s">
        <v>782</v>
      </c>
      <c r="G295" s="254"/>
      <c r="H295" s="257">
        <v>5.2800000000000002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166</v>
      </c>
      <c r="AU295" s="263" t="s">
        <v>88</v>
      </c>
      <c r="AV295" s="14" t="s">
        <v>88</v>
      </c>
      <c r="AW295" s="14" t="s">
        <v>34</v>
      </c>
      <c r="AX295" s="14" t="s">
        <v>78</v>
      </c>
      <c r="AY295" s="263" t="s">
        <v>157</v>
      </c>
    </row>
    <row r="296" s="14" customFormat="1">
      <c r="A296" s="14"/>
      <c r="B296" s="253"/>
      <c r="C296" s="254"/>
      <c r="D296" s="244" t="s">
        <v>166</v>
      </c>
      <c r="E296" s="255" t="s">
        <v>1</v>
      </c>
      <c r="F296" s="256" t="s">
        <v>783</v>
      </c>
      <c r="G296" s="254"/>
      <c r="H296" s="257">
        <v>3.96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166</v>
      </c>
      <c r="AU296" s="263" t="s">
        <v>88</v>
      </c>
      <c r="AV296" s="14" t="s">
        <v>88</v>
      </c>
      <c r="AW296" s="14" t="s">
        <v>34</v>
      </c>
      <c r="AX296" s="14" t="s">
        <v>78</v>
      </c>
      <c r="AY296" s="263" t="s">
        <v>157</v>
      </c>
    </row>
    <row r="297" s="15" customFormat="1">
      <c r="A297" s="15"/>
      <c r="B297" s="264"/>
      <c r="C297" s="265"/>
      <c r="D297" s="244" t="s">
        <v>166</v>
      </c>
      <c r="E297" s="266" t="s">
        <v>1</v>
      </c>
      <c r="F297" s="267" t="s">
        <v>170</v>
      </c>
      <c r="G297" s="265"/>
      <c r="H297" s="268">
        <v>46.600000000000001</v>
      </c>
      <c r="I297" s="269"/>
      <c r="J297" s="265"/>
      <c r="K297" s="265"/>
      <c r="L297" s="270"/>
      <c r="M297" s="271"/>
      <c r="N297" s="272"/>
      <c r="O297" s="272"/>
      <c r="P297" s="272"/>
      <c r="Q297" s="272"/>
      <c r="R297" s="272"/>
      <c r="S297" s="272"/>
      <c r="T297" s="27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4" t="s">
        <v>166</v>
      </c>
      <c r="AU297" s="274" t="s">
        <v>88</v>
      </c>
      <c r="AV297" s="15" t="s">
        <v>164</v>
      </c>
      <c r="AW297" s="15" t="s">
        <v>34</v>
      </c>
      <c r="AX297" s="15" t="s">
        <v>86</v>
      </c>
      <c r="AY297" s="274" t="s">
        <v>157</v>
      </c>
    </row>
    <row r="298" s="2" customFormat="1" ht="24.15" customHeight="1">
      <c r="A298" s="39"/>
      <c r="B298" s="40"/>
      <c r="C298" s="228" t="s">
        <v>433</v>
      </c>
      <c r="D298" s="228" t="s">
        <v>160</v>
      </c>
      <c r="E298" s="229" t="s">
        <v>784</v>
      </c>
      <c r="F298" s="230" t="s">
        <v>785</v>
      </c>
      <c r="G298" s="231" t="s">
        <v>177</v>
      </c>
      <c r="H298" s="232">
        <v>8.8200000000000003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43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0.058999999999999997</v>
      </c>
      <c r="T298" s="239">
        <f>S298*H298</f>
        <v>0.52037999999999995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164</v>
      </c>
      <c r="AT298" s="240" t="s">
        <v>160</v>
      </c>
      <c r="AU298" s="240" t="s">
        <v>88</v>
      </c>
      <c r="AY298" s="18" t="s">
        <v>157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86</v>
      </c>
      <c r="BK298" s="241">
        <f>ROUND(I298*H298,2)</f>
        <v>0</v>
      </c>
      <c r="BL298" s="18" t="s">
        <v>164</v>
      </c>
      <c r="BM298" s="240" t="s">
        <v>786</v>
      </c>
    </row>
    <row r="299" s="13" customFormat="1">
      <c r="A299" s="13"/>
      <c r="B299" s="242"/>
      <c r="C299" s="243"/>
      <c r="D299" s="244" t="s">
        <v>166</v>
      </c>
      <c r="E299" s="245" t="s">
        <v>1</v>
      </c>
      <c r="F299" s="246" t="s">
        <v>767</v>
      </c>
      <c r="G299" s="243"/>
      <c r="H299" s="245" t="s">
        <v>1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166</v>
      </c>
      <c r="AU299" s="252" t="s">
        <v>88</v>
      </c>
      <c r="AV299" s="13" t="s">
        <v>86</v>
      </c>
      <c r="AW299" s="13" t="s">
        <v>34</v>
      </c>
      <c r="AX299" s="13" t="s">
        <v>78</v>
      </c>
      <c r="AY299" s="252" t="s">
        <v>157</v>
      </c>
    </row>
    <row r="300" s="14" customFormat="1">
      <c r="A300" s="14"/>
      <c r="B300" s="253"/>
      <c r="C300" s="254"/>
      <c r="D300" s="244" t="s">
        <v>166</v>
      </c>
      <c r="E300" s="255" t="s">
        <v>1</v>
      </c>
      <c r="F300" s="256" t="s">
        <v>787</v>
      </c>
      <c r="G300" s="254"/>
      <c r="H300" s="257">
        <v>6.4800000000000004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166</v>
      </c>
      <c r="AU300" s="263" t="s">
        <v>88</v>
      </c>
      <c r="AV300" s="14" t="s">
        <v>88</v>
      </c>
      <c r="AW300" s="14" t="s">
        <v>34</v>
      </c>
      <c r="AX300" s="14" t="s">
        <v>78</v>
      </c>
      <c r="AY300" s="263" t="s">
        <v>157</v>
      </c>
    </row>
    <row r="301" s="14" customFormat="1">
      <c r="A301" s="14"/>
      <c r="B301" s="253"/>
      <c r="C301" s="254"/>
      <c r="D301" s="244" t="s">
        <v>166</v>
      </c>
      <c r="E301" s="255" t="s">
        <v>1</v>
      </c>
      <c r="F301" s="256" t="s">
        <v>788</v>
      </c>
      <c r="G301" s="254"/>
      <c r="H301" s="257">
        <v>2.3399999999999999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166</v>
      </c>
      <c r="AU301" s="263" t="s">
        <v>88</v>
      </c>
      <c r="AV301" s="14" t="s">
        <v>88</v>
      </c>
      <c r="AW301" s="14" t="s">
        <v>34</v>
      </c>
      <c r="AX301" s="14" t="s">
        <v>78</v>
      </c>
      <c r="AY301" s="263" t="s">
        <v>157</v>
      </c>
    </row>
    <row r="302" s="15" customFormat="1">
      <c r="A302" s="15"/>
      <c r="B302" s="264"/>
      <c r="C302" s="265"/>
      <c r="D302" s="244" t="s">
        <v>166</v>
      </c>
      <c r="E302" s="266" t="s">
        <v>1</v>
      </c>
      <c r="F302" s="267" t="s">
        <v>170</v>
      </c>
      <c r="G302" s="265"/>
      <c r="H302" s="268">
        <v>8.8200000000000003</v>
      </c>
      <c r="I302" s="269"/>
      <c r="J302" s="265"/>
      <c r="K302" s="265"/>
      <c r="L302" s="270"/>
      <c r="M302" s="271"/>
      <c r="N302" s="272"/>
      <c r="O302" s="272"/>
      <c r="P302" s="272"/>
      <c r="Q302" s="272"/>
      <c r="R302" s="272"/>
      <c r="S302" s="272"/>
      <c r="T302" s="27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4" t="s">
        <v>166</v>
      </c>
      <c r="AU302" s="274" t="s">
        <v>88</v>
      </c>
      <c r="AV302" s="15" t="s">
        <v>164</v>
      </c>
      <c r="AW302" s="15" t="s">
        <v>34</v>
      </c>
      <c r="AX302" s="15" t="s">
        <v>86</v>
      </c>
      <c r="AY302" s="274" t="s">
        <v>157</v>
      </c>
    </row>
    <row r="303" s="2" customFormat="1" ht="24.15" customHeight="1">
      <c r="A303" s="39"/>
      <c r="B303" s="40"/>
      <c r="C303" s="228" t="s">
        <v>437</v>
      </c>
      <c r="D303" s="228" t="s">
        <v>160</v>
      </c>
      <c r="E303" s="229" t="s">
        <v>789</v>
      </c>
      <c r="F303" s="230" t="s">
        <v>790</v>
      </c>
      <c r="G303" s="231" t="s">
        <v>195</v>
      </c>
      <c r="H303" s="232">
        <v>2</v>
      </c>
      <c r="I303" s="233"/>
      <c r="J303" s="234">
        <f>ROUND(I303*H303,2)</f>
        <v>0</v>
      </c>
      <c r="K303" s="235"/>
      <c r="L303" s="45"/>
      <c r="M303" s="236" t="s">
        <v>1</v>
      </c>
      <c r="N303" s="237" t="s">
        <v>43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164</v>
      </c>
      <c r="AT303" s="240" t="s">
        <v>160</v>
      </c>
      <c r="AU303" s="240" t="s">
        <v>88</v>
      </c>
      <c r="AY303" s="18" t="s">
        <v>157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86</v>
      </c>
      <c r="BK303" s="241">
        <f>ROUND(I303*H303,2)</f>
        <v>0</v>
      </c>
      <c r="BL303" s="18" t="s">
        <v>164</v>
      </c>
      <c r="BM303" s="240" t="s">
        <v>791</v>
      </c>
    </row>
    <row r="304" s="2" customFormat="1" ht="37.8" customHeight="1">
      <c r="A304" s="39"/>
      <c r="B304" s="40"/>
      <c r="C304" s="228" t="s">
        <v>442</v>
      </c>
      <c r="D304" s="228" t="s">
        <v>160</v>
      </c>
      <c r="E304" s="229" t="s">
        <v>792</v>
      </c>
      <c r="F304" s="230" t="s">
        <v>793</v>
      </c>
      <c r="G304" s="231" t="s">
        <v>177</v>
      </c>
      <c r="H304" s="232">
        <v>413.82999999999998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43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0.045999999999999999</v>
      </c>
      <c r="T304" s="239">
        <f>S304*H304</f>
        <v>19.036179999999998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164</v>
      </c>
      <c r="AT304" s="240" t="s">
        <v>160</v>
      </c>
      <c r="AU304" s="240" t="s">
        <v>88</v>
      </c>
      <c r="AY304" s="18" t="s">
        <v>157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86</v>
      </c>
      <c r="BK304" s="241">
        <f>ROUND(I304*H304,2)</f>
        <v>0</v>
      </c>
      <c r="BL304" s="18" t="s">
        <v>164</v>
      </c>
      <c r="BM304" s="240" t="s">
        <v>794</v>
      </c>
    </row>
    <row r="305" s="13" customFormat="1">
      <c r="A305" s="13"/>
      <c r="B305" s="242"/>
      <c r="C305" s="243"/>
      <c r="D305" s="244" t="s">
        <v>166</v>
      </c>
      <c r="E305" s="245" t="s">
        <v>1</v>
      </c>
      <c r="F305" s="246" t="s">
        <v>795</v>
      </c>
      <c r="G305" s="243"/>
      <c r="H305" s="245" t="s">
        <v>1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166</v>
      </c>
      <c r="AU305" s="252" t="s">
        <v>88</v>
      </c>
      <c r="AV305" s="13" t="s">
        <v>86</v>
      </c>
      <c r="AW305" s="13" t="s">
        <v>34</v>
      </c>
      <c r="AX305" s="13" t="s">
        <v>78</v>
      </c>
      <c r="AY305" s="252" t="s">
        <v>157</v>
      </c>
    </row>
    <row r="306" s="14" customFormat="1">
      <c r="A306" s="14"/>
      <c r="B306" s="253"/>
      <c r="C306" s="254"/>
      <c r="D306" s="244" t="s">
        <v>166</v>
      </c>
      <c r="E306" s="255" t="s">
        <v>1</v>
      </c>
      <c r="F306" s="256" t="s">
        <v>796</v>
      </c>
      <c r="G306" s="254"/>
      <c r="H306" s="257">
        <v>43.840000000000003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166</v>
      </c>
      <c r="AU306" s="263" t="s">
        <v>88</v>
      </c>
      <c r="AV306" s="14" t="s">
        <v>88</v>
      </c>
      <c r="AW306" s="14" t="s">
        <v>34</v>
      </c>
      <c r="AX306" s="14" t="s">
        <v>78</v>
      </c>
      <c r="AY306" s="263" t="s">
        <v>157</v>
      </c>
    </row>
    <row r="307" s="14" customFormat="1">
      <c r="A307" s="14"/>
      <c r="B307" s="253"/>
      <c r="C307" s="254"/>
      <c r="D307" s="244" t="s">
        <v>166</v>
      </c>
      <c r="E307" s="255" t="s">
        <v>1</v>
      </c>
      <c r="F307" s="256" t="s">
        <v>797</v>
      </c>
      <c r="G307" s="254"/>
      <c r="H307" s="257">
        <v>2.3500000000000001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166</v>
      </c>
      <c r="AU307" s="263" t="s">
        <v>88</v>
      </c>
      <c r="AV307" s="14" t="s">
        <v>88</v>
      </c>
      <c r="AW307" s="14" t="s">
        <v>34</v>
      </c>
      <c r="AX307" s="14" t="s">
        <v>78</v>
      </c>
      <c r="AY307" s="263" t="s">
        <v>157</v>
      </c>
    </row>
    <row r="308" s="14" customFormat="1">
      <c r="A308" s="14"/>
      <c r="B308" s="253"/>
      <c r="C308" s="254"/>
      <c r="D308" s="244" t="s">
        <v>166</v>
      </c>
      <c r="E308" s="255" t="s">
        <v>1</v>
      </c>
      <c r="F308" s="256" t="s">
        <v>798</v>
      </c>
      <c r="G308" s="254"/>
      <c r="H308" s="257">
        <v>28.800000000000001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166</v>
      </c>
      <c r="AU308" s="263" t="s">
        <v>88</v>
      </c>
      <c r="AV308" s="14" t="s">
        <v>88</v>
      </c>
      <c r="AW308" s="14" t="s">
        <v>34</v>
      </c>
      <c r="AX308" s="14" t="s">
        <v>78</v>
      </c>
      <c r="AY308" s="263" t="s">
        <v>157</v>
      </c>
    </row>
    <row r="309" s="14" customFormat="1">
      <c r="A309" s="14"/>
      <c r="B309" s="253"/>
      <c r="C309" s="254"/>
      <c r="D309" s="244" t="s">
        <v>166</v>
      </c>
      <c r="E309" s="255" t="s">
        <v>1</v>
      </c>
      <c r="F309" s="256" t="s">
        <v>799</v>
      </c>
      <c r="G309" s="254"/>
      <c r="H309" s="257">
        <v>45.119999999999997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166</v>
      </c>
      <c r="AU309" s="263" t="s">
        <v>88</v>
      </c>
      <c r="AV309" s="14" t="s">
        <v>88</v>
      </c>
      <c r="AW309" s="14" t="s">
        <v>34</v>
      </c>
      <c r="AX309" s="14" t="s">
        <v>78</v>
      </c>
      <c r="AY309" s="263" t="s">
        <v>157</v>
      </c>
    </row>
    <row r="310" s="16" customFormat="1">
      <c r="A310" s="16"/>
      <c r="B310" s="296"/>
      <c r="C310" s="297"/>
      <c r="D310" s="244" t="s">
        <v>166</v>
      </c>
      <c r="E310" s="298" t="s">
        <v>1</v>
      </c>
      <c r="F310" s="299" t="s">
        <v>673</v>
      </c>
      <c r="G310" s="297"/>
      <c r="H310" s="300">
        <v>120.11</v>
      </c>
      <c r="I310" s="301"/>
      <c r="J310" s="297"/>
      <c r="K310" s="297"/>
      <c r="L310" s="302"/>
      <c r="M310" s="303"/>
      <c r="N310" s="304"/>
      <c r="O310" s="304"/>
      <c r="P310" s="304"/>
      <c r="Q310" s="304"/>
      <c r="R310" s="304"/>
      <c r="S310" s="304"/>
      <c r="T310" s="305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6" t="s">
        <v>166</v>
      </c>
      <c r="AU310" s="306" t="s">
        <v>88</v>
      </c>
      <c r="AV310" s="16" t="s">
        <v>158</v>
      </c>
      <c r="AW310" s="16" t="s">
        <v>34</v>
      </c>
      <c r="AX310" s="16" t="s">
        <v>78</v>
      </c>
      <c r="AY310" s="306" t="s">
        <v>157</v>
      </c>
    </row>
    <row r="311" s="13" customFormat="1">
      <c r="A311" s="13"/>
      <c r="B311" s="242"/>
      <c r="C311" s="243"/>
      <c r="D311" s="244" t="s">
        <v>166</v>
      </c>
      <c r="E311" s="245" t="s">
        <v>1</v>
      </c>
      <c r="F311" s="246" t="s">
        <v>800</v>
      </c>
      <c r="G311" s="243"/>
      <c r="H311" s="245" t="s">
        <v>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166</v>
      </c>
      <c r="AU311" s="252" t="s">
        <v>88</v>
      </c>
      <c r="AV311" s="13" t="s">
        <v>86</v>
      </c>
      <c r="AW311" s="13" t="s">
        <v>34</v>
      </c>
      <c r="AX311" s="13" t="s">
        <v>78</v>
      </c>
      <c r="AY311" s="252" t="s">
        <v>157</v>
      </c>
    </row>
    <row r="312" s="14" customFormat="1">
      <c r="A312" s="14"/>
      <c r="B312" s="253"/>
      <c r="C312" s="254"/>
      <c r="D312" s="244" t="s">
        <v>166</v>
      </c>
      <c r="E312" s="255" t="s">
        <v>1</v>
      </c>
      <c r="F312" s="256" t="s">
        <v>801</v>
      </c>
      <c r="G312" s="254"/>
      <c r="H312" s="257">
        <v>63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166</v>
      </c>
      <c r="AU312" s="263" t="s">
        <v>88</v>
      </c>
      <c r="AV312" s="14" t="s">
        <v>88</v>
      </c>
      <c r="AW312" s="14" t="s">
        <v>34</v>
      </c>
      <c r="AX312" s="14" t="s">
        <v>78</v>
      </c>
      <c r="AY312" s="263" t="s">
        <v>157</v>
      </c>
    </row>
    <row r="313" s="14" customFormat="1">
      <c r="A313" s="14"/>
      <c r="B313" s="253"/>
      <c r="C313" s="254"/>
      <c r="D313" s="244" t="s">
        <v>166</v>
      </c>
      <c r="E313" s="255" t="s">
        <v>1</v>
      </c>
      <c r="F313" s="256" t="s">
        <v>802</v>
      </c>
      <c r="G313" s="254"/>
      <c r="H313" s="257">
        <v>61.560000000000002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166</v>
      </c>
      <c r="AU313" s="263" t="s">
        <v>88</v>
      </c>
      <c r="AV313" s="14" t="s">
        <v>88</v>
      </c>
      <c r="AW313" s="14" t="s">
        <v>34</v>
      </c>
      <c r="AX313" s="14" t="s">
        <v>78</v>
      </c>
      <c r="AY313" s="263" t="s">
        <v>157</v>
      </c>
    </row>
    <row r="314" s="14" customFormat="1">
      <c r="A314" s="14"/>
      <c r="B314" s="253"/>
      <c r="C314" s="254"/>
      <c r="D314" s="244" t="s">
        <v>166</v>
      </c>
      <c r="E314" s="255" t="s">
        <v>1</v>
      </c>
      <c r="F314" s="256" t="s">
        <v>803</v>
      </c>
      <c r="G314" s="254"/>
      <c r="H314" s="257">
        <v>7.5599999999999996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166</v>
      </c>
      <c r="AU314" s="263" t="s">
        <v>88</v>
      </c>
      <c r="AV314" s="14" t="s">
        <v>88</v>
      </c>
      <c r="AW314" s="14" t="s">
        <v>34</v>
      </c>
      <c r="AX314" s="14" t="s">
        <v>78</v>
      </c>
      <c r="AY314" s="263" t="s">
        <v>157</v>
      </c>
    </row>
    <row r="315" s="14" customFormat="1">
      <c r="A315" s="14"/>
      <c r="B315" s="253"/>
      <c r="C315" s="254"/>
      <c r="D315" s="244" t="s">
        <v>166</v>
      </c>
      <c r="E315" s="255" t="s">
        <v>1</v>
      </c>
      <c r="F315" s="256" t="s">
        <v>804</v>
      </c>
      <c r="G315" s="254"/>
      <c r="H315" s="257">
        <v>102.59999999999999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166</v>
      </c>
      <c r="AU315" s="263" t="s">
        <v>88</v>
      </c>
      <c r="AV315" s="14" t="s">
        <v>88</v>
      </c>
      <c r="AW315" s="14" t="s">
        <v>34</v>
      </c>
      <c r="AX315" s="14" t="s">
        <v>78</v>
      </c>
      <c r="AY315" s="263" t="s">
        <v>157</v>
      </c>
    </row>
    <row r="316" s="14" customFormat="1">
      <c r="A316" s="14"/>
      <c r="B316" s="253"/>
      <c r="C316" s="254"/>
      <c r="D316" s="244" t="s">
        <v>166</v>
      </c>
      <c r="E316" s="255" t="s">
        <v>1</v>
      </c>
      <c r="F316" s="256" t="s">
        <v>805</v>
      </c>
      <c r="G316" s="254"/>
      <c r="H316" s="257">
        <v>9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166</v>
      </c>
      <c r="AU316" s="263" t="s">
        <v>88</v>
      </c>
      <c r="AV316" s="14" t="s">
        <v>88</v>
      </c>
      <c r="AW316" s="14" t="s">
        <v>34</v>
      </c>
      <c r="AX316" s="14" t="s">
        <v>78</v>
      </c>
      <c r="AY316" s="263" t="s">
        <v>157</v>
      </c>
    </row>
    <row r="317" s="14" customFormat="1">
      <c r="A317" s="14"/>
      <c r="B317" s="253"/>
      <c r="C317" s="254"/>
      <c r="D317" s="244" t="s">
        <v>166</v>
      </c>
      <c r="E317" s="255" t="s">
        <v>1</v>
      </c>
      <c r="F317" s="256" t="s">
        <v>806</v>
      </c>
      <c r="G317" s="254"/>
      <c r="H317" s="257">
        <v>-28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166</v>
      </c>
      <c r="AU317" s="263" t="s">
        <v>88</v>
      </c>
      <c r="AV317" s="14" t="s">
        <v>88</v>
      </c>
      <c r="AW317" s="14" t="s">
        <v>34</v>
      </c>
      <c r="AX317" s="14" t="s">
        <v>78</v>
      </c>
      <c r="AY317" s="263" t="s">
        <v>157</v>
      </c>
    </row>
    <row r="318" s="14" customFormat="1">
      <c r="A318" s="14"/>
      <c r="B318" s="253"/>
      <c r="C318" s="254"/>
      <c r="D318" s="244" t="s">
        <v>166</v>
      </c>
      <c r="E318" s="255" t="s">
        <v>1</v>
      </c>
      <c r="F318" s="256" t="s">
        <v>807</v>
      </c>
      <c r="G318" s="254"/>
      <c r="H318" s="257">
        <v>-15.75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166</v>
      </c>
      <c r="AU318" s="263" t="s">
        <v>88</v>
      </c>
      <c r="AV318" s="14" t="s">
        <v>88</v>
      </c>
      <c r="AW318" s="14" t="s">
        <v>34</v>
      </c>
      <c r="AX318" s="14" t="s">
        <v>78</v>
      </c>
      <c r="AY318" s="263" t="s">
        <v>157</v>
      </c>
    </row>
    <row r="319" s="16" customFormat="1">
      <c r="A319" s="16"/>
      <c r="B319" s="296"/>
      <c r="C319" s="297"/>
      <c r="D319" s="244" t="s">
        <v>166</v>
      </c>
      <c r="E319" s="298" t="s">
        <v>1</v>
      </c>
      <c r="F319" s="299" t="s">
        <v>673</v>
      </c>
      <c r="G319" s="297"/>
      <c r="H319" s="300">
        <v>199.97</v>
      </c>
      <c r="I319" s="301"/>
      <c r="J319" s="297"/>
      <c r="K319" s="297"/>
      <c r="L319" s="302"/>
      <c r="M319" s="303"/>
      <c r="N319" s="304"/>
      <c r="O319" s="304"/>
      <c r="P319" s="304"/>
      <c r="Q319" s="304"/>
      <c r="R319" s="304"/>
      <c r="S319" s="304"/>
      <c r="T319" s="305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306" t="s">
        <v>166</v>
      </c>
      <c r="AU319" s="306" t="s">
        <v>88</v>
      </c>
      <c r="AV319" s="16" t="s">
        <v>158</v>
      </c>
      <c r="AW319" s="16" t="s">
        <v>34</v>
      </c>
      <c r="AX319" s="16" t="s">
        <v>78</v>
      </c>
      <c r="AY319" s="306" t="s">
        <v>157</v>
      </c>
    </row>
    <row r="320" s="13" customFormat="1">
      <c r="A320" s="13"/>
      <c r="B320" s="242"/>
      <c r="C320" s="243"/>
      <c r="D320" s="244" t="s">
        <v>166</v>
      </c>
      <c r="E320" s="245" t="s">
        <v>1</v>
      </c>
      <c r="F320" s="246" t="s">
        <v>808</v>
      </c>
      <c r="G320" s="243"/>
      <c r="H320" s="245" t="s">
        <v>1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166</v>
      </c>
      <c r="AU320" s="252" t="s">
        <v>88</v>
      </c>
      <c r="AV320" s="13" t="s">
        <v>86</v>
      </c>
      <c r="AW320" s="13" t="s">
        <v>34</v>
      </c>
      <c r="AX320" s="13" t="s">
        <v>78</v>
      </c>
      <c r="AY320" s="252" t="s">
        <v>157</v>
      </c>
    </row>
    <row r="321" s="14" customFormat="1">
      <c r="A321" s="14"/>
      <c r="B321" s="253"/>
      <c r="C321" s="254"/>
      <c r="D321" s="244" t="s">
        <v>166</v>
      </c>
      <c r="E321" s="255" t="s">
        <v>1</v>
      </c>
      <c r="F321" s="256" t="s">
        <v>809</v>
      </c>
      <c r="G321" s="254"/>
      <c r="H321" s="257">
        <v>31.5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3" t="s">
        <v>166</v>
      </c>
      <c r="AU321" s="263" t="s">
        <v>88</v>
      </c>
      <c r="AV321" s="14" t="s">
        <v>88</v>
      </c>
      <c r="AW321" s="14" t="s">
        <v>34</v>
      </c>
      <c r="AX321" s="14" t="s">
        <v>78</v>
      </c>
      <c r="AY321" s="263" t="s">
        <v>157</v>
      </c>
    </row>
    <row r="322" s="14" customFormat="1">
      <c r="A322" s="14"/>
      <c r="B322" s="253"/>
      <c r="C322" s="254"/>
      <c r="D322" s="244" t="s">
        <v>166</v>
      </c>
      <c r="E322" s="255" t="s">
        <v>1</v>
      </c>
      <c r="F322" s="256" t="s">
        <v>810</v>
      </c>
      <c r="G322" s="254"/>
      <c r="H322" s="257">
        <v>34.200000000000003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166</v>
      </c>
      <c r="AU322" s="263" t="s">
        <v>88</v>
      </c>
      <c r="AV322" s="14" t="s">
        <v>88</v>
      </c>
      <c r="AW322" s="14" t="s">
        <v>34</v>
      </c>
      <c r="AX322" s="14" t="s">
        <v>78</v>
      </c>
      <c r="AY322" s="263" t="s">
        <v>157</v>
      </c>
    </row>
    <row r="323" s="14" customFormat="1">
      <c r="A323" s="14"/>
      <c r="B323" s="253"/>
      <c r="C323" s="254"/>
      <c r="D323" s="244" t="s">
        <v>166</v>
      </c>
      <c r="E323" s="255" t="s">
        <v>1</v>
      </c>
      <c r="F323" s="256" t="s">
        <v>811</v>
      </c>
      <c r="G323" s="254"/>
      <c r="H323" s="257">
        <v>4.0499999999999998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3" t="s">
        <v>166</v>
      </c>
      <c r="AU323" s="263" t="s">
        <v>88</v>
      </c>
      <c r="AV323" s="14" t="s">
        <v>88</v>
      </c>
      <c r="AW323" s="14" t="s">
        <v>34</v>
      </c>
      <c r="AX323" s="14" t="s">
        <v>78</v>
      </c>
      <c r="AY323" s="263" t="s">
        <v>157</v>
      </c>
    </row>
    <row r="324" s="14" customFormat="1">
      <c r="A324" s="14"/>
      <c r="B324" s="253"/>
      <c r="C324" s="254"/>
      <c r="D324" s="244" t="s">
        <v>166</v>
      </c>
      <c r="E324" s="255" t="s">
        <v>1</v>
      </c>
      <c r="F324" s="256" t="s">
        <v>812</v>
      </c>
      <c r="G324" s="254"/>
      <c r="H324" s="257">
        <v>21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166</v>
      </c>
      <c r="AU324" s="263" t="s">
        <v>88</v>
      </c>
      <c r="AV324" s="14" t="s">
        <v>88</v>
      </c>
      <c r="AW324" s="14" t="s">
        <v>34</v>
      </c>
      <c r="AX324" s="14" t="s">
        <v>78</v>
      </c>
      <c r="AY324" s="263" t="s">
        <v>157</v>
      </c>
    </row>
    <row r="325" s="14" customFormat="1">
      <c r="A325" s="14"/>
      <c r="B325" s="253"/>
      <c r="C325" s="254"/>
      <c r="D325" s="244" t="s">
        <v>166</v>
      </c>
      <c r="E325" s="255" t="s">
        <v>1</v>
      </c>
      <c r="F325" s="256" t="s">
        <v>813</v>
      </c>
      <c r="G325" s="254"/>
      <c r="H325" s="257">
        <v>3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166</v>
      </c>
      <c r="AU325" s="263" t="s">
        <v>88</v>
      </c>
      <c r="AV325" s="14" t="s">
        <v>88</v>
      </c>
      <c r="AW325" s="14" t="s">
        <v>34</v>
      </c>
      <c r="AX325" s="14" t="s">
        <v>78</v>
      </c>
      <c r="AY325" s="263" t="s">
        <v>157</v>
      </c>
    </row>
    <row r="326" s="16" customFormat="1">
      <c r="A326" s="16"/>
      <c r="B326" s="296"/>
      <c r="C326" s="297"/>
      <c r="D326" s="244" t="s">
        <v>166</v>
      </c>
      <c r="E326" s="298" t="s">
        <v>1</v>
      </c>
      <c r="F326" s="299" t="s">
        <v>673</v>
      </c>
      <c r="G326" s="297"/>
      <c r="H326" s="300">
        <v>93.75</v>
      </c>
      <c r="I326" s="301"/>
      <c r="J326" s="297"/>
      <c r="K326" s="297"/>
      <c r="L326" s="302"/>
      <c r="M326" s="303"/>
      <c r="N326" s="304"/>
      <c r="O326" s="304"/>
      <c r="P326" s="304"/>
      <c r="Q326" s="304"/>
      <c r="R326" s="304"/>
      <c r="S326" s="304"/>
      <c r="T326" s="305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306" t="s">
        <v>166</v>
      </c>
      <c r="AU326" s="306" t="s">
        <v>88</v>
      </c>
      <c r="AV326" s="16" t="s">
        <v>158</v>
      </c>
      <c r="AW326" s="16" t="s">
        <v>34</v>
      </c>
      <c r="AX326" s="16" t="s">
        <v>78</v>
      </c>
      <c r="AY326" s="306" t="s">
        <v>157</v>
      </c>
    </row>
    <row r="327" s="15" customFormat="1">
      <c r="A327" s="15"/>
      <c r="B327" s="264"/>
      <c r="C327" s="265"/>
      <c r="D327" s="244" t="s">
        <v>166</v>
      </c>
      <c r="E327" s="266" t="s">
        <v>1</v>
      </c>
      <c r="F327" s="267" t="s">
        <v>170</v>
      </c>
      <c r="G327" s="265"/>
      <c r="H327" s="268">
        <v>413.82999999999998</v>
      </c>
      <c r="I327" s="269"/>
      <c r="J327" s="265"/>
      <c r="K327" s="265"/>
      <c r="L327" s="270"/>
      <c r="M327" s="271"/>
      <c r="N327" s="272"/>
      <c r="O327" s="272"/>
      <c r="P327" s="272"/>
      <c r="Q327" s="272"/>
      <c r="R327" s="272"/>
      <c r="S327" s="272"/>
      <c r="T327" s="27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4" t="s">
        <v>166</v>
      </c>
      <c r="AU327" s="274" t="s">
        <v>88</v>
      </c>
      <c r="AV327" s="15" t="s">
        <v>164</v>
      </c>
      <c r="AW327" s="15" t="s">
        <v>34</v>
      </c>
      <c r="AX327" s="15" t="s">
        <v>86</v>
      </c>
      <c r="AY327" s="274" t="s">
        <v>157</v>
      </c>
    </row>
    <row r="328" s="2" customFormat="1" ht="16.5" customHeight="1">
      <c r="A328" s="39"/>
      <c r="B328" s="40"/>
      <c r="C328" s="228" t="s">
        <v>446</v>
      </c>
      <c r="D328" s="228" t="s">
        <v>160</v>
      </c>
      <c r="E328" s="229" t="s">
        <v>814</v>
      </c>
      <c r="F328" s="230" t="s">
        <v>815</v>
      </c>
      <c r="G328" s="231" t="s">
        <v>185</v>
      </c>
      <c r="H328" s="232">
        <v>1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43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164</v>
      </c>
      <c r="AT328" s="240" t="s">
        <v>160</v>
      </c>
      <c r="AU328" s="240" t="s">
        <v>88</v>
      </c>
      <c r="AY328" s="18" t="s">
        <v>157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86</v>
      </c>
      <c r="BK328" s="241">
        <f>ROUND(I328*H328,2)</f>
        <v>0</v>
      </c>
      <c r="BL328" s="18" t="s">
        <v>164</v>
      </c>
      <c r="BM328" s="240" t="s">
        <v>816</v>
      </c>
    </row>
    <row r="329" s="2" customFormat="1">
      <c r="A329" s="39"/>
      <c r="B329" s="40"/>
      <c r="C329" s="41"/>
      <c r="D329" s="244" t="s">
        <v>233</v>
      </c>
      <c r="E329" s="41"/>
      <c r="F329" s="275" t="s">
        <v>817</v>
      </c>
      <c r="G329" s="41"/>
      <c r="H329" s="41"/>
      <c r="I329" s="276"/>
      <c r="J329" s="41"/>
      <c r="K329" s="41"/>
      <c r="L329" s="45"/>
      <c r="M329" s="277"/>
      <c r="N329" s="278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233</v>
      </c>
      <c r="AU329" s="18" t="s">
        <v>88</v>
      </c>
    </row>
    <row r="330" s="2" customFormat="1" ht="24.15" customHeight="1">
      <c r="A330" s="39"/>
      <c r="B330" s="40"/>
      <c r="C330" s="228" t="s">
        <v>450</v>
      </c>
      <c r="D330" s="228" t="s">
        <v>160</v>
      </c>
      <c r="E330" s="229" t="s">
        <v>818</v>
      </c>
      <c r="F330" s="230" t="s">
        <v>819</v>
      </c>
      <c r="G330" s="231" t="s">
        <v>177</v>
      </c>
      <c r="H330" s="232">
        <v>66.340000000000003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43</v>
      </c>
      <c r="O330" s="92"/>
      <c r="P330" s="238">
        <f>O330*H330</f>
        <v>0</v>
      </c>
      <c r="Q330" s="238">
        <v>0.048000000000000001</v>
      </c>
      <c r="R330" s="238">
        <f>Q330*H330</f>
        <v>3.18432</v>
      </c>
      <c r="S330" s="238">
        <v>0.048000000000000001</v>
      </c>
      <c r="T330" s="239">
        <f>S330*H330</f>
        <v>3.18432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164</v>
      </c>
      <c r="AT330" s="240" t="s">
        <v>160</v>
      </c>
      <c r="AU330" s="240" t="s">
        <v>88</v>
      </c>
      <c r="AY330" s="18" t="s">
        <v>157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86</v>
      </c>
      <c r="BK330" s="241">
        <f>ROUND(I330*H330,2)</f>
        <v>0</v>
      </c>
      <c r="BL330" s="18" t="s">
        <v>164</v>
      </c>
      <c r="BM330" s="240" t="s">
        <v>820</v>
      </c>
    </row>
    <row r="331" s="2" customFormat="1" ht="24.15" customHeight="1">
      <c r="A331" s="39"/>
      <c r="B331" s="40"/>
      <c r="C331" s="228" t="s">
        <v>454</v>
      </c>
      <c r="D331" s="228" t="s">
        <v>160</v>
      </c>
      <c r="E331" s="229" t="s">
        <v>821</v>
      </c>
      <c r="F331" s="230" t="s">
        <v>822</v>
      </c>
      <c r="G331" s="231" t="s">
        <v>177</v>
      </c>
      <c r="H331" s="232">
        <v>66.340000000000003</v>
      </c>
      <c r="I331" s="233"/>
      <c r="J331" s="234">
        <f>ROUND(I331*H331,2)</f>
        <v>0</v>
      </c>
      <c r="K331" s="235"/>
      <c r="L331" s="45"/>
      <c r="M331" s="236" t="s">
        <v>1</v>
      </c>
      <c r="N331" s="237" t="s">
        <v>43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164</v>
      </c>
      <c r="AT331" s="240" t="s">
        <v>160</v>
      </c>
      <c r="AU331" s="240" t="s">
        <v>88</v>
      </c>
      <c r="AY331" s="18" t="s">
        <v>157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86</v>
      </c>
      <c r="BK331" s="241">
        <f>ROUND(I331*H331,2)</f>
        <v>0</v>
      </c>
      <c r="BL331" s="18" t="s">
        <v>164</v>
      </c>
      <c r="BM331" s="240" t="s">
        <v>823</v>
      </c>
    </row>
    <row r="332" s="12" customFormat="1" ht="22.8" customHeight="1">
      <c r="A332" s="12"/>
      <c r="B332" s="212"/>
      <c r="C332" s="213"/>
      <c r="D332" s="214" t="s">
        <v>77</v>
      </c>
      <c r="E332" s="226" t="s">
        <v>214</v>
      </c>
      <c r="F332" s="226" t="s">
        <v>215</v>
      </c>
      <c r="G332" s="213"/>
      <c r="H332" s="213"/>
      <c r="I332" s="216"/>
      <c r="J332" s="227">
        <f>BK332</f>
        <v>0</v>
      </c>
      <c r="K332" s="213"/>
      <c r="L332" s="218"/>
      <c r="M332" s="219"/>
      <c r="N332" s="220"/>
      <c r="O332" s="220"/>
      <c r="P332" s="221">
        <f>SUM(P333:P344)</f>
        <v>0</v>
      </c>
      <c r="Q332" s="220"/>
      <c r="R332" s="221">
        <f>SUM(R333:R344)</f>
        <v>0</v>
      </c>
      <c r="S332" s="220"/>
      <c r="T332" s="222">
        <f>SUM(T333:T344)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3" t="s">
        <v>86</v>
      </c>
      <c r="AT332" s="224" t="s">
        <v>77</v>
      </c>
      <c r="AU332" s="224" t="s">
        <v>86</v>
      </c>
      <c r="AY332" s="223" t="s">
        <v>157</v>
      </c>
      <c r="BK332" s="225">
        <f>SUM(BK333:BK344)</f>
        <v>0</v>
      </c>
    </row>
    <row r="333" s="2" customFormat="1" ht="55.5" customHeight="1">
      <c r="A333" s="39"/>
      <c r="B333" s="40"/>
      <c r="C333" s="228" t="s">
        <v>458</v>
      </c>
      <c r="D333" s="228" t="s">
        <v>160</v>
      </c>
      <c r="E333" s="229" t="s">
        <v>824</v>
      </c>
      <c r="F333" s="230" t="s">
        <v>825</v>
      </c>
      <c r="G333" s="231" t="s">
        <v>190</v>
      </c>
      <c r="H333" s="232">
        <v>0.25</v>
      </c>
      <c r="I333" s="233"/>
      <c r="J333" s="234">
        <f>ROUND(I333*H333,2)</f>
        <v>0</v>
      </c>
      <c r="K333" s="235"/>
      <c r="L333" s="45"/>
      <c r="M333" s="236" t="s">
        <v>1</v>
      </c>
      <c r="N333" s="237" t="s">
        <v>43</v>
      </c>
      <c r="O333" s="92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164</v>
      </c>
      <c r="AT333" s="240" t="s">
        <v>160</v>
      </c>
      <c r="AU333" s="240" t="s">
        <v>88</v>
      </c>
      <c r="AY333" s="18" t="s">
        <v>157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86</v>
      </c>
      <c r="BK333" s="241">
        <f>ROUND(I333*H333,2)</f>
        <v>0</v>
      </c>
      <c r="BL333" s="18" t="s">
        <v>164</v>
      </c>
      <c r="BM333" s="240" t="s">
        <v>826</v>
      </c>
    </row>
    <row r="334" s="2" customFormat="1">
      <c r="A334" s="39"/>
      <c r="B334" s="40"/>
      <c r="C334" s="41"/>
      <c r="D334" s="244" t="s">
        <v>233</v>
      </c>
      <c r="E334" s="41"/>
      <c r="F334" s="275" t="s">
        <v>827</v>
      </c>
      <c r="G334" s="41"/>
      <c r="H334" s="41"/>
      <c r="I334" s="276"/>
      <c r="J334" s="41"/>
      <c r="K334" s="41"/>
      <c r="L334" s="45"/>
      <c r="M334" s="277"/>
      <c r="N334" s="278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233</v>
      </c>
      <c r="AU334" s="18" t="s">
        <v>88</v>
      </c>
    </row>
    <row r="335" s="2" customFormat="1" ht="24.15" customHeight="1">
      <c r="A335" s="39"/>
      <c r="B335" s="40"/>
      <c r="C335" s="228" t="s">
        <v>462</v>
      </c>
      <c r="D335" s="228" t="s">
        <v>160</v>
      </c>
      <c r="E335" s="229" t="s">
        <v>217</v>
      </c>
      <c r="F335" s="230" t="s">
        <v>218</v>
      </c>
      <c r="G335" s="231" t="s">
        <v>190</v>
      </c>
      <c r="H335" s="232">
        <v>46.936</v>
      </c>
      <c r="I335" s="233"/>
      <c r="J335" s="234">
        <f>ROUND(I335*H335,2)</f>
        <v>0</v>
      </c>
      <c r="K335" s="235"/>
      <c r="L335" s="45"/>
      <c r="M335" s="236" t="s">
        <v>1</v>
      </c>
      <c r="N335" s="237" t="s">
        <v>43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164</v>
      </c>
      <c r="AT335" s="240" t="s">
        <v>160</v>
      </c>
      <c r="AU335" s="240" t="s">
        <v>88</v>
      </c>
      <c r="AY335" s="18" t="s">
        <v>157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86</v>
      </c>
      <c r="BK335" s="241">
        <f>ROUND(I335*H335,2)</f>
        <v>0</v>
      </c>
      <c r="BL335" s="18" t="s">
        <v>164</v>
      </c>
      <c r="BM335" s="240" t="s">
        <v>828</v>
      </c>
    </row>
    <row r="336" s="2" customFormat="1" ht="24.15" customHeight="1">
      <c r="A336" s="39"/>
      <c r="B336" s="40"/>
      <c r="C336" s="228" t="s">
        <v>466</v>
      </c>
      <c r="D336" s="228" t="s">
        <v>160</v>
      </c>
      <c r="E336" s="229" t="s">
        <v>221</v>
      </c>
      <c r="F336" s="230" t="s">
        <v>222</v>
      </c>
      <c r="G336" s="231" t="s">
        <v>190</v>
      </c>
      <c r="H336" s="232">
        <v>46.936</v>
      </c>
      <c r="I336" s="233"/>
      <c r="J336" s="234">
        <f>ROUND(I336*H336,2)</f>
        <v>0</v>
      </c>
      <c r="K336" s="235"/>
      <c r="L336" s="45"/>
      <c r="M336" s="236" t="s">
        <v>1</v>
      </c>
      <c r="N336" s="237" t="s">
        <v>43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164</v>
      </c>
      <c r="AT336" s="240" t="s">
        <v>160</v>
      </c>
      <c r="AU336" s="240" t="s">
        <v>88</v>
      </c>
      <c r="AY336" s="18" t="s">
        <v>157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86</v>
      </c>
      <c r="BK336" s="241">
        <f>ROUND(I336*H336,2)</f>
        <v>0</v>
      </c>
      <c r="BL336" s="18" t="s">
        <v>164</v>
      </c>
      <c r="BM336" s="240" t="s">
        <v>829</v>
      </c>
    </row>
    <row r="337" s="2" customFormat="1" ht="24.15" customHeight="1">
      <c r="A337" s="39"/>
      <c r="B337" s="40"/>
      <c r="C337" s="228" t="s">
        <v>470</v>
      </c>
      <c r="D337" s="228" t="s">
        <v>160</v>
      </c>
      <c r="E337" s="229" t="s">
        <v>225</v>
      </c>
      <c r="F337" s="230" t="s">
        <v>226</v>
      </c>
      <c r="G337" s="231" t="s">
        <v>190</v>
      </c>
      <c r="H337" s="232">
        <v>891.78399999999999</v>
      </c>
      <c r="I337" s="233"/>
      <c r="J337" s="234">
        <f>ROUND(I337*H337,2)</f>
        <v>0</v>
      </c>
      <c r="K337" s="235"/>
      <c r="L337" s="45"/>
      <c r="M337" s="236" t="s">
        <v>1</v>
      </c>
      <c r="N337" s="237" t="s">
        <v>43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164</v>
      </c>
      <c r="AT337" s="240" t="s">
        <v>160</v>
      </c>
      <c r="AU337" s="240" t="s">
        <v>88</v>
      </c>
      <c r="AY337" s="18" t="s">
        <v>157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86</v>
      </c>
      <c r="BK337" s="241">
        <f>ROUND(I337*H337,2)</f>
        <v>0</v>
      </c>
      <c r="BL337" s="18" t="s">
        <v>164</v>
      </c>
      <c r="BM337" s="240" t="s">
        <v>830</v>
      </c>
    </row>
    <row r="338" s="14" customFormat="1">
      <c r="A338" s="14"/>
      <c r="B338" s="253"/>
      <c r="C338" s="254"/>
      <c r="D338" s="244" t="s">
        <v>166</v>
      </c>
      <c r="E338" s="254"/>
      <c r="F338" s="256" t="s">
        <v>831</v>
      </c>
      <c r="G338" s="254"/>
      <c r="H338" s="257">
        <v>891.78399999999999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166</v>
      </c>
      <c r="AU338" s="263" t="s">
        <v>88</v>
      </c>
      <c r="AV338" s="14" t="s">
        <v>88</v>
      </c>
      <c r="AW338" s="14" t="s">
        <v>4</v>
      </c>
      <c r="AX338" s="14" t="s">
        <v>86</v>
      </c>
      <c r="AY338" s="263" t="s">
        <v>157</v>
      </c>
    </row>
    <row r="339" s="2" customFormat="1" ht="33" customHeight="1">
      <c r="A339" s="39"/>
      <c r="B339" s="40"/>
      <c r="C339" s="228" t="s">
        <v>474</v>
      </c>
      <c r="D339" s="228" t="s">
        <v>160</v>
      </c>
      <c r="E339" s="229" t="s">
        <v>832</v>
      </c>
      <c r="F339" s="230" t="s">
        <v>833</v>
      </c>
      <c r="G339" s="231" t="s">
        <v>190</v>
      </c>
      <c r="H339" s="232">
        <v>28.588000000000001</v>
      </c>
      <c r="I339" s="233"/>
      <c r="J339" s="234">
        <f>ROUND(I339*H339,2)</f>
        <v>0</v>
      </c>
      <c r="K339" s="235"/>
      <c r="L339" s="45"/>
      <c r="M339" s="236" t="s">
        <v>1</v>
      </c>
      <c r="N339" s="237" t="s">
        <v>43</v>
      </c>
      <c r="O339" s="92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164</v>
      </c>
      <c r="AT339" s="240" t="s">
        <v>160</v>
      </c>
      <c r="AU339" s="240" t="s">
        <v>88</v>
      </c>
      <c r="AY339" s="18" t="s">
        <v>157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86</v>
      </c>
      <c r="BK339" s="241">
        <f>ROUND(I339*H339,2)</f>
        <v>0</v>
      </c>
      <c r="BL339" s="18" t="s">
        <v>164</v>
      </c>
      <c r="BM339" s="240" t="s">
        <v>834</v>
      </c>
    </row>
    <row r="340" s="14" customFormat="1">
      <c r="A340" s="14"/>
      <c r="B340" s="253"/>
      <c r="C340" s="254"/>
      <c r="D340" s="244" t="s">
        <v>166</v>
      </c>
      <c r="E340" s="255" t="s">
        <v>1</v>
      </c>
      <c r="F340" s="256" t="s">
        <v>835</v>
      </c>
      <c r="G340" s="254"/>
      <c r="H340" s="257">
        <v>47.874000000000002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166</v>
      </c>
      <c r="AU340" s="263" t="s">
        <v>88</v>
      </c>
      <c r="AV340" s="14" t="s">
        <v>88</v>
      </c>
      <c r="AW340" s="14" t="s">
        <v>34</v>
      </c>
      <c r="AX340" s="14" t="s">
        <v>78</v>
      </c>
      <c r="AY340" s="263" t="s">
        <v>157</v>
      </c>
    </row>
    <row r="341" s="14" customFormat="1">
      <c r="A341" s="14"/>
      <c r="B341" s="253"/>
      <c r="C341" s="254"/>
      <c r="D341" s="244" t="s">
        <v>166</v>
      </c>
      <c r="E341" s="255" t="s">
        <v>1</v>
      </c>
      <c r="F341" s="256" t="s">
        <v>836</v>
      </c>
      <c r="G341" s="254"/>
      <c r="H341" s="257">
        <v>-19.036000000000001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166</v>
      </c>
      <c r="AU341" s="263" t="s">
        <v>88</v>
      </c>
      <c r="AV341" s="14" t="s">
        <v>88</v>
      </c>
      <c r="AW341" s="14" t="s">
        <v>34</v>
      </c>
      <c r="AX341" s="14" t="s">
        <v>78</v>
      </c>
      <c r="AY341" s="263" t="s">
        <v>157</v>
      </c>
    </row>
    <row r="342" s="14" customFormat="1">
      <c r="A342" s="14"/>
      <c r="B342" s="253"/>
      <c r="C342" s="254"/>
      <c r="D342" s="244" t="s">
        <v>166</v>
      </c>
      <c r="E342" s="255" t="s">
        <v>1</v>
      </c>
      <c r="F342" s="256" t="s">
        <v>837</v>
      </c>
      <c r="G342" s="254"/>
      <c r="H342" s="257">
        <v>-0.25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166</v>
      </c>
      <c r="AU342" s="263" t="s">
        <v>88</v>
      </c>
      <c r="AV342" s="14" t="s">
        <v>88</v>
      </c>
      <c r="AW342" s="14" t="s">
        <v>34</v>
      </c>
      <c r="AX342" s="14" t="s">
        <v>78</v>
      </c>
      <c r="AY342" s="263" t="s">
        <v>157</v>
      </c>
    </row>
    <row r="343" s="15" customFormat="1">
      <c r="A343" s="15"/>
      <c r="B343" s="264"/>
      <c r="C343" s="265"/>
      <c r="D343" s="244" t="s">
        <v>166</v>
      </c>
      <c r="E343" s="266" t="s">
        <v>1</v>
      </c>
      <c r="F343" s="267" t="s">
        <v>170</v>
      </c>
      <c r="G343" s="265"/>
      <c r="H343" s="268">
        <v>28.588000000000001</v>
      </c>
      <c r="I343" s="269"/>
      <c r="J343" s="265"/>
      <c r="K343" s="265"/>
      <c r="L343" s="270"/>
      <c r="M343" s="271"/>
      <c r="N343" s="272"/>
      <c r="O343" s="272"/>
      <c r="P343" s="272"/>
      <c r="Q343" s="272"/>
      <c r="R343" s="272"/>
      <c r="S343" s="272"/>
      <c r="T343" s="27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4" t="s">
        <v>166</v>
      </c>
      <c r="AU343" s="274" t="s">
        <v>88</v>
      </c>
      <c r="AV343" s="15" t="s">
        <v>164</v>
      </c>
      <c r="AW343" s="15" t="s">
        <v>34</v>
      </c>
      <c r="AX343" s="15" t="s">
        <v>86</v>
      </c>
      <c r="AY343" s="274" t="s">
        <v>157</v>
      </c>
    </row>
    <row r="344" s="2" customFormat="1" ht="33" customHeight="1">
      <c r="A344" s="39"/>
      <c r="B344" s="40"/>
      <c r="C344" s="228" t="s">
        <v>478</v>
      </c>
      <c r="D344" s="228" t="s">
        <v>160</v>
      </c>
      <c r="E344" s="229" t="s">
        <v>838</v>
      </c>
      <c r="F344" s="230" t="s">
        <v>839</v>
      </c>
      <c r="G344" s="231" t="s">
        <v>190</v>
      </c>
      <c r="H344" s="232">
        <v>19.036000000000001</v>
      </c>
      <c r="I344" s="233"/>
      <c r="J344" s="234">
        <f>ROUND(I344*H344,2)</f>
        <v>0</v>
      </c>
      <c r="K344" s="235"/>
      <c r="L344" s="45"/>
      <c r="M344" s="236" t="s">
        <v>1</v>
      </c>
      <c r="N344" s="237" t="s">
        <v>43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164</v>
      </c>
      <c r="AT344" s="240" t="s">
        <v>160</v>
      </c>
      <c r="AU344" s="240" t="s">
        <v>88</v>
      </c>
      <c r="AY344" s="18" t="s">
        <v>157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86</v>
      </c>
      <c r="BK344" s="241">
        <f>ROUND(I344*H344,2)</f>
        <v>0</v>
      </c>
      <c r="BL344" s="18" t="s">
        <v>164</v>
      </c>
      <c r="BM344" s="240" t="s">
        <v>840</v>
      </c>
    </row>
    <row r="345" s="12" customFormat="1" ht="22.8" customHeight="1">
      <c r="A345" s="12"/>
      <c r="B345" s="212"/>
      <c r="C345" s="213"/>
      <c r="D345" s="214" t="s">
        <v>77</v>
      </c>
      <c r="E345" s="226" t="s">
        <v>246</v>
      </c>
      <c r="F345" s="226" t="s">
        <v>247</v>
      </c>
      <c r="G345" s="213"/>
      <c r="H345" s="213"/>
      <c r="I345" s="216"/>
      <c r="J345" s="227">
        <f>BK345</f>
        <v>0</v>
      </c>
      <c r="K345" s="213"/>
      <c r="L345" s="218"/>
      <c r="M345" s="219"/>
      <c r="N345" s="220"/>
      <c r="O345" s="220"/>
      <c r="P345" s="221">
        <f>P346</f>
        <v>0</v>
      </c>
      <c r="Q345" s="220"/>
      <c r="R345" s="221">
        <f>R346</f>
        <v>0</v>
      </c>
      <c r="S345" s="220"/>
      <c r="T345" s="222">
        <f>T346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3" t="s">
        <v>86</v>
      </c>
      <c r="AT345" s="224" t="s">
        <v>77</v>
      </c>
      <c r="AU345" s="224" t="s">
        <v>86</v>
      </c>
      <c r="AY345" s="223" t="s">
        <v>157</v>
      </c>
      <c r="BK345" s="225">
        <f>BK346</f>
        <v>0</v>
      </c>
    </row>
    <row r="346" s="2" customFormat="1" ht="16.5" customHeight="1">
      <c r="A346" s="39"/>
      <c r="B346" s="40"/>
      <c r="C346" s="228" t="s">
        <v>482</v>
      </c>
      <c r="D346" s="228" t="s">
        <v>160</v>
      </c>
      <c r="E346" s="229" t="s">
        <v>249</v>
      </c>
      <c r="F346" s="230" t="s">
        <v>250</v>
      </c>
      <c r="G346" s="231" t="s">
        <v>190</v>
      </c>
      <c r="H346" s="232">
        <v>34.578000000000003</v>
      </c>
      <c r="I346" s="233"/>
      <c r="J346" s="234">
        <f>ROUND(I346*H346,2)</f>
        <v>0</v>
      </c>
      <c r="K346" s="235"/>
      <c r="L346" s="45"/>
      <c r="M346" s="236" t="s">
        <v>1</v>
      </c>
      <c r="N346" s="237" t="s">
        <v>43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164</v>
      </c>
      <c r="AT346" s="240" t="s">
        <v>160</v>
      </c>
      <c r="AU346" s="240" t="s">
        <v>88</v>
      </c>
      <c r="AY346" s="18" t="s">
        <v>157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86</v>
      </c>
      <c r="BK346" s="241">
        <f>ROUND(I346*H346,2)</f>
        <v>0</v>
      </c>
      <c r="BL346" s="18" t="s">
        <v>164</v>
      </c>
      <c r="BM346" s="240" t="s">
        <v>841</v>
      </c>
    </row>
    <row r="347" s="12" customFormat="1" ht="25.92" customHeight="1">
      <c r="A347" s="12"/>
      <c r="B347" s="212"/>
      <c r="C347" s="213"/>
      <c r="D347" s="214" t="s">
        <v>77</v>
      </c>
      <c r="E347" s="215" t="s">
        <v>252</v>
      </c>
      <c r="F347" s="215" t="s">
        <v>253</v>
      </c>
      <c r="G347" s="213"/>
      <c r="H347" s="213"/>
      <c r="I347" s="216"/>
      <c r="J347" s="217">
        <f>BK347</f>
        <v>0</v>
      </c>
      <c r="K347" s="213"/>
      <c r="L347" s="218"/>
      <c r="M347" s="219"/>
      <c r="N347" s="220"/>
      <c r="O347" s="220"/>
      <c r="P347" s="221">
        <f>P348+P371+P374+P378+P405+P443+P564+P603+P614</f>
        <v>0</v>
      </c>
      <c r="Q347" s="220"/>
      <c r="R347" s="221">
        <f>R348+R371+R374+R378+R405+R443+R564+R603+R614</f>
        <v>2.7514506999999999</v>
      </c>
      <c r="S347" s="220"/>
      <c r="T347" s="222">
        <f>T348+T371+T374+T378+T405+T443+T564+T603+T614</f>
        <v>14.299144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3" t="s">
        <v>88</v>
      </c>
      <c r="AT347" s="224" t="s">
        <v>77</v>
      </c>
      <c r="AU347" s="224" t="s">
        <v>78</v>
      </c>
      <c r="AY347" s="223" t="s">
        <v>157</v>
      </c>
      <c r="BK347" s="225">
        <f>BK348+BK371+BK374+BK378+BK405+BK443+BK564+BK603+BK614</f>
        <v>0</v>
      </c>
    </row>
    <row r="348" s="12" customFormat="1" ht="22.8" customHeight="1">
      <c r="A348" s="12"/>
      <c r="B348" s="212"/>
      <c r="C348" s="213"/>
      <c r="D348" s="214" t="s">
        <v>77</v>
      </c>
      <c r="E348" s="226" t="s">
        <v>254</v>
      </c>
      <c r="F348" s="226" t="s">
        <v>842</v>
      </c>
      <c r="G348" s="213"/>
      <c r="H348" s="213"/>
      <c r="I348" s="216"/>
      <c r="J348" s="227">
        <f>BK348</f>
        <v>0</v>
      </c>
      <c r="K348" s="213"/>
      <c r="L348" s="218"/>
      <c r="M348" s="219"/>
      <c r="N348" s="220"/>
      <c r="O348" s="220"/>
      <c r="P348" s="221">
        <f>SUM(P349:P370)</f>
        <v>0</v>
      </c>
      <c r="Q348" s="220"/>
      <c r="R348" s="221">
        <f>SUM(R349:R370)</f>
        <v>0.00084000000000000003</v>
      </c>
      <c r="S348" s="220"/>
      <c r="T348" s="222">
        <f>SUM(T349:T370)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3" t="s">
        <v>88</v>
      </c>
      <c r="AT348" s="224" t="s">
        <v>77</v>
      </c>
      <c r="AU348" s="224" t="s">
        <v>86</v>
      </c>
      <c r="AY348" s="223" t="s">
        <v>157</v>
      </c>
      <c r="BK348" s="225">
        <f>SUM(BK349:BK370)</f>
        <v>0</v>
      </c>
    </row>
    <row r="349" s="2" customFormat="1" ht="16.5" customHeight="1">
      <c r="A349" s="39"/>
      <c r="B349" s="40"/>
      <c r="C349" s="228" t="s">
        <v>487</v>
      </c>
      <c r="D349" s="228" t="s">
        <v>160</v>
      </c>
      <c r="E349" s="229" t="s">
        <v>843</v>
      </c>
      <c r="F349" s="230" t="s">
        <v>844</v>
      </c>
      <c r="G349" s="231" t="s">
        <v>173</v>
      </c>
      <c r="H349" s="232">
        <v>1</v>
      </c>
      <c r="I349" s="233"/>
      <c r="J349" s="234">
        <f>ROUND(I349*H349,2)</f>
        <v>0</v>
      </c>
      <c r="K349" s="235"/>
      <c r="L349" s="45"/>
      <c r="M349" s="236" t="s">
        <v>1</v>
      </c>
      <c r="N349" s="237" t="s">
        <v>43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242</v>
      </c>
      <c r="AT349" s="240" t="s">
        <v>160</v>
      </c>
      <c r="AU349" s="240" t="s">
        <v>88</v>
      </c>
      <c r="AY349" s="18" t="s">
        <v>157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86</v>
      </c>
      <c r="BK349" s="241">
        <f>ROUND(I349*H349,2)</f>
        <v>0</v>
      </c>
      <c r="BL349" s="18" t="s">
        <v>242</v>
      </c>
      <c r="BM349" s="240" t="s">
        <v>845</v>
      </c>
    </row>
    <row r="350" s="2" customFormat="1" ht="24.15" customHeight="1">
      <c r="A350" s="39"/>
      <c r="B350" s="40"/>
      <c r="C350" s="279" t="s">
        <v>493</v>
      </c>
      <c r="D350" s="279" t="s">
        <v>261</v>
      </c>
      <c r="E350" s="280" t="s">
        <v>846</v>
      </c>
      <c r="F350" s="281" t="s">
        <v>847</v>
      </c>
      <c r="G350" s="282" t="s">
        <v>173</v>
      </c>
      <c r="H350" s="283">
        <v>1</v>
      </c>
      <c r="I350" s="284"/>
      <c r="J350" s="285">
        <f>ROUND(I350*H350,2)</f>
        <v>0</v>
      </c>
      <c r="K350" s="286"/>
      <c r="L350" s="287"/>
      <c r="M350" s="288" t="s">
        <v>1</v>
      </c>
      <c r="N350" s="289" t="s">
        <v>43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264</v>
      </c>
      <c r="AT350" s="240" t="s">
        <v>261</v>
      </c>
      <c r="AU350" s="240" t="s">
        <v>88</v>
      </c>
      <c r="AY350" s="18" t="s">
        <v>157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86</v>
      </c>
      <c r="BK350" s="241">
        <f>ROUND(I350*H350,2)</f>
        <v>0</v>
      </c>
      <c r="BL350" s="18" t="s">
        <v>242</v>
      </c>
      <c r="BM350" s="240" t="s">
        <v>848</v>
      </c>
    </row>
    <row r="351" s="2" customFormat="1" ht="24.15" customHeight="1">
      <c r="A351" s="39"/>
      <c r="B351" s="40"/>
      <c r="C351" s="228" t="s">
        <v>497</v>
      </c>
      <c r="D351" s="228" t="s">
        <v>160</v>
      </c>
      <c r="E351" s="229" t="s">
        <v>849</v>
      </c>
      <c r="F351" s="230" t="s">
        <v>850</v>
      </c>
      <c r="G351" s="231" t="s">
        <v>173</v>
      </c>
      <c r="H351" s="232">
        <v>1</v>
      </c>
      <c r="I351" s="233"/>
      <c r="J351" s="234">
        <f>ROUND(I351*H351,2)</f>
        <v>0</v>
      </c>
      <c r="K351" s="235"/>
      <c r="L351" s="45"/>
      <c r="M351" s="236" t="s">
        <v>1</v>
      </c>
      <c r="N351" s="237" t="s">
        <v>43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242</v>
      </c>
      <c r="AT351" s="240" t="s">
        <v>160</v>
      </c>
      <c r="AU351" s="240" t="s">
        <v>88</v>
      </c>
      <c r="AY351" s="18" t="s">
        <v>157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86</v>
      </c>
      <c r="BK351" s="241">
        <f>ROUND(I351*H351,2)</f>
        <v>0</v>
      </c>
      <c r="BL351" s="18" t="s">
        <v>242</v>
      </c>
      <c r="BM351" s="240" t="s">
        <v>851</v>
      </c>
    </row>
    <row r="352" s="2" customFormat="1" ht="37.8" customHeight="1">
      <c r="A352" s="39"/>
      <c r="B352" s="40"/>
      <c r="C352" s="279" t="s">
        <v>501</v>
      </c>
      <c r="D352" s="279" t="s">
        <v>261</v>
      </c>
      <c r="E352" s="280" t="s">
        <v>852</v>
      </c>
      <c r="F352" s="281" t="s">
        <v>853</v>
      </c>
      <c r="G352" s="282" t="s">
        <v>173</v>
      </c>
      <c r="H352" s="283">
        <v>1</v>
      </c>
      <c r="I352" s="284"/>
      <c r="J352" s="285">
        <f>ROUND(I352*H352,2)</f>
        <v>0</v>
      </c>
      <c r="K352" s="286"/>
      <c r="L352" s="287"/>
      <c r="M352" s="288" t="s">
        <v>1</v>
      </c>
      <c r="N352" s="289" t="s">
        <v>43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264</v>
      </c>
      <c r="AT352" s="240" t="s">
        <v>261</v>
      </c>
      <c r="AU352" s="240" t="s">
        <v>88</v>
      </c>
      <c r="AY352" s="18" t="s">
        <v>157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86</v>
      </c>
      <c r="BK352" s="241">
        <f>ROUND(I352*H352,2)</f>
        <v>0</v>
      </c>
      <c r="BL352" s="18" t="s">
        <v>242</v>
      </c>
      <c r="BM352" s="240" t="s">
        <v>854</v>
      </c>
    </row>
    <row r="353" s="2" customFormat="1" ht="16.5" customHeight="1">
      <c r="A353" s="39"/>
      <c r="B353" s="40"/>
      <c r="C353" s="279" t="s">
        <v>506</v>
      </c>
      <c r="D353" s="279" t="s">
        <v>261</v>
      </c>
      <c r="E353" s="280" t="s">
        <v>855</v>
      </c>
      <c r="F353" s="281" t="s">
        <v>856</v>
      </c>
      <c r="G353" s="282" t="s">
        <v>173</v>
      </c>
      <c r="H353" s="283">
        <v>2</v>
      </c>
      <c r="I353" s="284"/>
      <c r="J353" s="285">
        <f>ROUND(I353*H353,2)</f>
        <v>0</v>
      </c>
      <c r="K353" s="286"/>
      <c r="L353" s="287"/>
      <c r="M353" s="288" t="s">
        <v>1</v>
      </c>
      <c r="N353" s="289" t="s">
        <v>43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264</v>
      </c>
      <c r="AT353" s="240" t="s">
        <v>261</v>
      </c>
      <c r="AU353" s="240" t="s">
        <v>88</v>
      </c>
      <c r="AY353" s="18" t="s">
        <v>157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86</v>
      </c>
      <c r="BK353" s="241">
        <f>ROUND(I353*H353,2)</f>
        <v>0</v>
      </c>
      <c r="BL353" s="18" t="s">
        <v>242</v>
      </c>
      <c r="BM353" s="240" t="s">
        <v>857</v>
      </c>
    </row>
    <row r="354" s="2" customFormat="1" ht="24.15" customHeight="1">
      <c r="A354" s="39"/>
      <c r="B354" s="40"/>
      <c r="C354" s="228" t="s">
        <v>512</v>
      </c>
      <c r="D354" s="228" t="s">
        <v>160</v>
      </c>
      <c r="E354" s="229" t="s">
        <v>858</v>
      </c>
      <c r="F354" s="230" t="s">
        <v>859</v>
      </c>
      <c r="G354" s="231" t="s">
        <v>173</v>
      </c>
      <c r="H354" s="232">
        <v>21</v>
      </c>
      <c r="I354" s="233"/>
      <c r="J354" s="234">
        <f>ROUND(I354*H354,2)</f>
        <v>0</v>
      </c>
      <c r="K354" s="235"/>
      <c r="L354" s="45"/>
      <c r="M354" s="236" t="s">
        <v>1</v>
      </c>
      <c r="N354" s="237" t="s">
        <v>43</v>
      </c>
      <c r="O354" s="92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242</v>
      </c>
      <c r="AT354" s="240" t="s">
        <v>160</v>
      </c>
      <c r="AU354" s="240" t="s">
        <v>88</v>
      </c>
      <c r="AY354" s="18" t="s">
        <v>157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86</v>
      </c>
      <c r="BK354" s="241">
        <f>ROUND(I354*H354,2)</f>
        <v>0</v>
      </c>
      <c r="BL354" s="18" t="s">
        <v>242</v>
      </c>
      <c r="BM354" s="240" t="s">
        <v>860</v>
      </c>
    </row>
    <row r="355" s="2" customFormat="1" ht="24.15" customHeight="1">
      <c r="A355" s="39"/>
      <c r="B355" s="40"/>
      <c r="C355" s="279" t="s">
        <v>516</v>
      </c>
      <c r="D355" s="279" t="s">
        <v>261</v>
      </c>
      <c r="E355" s="280" t="s">
        <v>861</v>
      </c>
      <c r="F355" s="281" t="s">
        <v>862</v>
      </c>
      <c r="G355" s="282" t="s">
        <v>173</v>
      </c>
      <c r="H355" s="283">
        <v>21</v>
      </c>
      <c r="I355" s="284"/>
      <c r="J355" s="285">
        <f>ROUND(I355*H355,2)</f>
        <v>0</v>
      </c>
      <c r="K355" s="286"/>
      <c r="L355" s="287"/>
      <c r="M355" s="288" t="s">
        <v>1</v>
      </c>
      <c r="N355" s="289" t="s">
        <v>43</v>
      </c>
      <c r="O355" s="92"/>
      <c r="P355" s="238">
        <f>O355*H355</f>
        <v>0</v>
      </c>
      <c r="Q355" s="238">
        <v>4.0000000000000003E-05</v>
      </c>
      <c r="R355" s="238">
        <f>Q355*H355</f>
        <v>0.00084000000000000003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264</v>
      </c>
      <c r="AT355" s="240" t="s">
        <v>261</v>
      </c>
      <c r="AU355" s="240" t="s">
        <v>88</v>
      </c>
      <c r="AY355" s="18" t="s">
        <v>157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86</v>
      </c>
      <c r="BK355" s="241">
        <f>ROUND(I355*H355,2)</f>
        <v>0</v>
      </c>
      <c r="BL355" s="18" t="s">
        <v>242</v>
      </c>
      <c r="BM355" s="240" t="s">
        <v>863</v>
      </c>
    </row>
    <row r="356" s="2" customFormat="1" ht="16.5" customHeight="1">
      <c r="A356" s="39"/>
      <c r="B356" s="40"/>
      <c r="C356" s="228" t="s">
        <v>520</v>
      </c>
      <c r="D356" s="228" t="s">
        <v>160</v>
      </c>
      <c r="E356" s="229" t="s">
        <v>864</v>
      </c>
      <c r="F356" s="230" t="s">
        <v>865</v>
      </c>
      <c r="G356" s="231" t="s">
        <v>173</v>
      </c>
      <c r="H356" s="232">
        <v>20</v>
      </c>
      <c r="I356" s="233"/>
      <c r="J356" s="234">
        <f>ROUND(I356*H356,2)</f>
        <v>0</v>
      </c>
      <c r="K356" s="235"/>
      <c r="L356" s="45"/>
      <c r="M356" s="236" t="s">
        <v>1</v>
      </c>
      <c r="N356" s="237" t="s">
        <v>43</v>
      </c>
      <c r="O356" s="92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0" t="s">
        <v>242</v>
      </c>
      <c r="AT356" s="240" t="s">
        <v>160</v>
      </c>
      <c r="AU356" s="240" t="s">
        <v>88</v>
      </c>
      <c r="AY356" s="18" t="s">
        <v>157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86</v>
      </c>
      <c r="BK356" s="241">
        <f>ROUND(I356*H356,2)</f>
        <v>0</v>
      </c>
      <c r="BL356" s="18" t="s">
        <v>242</v>
      </c>
      <c r="BM356" s="240" t="s">
        <v>866</v>
      </c>
    </row>
    <row r="357" s="2" customFormat="1" ht="16.5" customHeight="1">
      <c r="A357" s="39"/>
      <c r="B357" s="40"/>
      <c r="C357" s="228" t="s">
        <v>525</v>
      </c>
      <c r="D357" s="228" t="s">
        <v>160</v>
      </c>
      <c r="E357" s="229" t="s">
        <v>867</v>
      </c>
      <c r="F357" s="230" t="s">
        <v>868</v>
      </c>
      <c r="G357" s="231" t="s">
        <v>173</v>
      </c>
      <c r="H357" s="232">
        <v>1</v>
      </c>
      <c r="I357" s="233"/>
      <c r="J357" s="234">
        <f>ROUND(I357*H357,2)</f>
        <v>0</v>
      </c>
      <c r="K357" s="235"/>
      <c r="L357" s="45"/>
      <c r="M357" s="236" t="s">
        <v>1</v>
      </c>
      <c r="N357" s="237" t="s">
        <v>43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242</v>
      </c>
      <c r="AT357" s="240" t="s">
        <v>160</v>
      </c>
      <c r="AU357" s="240" t="s">
        <v>88</v>
      </c>
      <c r="AY357" s="18" t="s">
        <v>157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86</v>
      </c>
      <c r="BK357" s="241">
        <f>ROUND(I357*H357,2)</f>
        <v>0</v>
      </c>
      <c r="BL357" s="18" t="s">
        <v>242</v>
      </c>
      <c r="BM357" s="240" t="s">
        <v>869</v>
      </c>
    </row>
    <row r="358" s="2" customFormat="1" ht="16.5" customHeight="1">
      <c r="A358" s="39"/>
      <c r="B358" s="40"/>
      <c r="C358" s="279" t="s">
        <v>531</v>
      </c>
      <c r="D358" s="279" t="s">
        <v>261</v>
      </c>
      <c r="E358" s="280" t="s">
        <v>870</v>
      </c>
      <c r="F358" s="281" t="s">
        <v>871</v>
      </c>
      <c r="G358" s="282" t="s">
        <v>173</v>
      </c>
      <c r="H358" s="283">
        <v>21</v>
      </c>
      <c r="I358" s="284"/>
      <c r="J358" s="285">
        <f>ROUND(I358*H358,2)</f>
        <v>0</v>
      </c>
      <c r="K358" s="286"/>
      <c r="L358" s="287"/>
      <c r="M358" s="288" t="s">
        <v>1</v>
      </c>
      <c r="N358" s="289" t="s">
        <v>43</v>
      </c>
      <c r="O358" s="92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264</v>
      </c>
      <c r="AT358" s="240" t="s">
        <v>261</v>
      </c>
      <c r="AU358" s="240" t="s">
        <v>88</v>
      </c>
      <c r="AY358" s="18" t="s">
        <v>157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86</v>
      </c>
      <c r="BK358" s="241">
        <f>ROUND(I358*H358,2)</f>
        <v>0</v>
      </c>
      <c r="BL358" s="18" t="s">
        <v>242</v>
      </c>
      <c r="BM358" s="240" t="s">
        <v>872</v>
      </c>
    </row>
    <row r="359" s="2" customFormat="1" ht="16.5" customHeight="1">
      <c r="A359" s="39"/>
      <c r="B359" s="40"/>
      <c r="C359" s="228" t="s">
        <v>535</v>
      </c>
      <c r="D359" s="228" t="s">
        <v>160</v>
      </c>
      <c r="E359" s="229" t="s">
        <v>873</v>
      </c>
      <c r="F359" s="230" t="s">
        <v>874</v>
      </c>
      <c r="G359" s="231" t="s">
        <v>173</v>
      </c>
      <c r="H359" s="232">
        <v>21</v>
      </c>
      <c r="I359" s="233"/>
      <c r="J359" s="234">
        <f>ROUND(I359*H359,2)</f>
        <v>0</v>
      </c>
      <c r="K359" s="235"/>
      <c r="L359" s="45"/>
      <c r="M359" s="236" t="s">
        <v>1</v>
      </c>
      <c r="N359" s="237" t="s">
        <v>43</v>
      </c>
      <c r="O359" s="92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242</v>
      </c>
      <c r="AT359" s="240" t="s">
        <v>160</v>
      </c>
      <c r="AU359" s="240" t="s">
        <v>88</v>
      </c>
      <c r="AY359" s="18" t="s">
        <v>157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86</v>
      </c>
      <c r="BK359" s="241">
        <f>ROUND(I359*H359,2)</f>
        <v>0</v>
      </c>
      <c r="BL359" s="18" t="s">
        <v>242</v>
      </c>
      <c r="BM359" s="240" t="s">
        <v>875</v>
      </c>
    </row>
    <row r="360" s="2" customFormat="1" ht="16.5" customHeight="1">
      <c r="A360" s="39"/>
      <c r="B360" s="40"/>
      <c r="C360" s="279" t="s">
        <v>539</v>
      </c>
      <c r="D360" s="279" t="s">
        <v>261</v>
      </c>
      <c r="E360" s="280" t="s">
        <v>876</v>
      </c>
      <c r="F360" s="281" t="s">
        <v>877</v>
      </c>
      <c r="G360" s="282" t="s">
        <v>173</v>
      </c>
      <c r="H360" s="283">
        <v>21</v>
      </c>
      <c r="I360" s="284"/>
      <c r="J360" s="285">
        <f>ROUND(I360*H360,2)</f>
        <v>0</v>
      </c>
      <c r="K360" s="286"/>
      <c r="L360" s="287"/>
      <c r="M360" s="288" t="s">
        <v>1</v>
      </c>
      <c r="N360" s="289" t="s">
        <v>43</v>
      </c>
      <c r="O360" s="92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0" t="s">
        <v>264</v>
      </c>
      <c r="AT360" s="240" t="s">
        <v>261</v>
      </c>
      <c r="AU360" s="240" t="s">
        <v>88</v>
      </c>
      <c r="AY360" s="18" t="s">
        <v>157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86</v>
      </c>
      <c r="BK360" s="241">
        <f>ROUND(I360*H360,2)</f>
        <v>0</v>
      </c>
      <c r="BL360" s="18" t="s">
        <v>242</v>
      </c>
      <c r="BM360" s="240" t="s">
        <v>878</v>
      </c>
    </row>
    <row r="361" s="2" customFormat="1" ht="37.8" customHeight="1">
      <c r="A361" s="39"/>
      <c r="B361" s="40"/>
      <c r="C361" s="228" t="s">
        <v>543</v>
      </c>
      <c r="D361" s="228" t="s">
        <v>160</v>
      </c>
      <c r="E361" s="229" t="s">
        <v>879</v>
      </c>
      <c r="F361" s="230" t="s">
        <v>880</v>
      </c>
      <c r="G361" s="231" t="s">
        <v>173</v>
      </c>
      <c r="H361" s="232">
        <v>1</v>
      </c>
      <c r="I361" s="233"/>
      <c r="J361" s="234">
        <f>ROUND(I361*H361,2)</f>
        <v>0</v>
      </c>
      <c r="K361" s="235"/>
      <c r="L361" s="45"/>
      <c r="M361" s="236" t="s">
        <v>1</v>
      </c>
      <c r="N361" s="237" t="s">
        <v>43</v>
      </c>
      <c r="O361" s="92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242</v>
      </c>
      <c r="AT361" s="240" t="s">
        <v>160</v>
      </c>
      <c r="AU361" s="240" t="s">
        <v>88</v>
      </c>
      <c r="AY361" s="18" t="s">
        <v>157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86</v>
      </c>
      <c r="BK361" s="241">
        <f>ROUND(I361*H361,2)</f>
        <v>0</v>
      </c>
      <c r="BL361" s="18" t="s">
        <v>242</v>
      </c>
      <c r="BM361" s="240" t="s">
        <v>881</v>
      </c>
    </row>
    <row r="362" s="2" customFormat="1" ht="16.5" customHeight="1">
      <c r="A362" s="39"/>
      <c r="B362" s="40"/>
      <c r="C362" s="228" t="s">
        <v>547</v>
      </c>
      <c r="D362" s="228" t="s">
        <v>160</v>
      </c>
      <c r="E362" s="229" t="s">
        <v>882</v>
      </c>
      <c r="F362" s="230" t="s">
        <v>883</v>
      </c>
      <c r="G362" s="231" t="s">
        <v>212</v>
      </c>
      <c r="H362" s="232">
        <v>350</v>
      </c>
      <c r="I362" s="233"/>
      <c r="J362" s="234">
        <f>ROUND(I362*H362,2)</f>
        <v>0</v>
      </c>
      <c r="K362" s="235"/>
      <c r="L362" s="45"/>
      <c r="M362" s="236" t="s">
        <v>1</v>
      </c>
      <c r="N362" s="237" t="s">
        <v>43</v>
      </c>
      <c r="O362" s="92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242</v>
      </c>
      <c r="AT362" s="240" t="s">
        <v>160</v>
      </c>
      <c r="AU362" s="240" t="s">
        <v>88</v>
      </c>
      <c r="AY362" s="18" t="s">
        <v>157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86</v>
      </c>
      <c r="BK362" s="241">
        <f>ROUND(I362*H362,2)</f>
        <v>0</v>
      </c>
      <c r="BL362" s="18" t="s">
        <v>242</v>
      </c>
      <c r="BM362" s="240" t="s">
        <v>884</v>
      </c>
    </row>
    <row r="363" s="2" customFormat="1">
      <c r="A363" s="39"/>
      <c r="B363" s="40"/>
      <c r="C363" s="41"/>
      <c r="D363" s="244" t="s">
        <v>233</v>
      </c>
      <c r="E363" s="41"/>
      <c r="F363" s="275" t="s">
        <v>885</v>
      </c>
      <c r="G363" s="41"/>
      <c r="H363" s="41"/>
      <c r="I363" s="276"/>
      <c r="J363" s="41"/>
      <c r="K363" s="41"/>
      <c r="L363" s="45"/>
      <c r="M363" s="277"/>
      <c r="N363" s="278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233</v>
      </c>
      <c r="AU363" s="18" t="s">
        <v>88</v>
      </c>
    </row>
    <row r="364" s="2" customFormat="1" ht="16.5" customHeight="1">
      <c r="A364" s="39"/>
      <c r="B364" s="40"/>
      <c r="C364" s="279" t="s">
        <v>554</v>
      </c>
      <c r="D364" s="279" t="s">
        <v>261</v>
      </c>
      <c r="E364" s="280" t="s">
        <v>886</v>
      </c>
      <c r="F364" s="281" t="s">
        <v>887</v>
      </c>
      <c r="G364" s="282" t="s">
        <v>212</v>
      </c>
      <c r="H364" s="283">
        <v>385</v>
      </c>
      <c r="I364" s="284"/>
      <c r="J364" s="285">
        <f>ROUND(I364*H364,2)</f>
        <v>0</v>
      </c>
      <c r="K364" s="286"/>
      <c r="L364" s="287"/>
      <c r="M364" s="288" t="s">
        <v>1</v>
      </c>
      <c r="N364" s="289" t="s">
        <v>43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264</v>
      </c>
      <c r="AT364" s="240" t="s">
        <v>261</v>
      </c>
      <c r="AU364" s="240" t="s">
        <v>88</v>
      </c>
      <c r="AY364" s="18" t="s">
        <v>157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86</v>
      </c>
      <c r="BK364" s="241">
        <f>ROUND(I364*H364,2)</f>
        <v>0</v>
      </c>
      <c r="BL364" s="18" t="s">
        <v>242</v>
      </c>
      <c r="BM364" s="240" t="s">
        <v>888</v>
      </c>
    </row>
    <row r="365" s="14" customFormat="1">
      <c r="A365" s="14"/>
      <c r="B365" s="253"/>
      <c r="C365" s="254"/>
      <c r="D365" s="244" t="s">
        <v>166</v>
      </c>
      <c r="E365" s="255" t="s">
        <v>1</v>
      </c>
      <c r="F365" s="256" t="s">
        <v>889</v>
      </c>
      <c r="G365" s="254"/>
      <c r="H365" s="257">
        <v>385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166</v>
      </c>
      <c r="AU365" s="263" t="s">
        <v>88</v>
      </c>
      <c r="AV365" s="14" t="s">
        <v>88</v>
      </c>
      <c r="AW365" s="14" t="s">
        <v>34</v>
      </c>
      <c r="AX365" s="14" t="s">
        <v>78</v>
      </c>
      <c r="AY365" s="263" t="s">
        <v>157</v>
      </c>
    </row>
    <row r="366" s="15" customFormat="1">
      <c r="A366" s="15"/>
      <c r="B366" s="264"/>
      <c r="C366" s="265"/>
      <c r="D366" s="244" t="s">
        <v>166</v>
      </c>
      <c r="E366" s="266" t="s">
        <v>1</v>
      </c>
      <c r="F366" s="267" t="s">
        <v>170</v>
      </c>
      <c r="G366" s="265"/>
      <c r="H366" s="268">
        <v>385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4" t="s">
        <v>166</v>
      </c>
      <c r="AU366" s="274" t="s">
        <v>88</v>
      </c>
      <c r="AV366" s="15" t="s">
        <v>164</v>
      </c>
      <c r="AW366" s="15" t="s">
        <v>34</v>
      </c>
      <c r="AX366" s="15" t="s">
        <v>86</v>
      </c>
      <c r="AY366" s="274" t="s">
        <v>157</v>
      </c>
    </row>
    <row r="367" s="2" customFormat="1" ht="16.5" customHeight="1">
      <c r="A367" s="39"/>
      <c r="B367" s="40"/>
      <c r="C367" s="228" t="s">
        <v>890</v>
      </c>
      <c r="D367" s="228" t="s">
        <v>160</v>
      </c>
      <c r="E367" s="229" t="s">
        <v>891</v>
      </c>
      <c r="F367" s="230" t="s">
        <v>892</v>
      </c>
      <c r="G367" s="231" t="s">
        <v>212</v>
      </c>
      <c r="H367" s="232">
        <v>1100</v>
      </c>
      <c r="I367" s="233"/>
      <c r="J367" s="234">
        <f>ROUND(I367*H367,2)</f>
        <v>0</v>
      </c>
      <c r="K367" s="235"/>
      <c r="L367" s="45"/>
      <c r="M367" s="236" t="s">
        <v>1</v>
      </c>
      <c r="N367" s="237" t="s">
        <v>43</v>
      </c>
      <c r="O367" s="92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242</v>
      </c>
      <c r="AT367" s="240" t="s">
        <v>160</v>
      </c>
      <c r="AU367" s="240" t="s">
        <v>88</v>
      </c>
      <c r="AY367" s="18" t="s">
        <v>157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86</v>
      </c>
      <c r="BK367" s="241">
        <f>ROUND(I367*H367,2)</f>
        <v>0</v>
      </c>
      <c r="BL367" s="18" t="s">
        <v>242</v>
      </c>
      <c r="BM367" s="240" t="s">
        <v>893</v>
      </c>
    </row>
    <row r="368" s="2" customFormat="1" ht="24.15" customHeight="1">
      <c r="A368" s="39"/>
      <c r="B368" s="40"/>
      <c r="C368" s="279" t="s">
        <v>894</v>
      </c>
      <c r="D368" s="279" t="s">
        <v>261</v>
      </c>
      <c r="E368" s="280" t="s">
        <v>895</v>
      </c>
      <c r="F368" s="281" t="s">
        <v>896</v>
      </c>
      <c r="G368" s="282" t="s">
        <v>212</v>
      </c>
      <c r="H368" s="283">
        <v>1210</v>
      </c>
      <c r="I368" s="284"/>
      <c r="J368" s="285">
        <f>ROUND(I368*H368,2)</f>
        <v>0</v>
      </c>
      <c r="K368" s="286"/>
      <c r="L368" s="287"/>
      <c r="M368" s="288" t="s">
        <v>1</v>
      </c>
      <c r="N368" s="289" t="s">
        <v>43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264</v>
      </c>
      <c r="AT368" s="240" t="s">
        <v>261</v>
      </c>
      <c r="AU368" s="240" t="s">
        <v>88</v>
      </c>
      <c r="AY368" s="18" t="s">
        <v>157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86</v>
      </c>
      <c r="BK368" s="241">
        <f>ROUND(I368*H368,2)</f>
        <v>0</v>
      </c>
      <c r="BL368" s="18" t="s">
        <v>242</v>
      </c>
      <c r="BM368" s="240" t="s">
        <v>897</v>
      </c>
    </row>
    <row r="369" s="14" customFormat="1">
      <c r="A369" s="14"/>
      <c r="B369" s="253"/>
      <c r="C369" s="254"/>
      <c r="D369" s="244" t="s">
        <v>166</v>
      </c>
      <c r="E369" s="255" t="s">
        <v>1</v>
      </c>
      <c r="F369" s="256" t="s">
        <v>898</v>
      </c>
      <c r="G369" s="254"/>
      <c r="H369" s="257">
        <v>1210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166</v>
      </c>
      <c r="AU369" s="263" t="s">
        <v>88</v>
      </c>
      <c r="AV369" s="14" t="s">
        <v>88</v>
      </c>
      <c r="AW369" s="14" t="s">
        <v>34</v>
      </c>
      <c r="AX369" s="14" t="s">
        <v>78</v>
      </c>
      <c r="AY369" s="263" t="s">
        <v>157</v>
      </c>
    </row>
    <row r="370" s="15" customFormat="1">
      <c r="A370" s="15"/>
      <c r="B370" s="264"/>
      <c r="C370" s="265"/>
      <c r="D370" s="244" t="s">
        <v>166</v>
      </c>
      <c r="E370" s="266" t="s">
        <v>1</v>
      </c>
      <c r="F370" s="267" t="s">
        <v>170</v>
      </c>
      <c r="G370" s="265"/>
      <c r="H370" s="268">
        <v>1210</v>
      </c>
      <c r="I370" s="269"/>
      <c r="J370" s="265"/>
      <c r="K370" s="265"/>
      <c r="L370" s="270"/>
      <c r="M370" s="271"/>
      <c r="N370" s="272"/>
      <c r="O370" s="272"/>
      <c r="P370" s="272"/>
      <c r="Q370" s="272"/>
      <c r="R370" s="272"/>
      <c r="S370" s="272"/>
      <c r="T370" s="27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4" t="s">
        <v>166</v>
      </c>
      <c r="AU370" s="274" t="s">
        <v>88</v>
      </c>
      <c r="AV370" s="15" t="s">
        <v>164</v>
      </c>
      <c r="AW370" s="15" t="s">
        <v>34</v>
      </c>
      <c r="AX370" s="15" t="s">
        <v>86</v>
      </c>
      <c r="AY370" s="274" t="s">
        <v>157</v>
      </c>
    </row>
    <row r="371" s="12" customFormat="1" ht="22.8" customHeight="1">
      <c r="A371" s="12"/>
      <c r="B371" s="212"/>
      <c r="C371" s="213"/>
      <c r="D371" s="214" t="s">
        <v>77</v>
      </c>
      <c r="E371" s="226" t="s">
        <v>899</v>
      </c>
      <c r="F371" s="226" t="s">
        <v>900</v>
      </c>
      <c r="G371" s="213"/>
      <c r="H371" s="213"/>
      <c r="I371" s="216"/>
      <c r="J371" s="227">
        <f>BK371</f>
        <v>0</v>
      </c>
      <c r="K371" s="213"/>
      <c r="L371" s="218"/>
      <c r="M371" s="219"/>
      <c r="N371" s="220"/>
      <c r="O371" s="220"/>
      <c r="P371" s="221">
        <f>SUM(P372:P373)</f>
        <v>0</v>
      </c>
      <c r="Q371" s="220"/>
      <c r="R371" s="221">
        <f>SUM(R372:R373)</f>
        <v>0</v>
      </c>
      <c r="S371" s="220"/>
      <c r="T371" s="222">
        <f>SUM(T372:T373)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3" t="s">
        <v>88</v>
      </c>
      <c r="AT371" s="224" t="s">
        <v>77</v>
      </c>
      <c r="AU371" s="224" t="s">
        <v>86</v>
      </c>
      <c r="AY371" s="223" t="s">
        <v>157</v>
      </c>
      <c r="BK371" s="225">
        <f>SUM(BK372:BK373)</f>
        <v>0</v>
      </c>
    </row>
    <row r="372" s="2" customFormat="1" ht="33" customHeight="1">
      <c r="A372" s="39"/>
      <c r="B372" s="40"/>
      <c r="C372" s="228" t="s">
        <v>901</v>
      </c>
      <c r="D372" s="228" t="s">
        <v>160</v>
      </c>
      <c r="E372" s="229" t="s">
        <v>902</v>
      </c>
      <c r="F372" s="230" t="s">
        <v>903</v>
      </c>
      <c r="G372" s="231" t="s">
        <v>173</v>
      </c>
      <c r="H372" s="232">
        <v>4</v>
      </c>
      <c r="I372" s="233"/>
      <c r="J372" s="234">
        <f>ROUND(I372*H372,2)</f>
        <v>0</v>
      </c>
      <c r="K372" s="235"/>
      <c r="L372" s="45"/>
      <c r="M372" s="236" t="s">
        <v>1</v>
      </c>
      <c r="N372" s="237" t="s">
        <v>43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242</v>
      </c>
      <c r="AT372" s="240" t="s">
        <v>160</v>
      </c>
      <c r="AU372" s="240" t="s">
        <v>88</v>
      </c>
      <c r="AY372" s="18" t="s">
        <v>157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86</v>
      </c>
      <c r="BK372" s="241">
        <f>ROUND(I372*H372,2)</f>
        <v>0</v>
      </c>
      <c r="BL372" s="18" t="s">
        <v>242</v>
      </c>
      <c r="BM372" s="240" t="s">
        <v>904</v>
      </c>
    </row>
    <row r="373" s="2" customFormat="1">
      <c r="A373" s="39"/>
      <c r="B373" s="40"/>
      <c r="C373" s="41"/>
      <c r="D373" s="244" t="s">
        <v>233</v>
      </c>
      <c r="E373" s="41"/>
      <c r="F373" s="275" t="s">
        <v>905</v>
      </c>
      <c r="G373" s="41"/>
      <c r="H373" s="41"/>
      <c r="I373" s="276"/>
      <c r="J373" s="41"/>
      <c r="K373" s="41"/>
      <c r="L373" s="45"/>
      <c r="M373" s="277"/>
      <c r="N373" s="278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233</v>
      </c>
      <c r="AU373" s="18" t="s">
        <v>88</v>
      </c>
    </row>
    <row r="374" s="12" customFormat="1" ht="22.8" customHeight="1">
      <c r="A374" s="12"/>
      <c r="B374" s="212"/>
      <c r="C374" s="213"/>
      <c r="D374" s="214" t="s">
        <v>77</v>
      </c>
      <c r="E374" s="226" t="s">
        <v>906</v>
      </c>
      <c r="F374" s="226" t="s">
        <v>907</v>
      </c>
      <c r="G374" s="213"/>
      <c r="H374" s="213"/>
      <c r="I374" s="216"/>
      <c r="J374" s="227">
        <f>BK374</f>
        <v>0</v>
      </c>
      <c r="K374" s="213"/>
      <c r="L374" s="218"/>
      <c r="M374" s="219"/>
      <c r="N374" s="220"/>
      <c r="O374" s="220"/>
      <c r="P374" s="221">
        <f>SUM(P375:P377)</f>
        <v>0</v>
      </c>
      <c r="Q374" s="220"/>
      <c r="R374" s="221">
        <f>SUM(R375:R377)</f>
        <v>0</v>
      </c>
      <c r="S374" s="220"/>
      <c r="T374" s="222">
        <f>SUM(T375:T377)</f>
        <v>0.13600000000000001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3" t="s">
        <v>88</v>
      </c>
      <c r="AT374" s="224" t="s">
        <v>77</v>
      </c>
      <c r="AU374" s="224" t="s">
        <v>86</v>
      </c>
      <c r="AY374" s="223" t="s">
        <v>157</v>
      </c>
      <c r="BK374" s="225">
        <f>SUM(BK375:BK377)</f>
        <v>0</v>
      </c>
    </row>
    <row r="375" s="2" customFormat="1" ht="24.15" customHeight="1">
      <c r="A375" s="39"/>
      <c r="B375" s="40"/>
      <c r="C375" s="228" t="s">
        <v>908</v>
      </c>
      <c r="D375" s="228" t="s">
        <v>160</v>
      </c>
      <c r="E375" s="229" t="s">
        <v>909</v>
      </c>
      <c r="F375" s="230" t="s">
        <v>910</v>
      </c>
      <c r="G375" s="231" t="s">
        <v>173</v>
      </c>
      <c r="H375" s="232">
        <v>4</v>
      </c>
      <c r="I375" s="233"/>
      <c r="J375" s="234">
        <f>ROUND(I375*H375,2)</f>
        <v>0</v>
      </c>
      <c r="K375" s="235"/>
      <c r="L375" s="45"/>
      <c r="M375" s="236" t="s">
        <v>1</v>
      </c>
      <c r="N375" s="237" t="s">
        <v>43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242</v>
      </c>
      <c r="AT375" s="240" t="s">
        <v>160</v>
      </c>
      <c r="AU375" s="240" t="s">
        <v>88</v>
      </c>
      <c r="AY375" s="18" t="s">
        <v>157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86</v>
      </c>
      <c r="BK375" s="241">
        <f>ROUND(I375*H375,2)</f>
        <v>0</v>
      </c>
      <c r="BL375" s="18" t="s">
        <v>242</v>
      </c>
      <c r="BM375" s="240" t="s">
        <v>911</v>
      </c>
    </row>
    <row r="376" s="2" customFormat="1" ht="24.15" customHeight="1">
      <c r="A376" s="39"/>
      <c r="B376" s="40"/>
      <c r="C376" s="228" t="s">
        <v>912</v>
      </c>
      <c r="D376" s="228" t="s">
        <v>160</v>
      </c>
      <c r="E376" s="229" t="s">
        <v>913</v>
      </c>
      <c r="F376" s="230" t="s">
        <v>914</v>
      </c>
      <c r="G376" s="231" t="s">
        <v>173</v>
      </c>
      <c r="H376" s="232">
        <v>4</v>
      </c>
      <c r="I376" s="233"/>
      <c r="J376" s="234">
        <f>ROUND(I376*H376,2)</f>
        <v>0</v>
      </c>
      <c r="K376" s="235"/>
      <c r="L376" s="45"/>
      <c r="M376" s="236" t="s">
        <v>1</v>
      </c>
      <c r="N376" s="237" t="s">
        <v>43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0.034000000000000002</v>
      </c>
      <c r="T376" s="239">
        <f>S376*H376</f>
        <v>0.13600000000000001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242</v>
      </c>
      <c r="AT376" s="240" t="s">
        <v>160</v>
      </c>
      <c r="AU376" s="240" t="s">
        <v>88</v>
      </c>
      <c r="AY376" s="18" t="s">
        <v>157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86</v>
      </c>
      <c r="BK376" s="241">
        <f>ROUND(I376*H376,2)</f>
        <v>0</v>
      </c>
      <c r="BL376" s="18" t="s">
        <v>242</v>
      </c>
      <c r="BM376" s="240" t="s">
        <v>915</v>
      </c>
    </row>
    <row r="377" s="2" customFormat="1" ht="24.15" customHeight="1">
      <c r="A377" s="39"/>
      <c r="B377" s="40"/>
      <c r="C377" s="228" t="s">
        <v>916</v>
      </c>
      <c r="D377" s="228" t="s">
        <v>160</v>
      </c>
      <c r="E377" s="229" t="s">
        <v>917</v>
      </c>
      <c r="F377" s="230" t="s">
        <v>918</v>
      </c>
      <c r="G377" s="231" t="s">
        <v>367</v>
      </c>
      <c r="H377" s="290"/>
      <c r="I377" s="233"/>
      <c r="J377" s="234">
        <f>ROUND(I377*H377,2)</f>
        <v>0</v>
      </c>
      <c r="K377" s="235"/>
      <c r="L377" s="45"/>
      <c r="M377" s="236" t="s">
        <v>1</v>
      </c>
      <c r="N377" s="237" t="s">
        <v>43</v>
      </c>
      <c r="O377" s="92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242</v>
      </c>
      <c r="AT377" s="240" t="s">
        <v>160</v>
      </c>
      <c r="AU377" s="240" t="s">
        <v>88</v>
      </c>
      <c r="AY377" s="18" t="s">
        <v>157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86</v>
      </c>
      <c r="BK377" s="241">
        <f>ROUND(I377*H377,2)</f>
        <v>0</v>
      </c>
      <c r="BL377" s="18" t="s">
        <v>242</v>
      </c>
      <c r="BM377" s="240" t="s">
        <v>919</v>
      </c>
    </row>
    <row r="378" s="12" customFormat="1" ht="22.8" customHeight="1">
      <c r="A378" s="12"/>
      <c r="B378" s="212"/>
      <c r="C378" s="213"/>
      <c r="D378" s="214" t="s">
        <v>77</v>
      </c>
      <c r="E378" s="226" t="s">
        <v>266</v>
      </c>
      <c r="F378" s="226" t="s">
        <v>267</v>
      </c>
      <c r="G378" s="213"/>
      <c r="H378" s="213"/>
      <c r="I378" s="216"/>
      <c r="J378" s="227">
        <f>BK378</f>
        <v>0</v>
      </c>
      <c r="K378" s="213"/>
      <c r="L378" s="218"/>
      <c r="M378" s="219"/>
      <c r="N378" s="220"/>
      <c r="O378" s="220"/>
      <c r="P378" s="221">
        <f>SUM(P379:P404)</f>
        <v>0</v>
      </c>
      <c r="Q378" s="220"/>
      <c r="R378" s="221">
        <f>SUM(R379:R404)</f>
        <v>0</v>
      </c>
      <c r="S378" s="220"/>
      <c r="T378" s="222">
        <f>SUM(T379:T404)</f>
        <v>13.614600000000001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3" t="s">
        <v>88</v>
      </c>
      <c r="AT378" s="224" t="s">
        <v>77</v>
      </c>
      <c r="AU378" s="224" t="s">
        <v>86</v>
      </c>
      <c r="AY378" s="223" t="s">
        <v>157</v>
      </c>
      <c r="BK378" s="225">
        <f>SUM(BK379:BK404)</f>
        <v>0</v>
      </c>
    </row>
    <row r="379" s="2" customFormat="1" ht="24.15" customHeight="1">
      <c r="A379" s="39"/>
      <c r="B379" s="40"/>
      <c r="C379" s="228" t="s">
        <v>920</v>
      </c>
      <c r="D379" s="228" t="s">
        <v>160</v>
      </c>
      <c r="E379" s="229" t="s">
        <v>921</v>
      </c>
      <c r="F379" s="230" t="s">
        <v>922</v>
      </c>
      <c r="G379" s="231" t="s">
        <v>177</v>
      </c>
      <c r="H379" s="232">
        <v>34.920000000000002</v>
      </c>
      <c r="I379" s="233"/>
      <c r="J379" s="234">
        <f>ROUND(I379*H379,2)</f>
        <v>0</v>
      </c>
      <c r="K379" s="235"/>
      <c r="L379" s="45"/>
      <c r="M379" s="236" t="s">
        <v>1</v>
      </c>
      <c r="N379" s="237" t="s">
        <v>43</v>
      </c>
      <c r="O379" s="92"/>
      <c r="P379" s="238">
        <f>O379*H379</f>
        <v>0</v>
      </c>
      <c r="Q379" s="238">
        <v>0</v>
      </c>
      <c r="R379" s="238">
        <f>Q379*H379</f>
        <v>0</v>
      </c>
      <c r="S379" s="238">
        <v>0.029999999999999999</v>
      </c>
      <c r="T379" s="239">
        <f>S379*H379</f>
        <v>1.0476000000000001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242</v>
      </c>
      <c r="AT379" s="240" t="s">
        <v>160</v>
      </c>
      <c r="AU379" s="240" t="s">
        <v>88</v>
      </c>
      <c r="AY379" s="18" t="s">
        <v>157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86</v>
      </c>
      <c r="BK379" s="241">
        <f>ROUND(I379*H379,2)</f>
        <v>0</v>
      </c>
      <c r="BL379" s="18" t="s">
        <v>242</v>
      </c>
      <c r="BM379" s="240" t="s">
        <v>923</v>
      </c>
    </row>
    <row r="380" s="14" customFormat="1">
      <c r="A380" s="14"/>
      <c r="B380" s="253"/>
      <c r="C380" s="254"/>
      <c r="D380" s="244" t="s">
        <v>166</v>
      </c>
      <c r="E380" s="255" t="s">
        <v>1</v>
      </c>
      <c r="F380" s="256" t="s">
        <v>924</v>
      </c>
      <c r="G380" s="254"/>
      <c r="H380" s="257">
        <v>34.920000000000002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166</v>
      </c>
      <c r="AU380" s="263" t="s">
        <v>88</v>
      </c>
      <c r="AV380" s="14" t="s">
        <v>88</v>
      </c>
      <c r="AW380" s="14" t="s">
        <v>34</v>
      </c>
      <c r="AX380" s="14" t="s">
        <v>86</v>
      </c>
      <c r="AY380" s="263" t="s">
        <v>157</v>
      </c>
    </row>
    <row r="381" s="2" customFormat="1" ht="24.15" customHeight="1">
      <c r="A381" s="39"/>
      <c r="B381" s="40"/>
      <c r="C381" s="228" t="s">
        <v>925</v>
      </c>
      <c r="D381" s="228" t="s">
        <v>160</v>
      </c>
      <c r="E381" s="229" t="s">
        <v>926</v>
      </c>
      <c r="F381" s="230" t="s">
        <v>927</v>
      </c>
      <c r="G381" s="231" t="s">
        <v>212</v>
      </c>
      <c r="H381" s="232">
        <v>386.60000000000002</v>
      </c>
      <c r="I381" s="233"/>
      <c r="J381" s="234">
        <f>ROUND(I381*H381,2)</f>
        <v>0</v>
      </c>
      <c r="K381" s="235"/>
      <c r="L381" s="45"/>
      <c r="M381" s="236" t="s">
        <v>1</v>
      </c>
      <c r="N381" s="237" t="s">
        <v>43</v>
      </c>
      <c r="O381" s="92"/>
      <c r="P381" s="238">
        <f>O381*H381</f>
        <v>0</v>
      </c>
      <c r="Q381" s="238">
        <v>0</v>
      </c>
      <c r="R381" s="238">
        <f>Q381*H381</f>
        <v>0</v>
      </c>
      <c r="S381" s="238">
        <v>0.029999999999999999</v>
      </c>
      <c r="T381" s="239">
        <f>S381*H381</f>
        <v>11.598000000000001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242</v>
      </c>
      <c r="AT381" s="240" t="s">
        <v>160</v>
      </c>
      <c r="AU381" s="240" t="s">
        <v>88</v>
      </c>
      <c r="AY381" s="18" t="s">
        <v>157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86</v>
      </c>
      <c r="BK381" s="241">
        <f>ROUND(I381*H381,2)</f>
        <v>0</v>
      </c>
      <c r="BL381" s="18" t="s">
        <v>242</v>
      </c>
      <c r="BM381" s="240" t="s">
        <v>928</v>
      </c>
    </row>
    <row r="382" s="2" customFormat="1">
      <c r="A382" s="39"/>
      <c r="B382" s="40"/>
      <c r="C382" s="41"/>
      <c r="D382" s="244" t="s">
        <v>233</v>
      </c>
      <c r="E382" s="41"/>
      <c r="F382" s="275" t="s">
        <v>929</v>
      </c>
      <c r="G382" s="41"/>
      <c r="H382" s="41"/>
      <c r="I382" s="276"/>
      <c r="J382" s="41"/>
      <c r="K382" s="41"/>
      <c r="L382" s="45"/>
      <c r="M382" s="277"/>
      <c r="N382" s="278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233</v>
      </c>
      <c r="AU382" s="18" t="s">
        <v>88</v>
      </c>
    </row>
    <row r="383" s="13" customFormat="1">
      <c r="A383" s="13"/>
      <c r="B383" s="242"/>
      <c r="C383" s="243"/>
      <c r="D383" s="244" t="s">
        <v>166</v>
      </c>
      <c r="E383" s="245" t="s">
        <v>1</v>
      </c>
      <c r="F383" s="246" t="s">
        <v>930</v>
      </c>
      <c r="G383" s="243"/>
      <c r="H383" s="245" t="s">
        <v>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166</v>
      </c>
      <c r="AU383" s="252" t="s">
        <v>88</v>
      </c>
      <c r="AV383" s="13" t="s">
        <v>86</v>
      </c>
      <c r="AW383" s="13" t="s">
        <v>34</v>
      </c>
      <c r="AX383" s="13" t="s">
        <v>78</v>
      </c>
      <c r="AY383" s="252" t="s">
        <v>157</v>
      </c>
    </row>
    <row r="384" s="14" customFormat="1">
      <c r="A384" s="14"/>
      <c r="B384" s="253"/>
      <c r="C384" s="254"/>
      <c r="D384" s="244" t="s">
        <v>166</v>
      </c>
      <c r="E384" s="255" t="s">
        <v>1</v>
      </c>
      <c r="F384" s="256" t="s">
        <v>931</v>
      </c>
      <c r="G384" s="254"/>
      <c r="H384" s="257">
        <v>14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3" t="s">
        <v>166</v>
      </c>
      <c r="AU384" s="263" t="s">
        <v>88</v>
      </c>
      <c r="AV384" s="14" t="s">
        <v>88</v>
      </c>
      <c r="AW384" s="14" t="s">
        <v>34</v>
      </c>
      <c r="AX384" s="14" t="s">
        <v>78</v>
      </c>
      <c r="AY384" s="263" t="s">
        <v>157</v>
      </c>
    </row>
    <row r="385" s="14" customFormat="1">
      <c r="A385" s="14"/>
      <c r="B385" s="253"/>
      <c r="C385" s="254"/>
      <c r="D385" s="244" t="s">
        <v>166</v>
      </c>
      <c r="E385" s="255" t="s">
        <v>1</v>
      </c>
      <c r="F385" s="256" t="s">
        <v>932</v>
      </c>
      <c r="G385" s="254"/>
      <c r="H385" s="257">
        <v>44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166</v>
      </c>
      <c r="AU385" s="263" t="s">
        <v>88</v>
      </c>
      <c r="AV385" s="14" t="s">
        <v>88</v>
      </c>
      <c r="AW385" s="14" t="s">
        <v>34</v>
      </c>
      <c r="AX385" s="14" t="s">
        <v>78</v>
      </c>
      <c r="AY385" s="263" t="s">
        <v>157</v>
      </c>
    </row>
    <row r="386" s="16" customFormat="1">
      <c r="A386" s="16"/>
      <c r="B386" s="296"/>
      <c r="C386" s="297"/>
      <c r="D386" s="244" t="s">
        <v>166</v>
      </c>
      <c r="E386" s="298" t="s">
        <v>1</v>
      </c>
      <c r="F386" s="299" t="s">
        <v>673</v>
      </c>
      <c r="G386" s="297"/>
      <c r="H386" s="300">
        <v>58</v>
      </c>
      <c r="I386" s="301"/>
      <c r="J386" s="297"/>
      <c r="K386" s="297"/>
      <c r="L386" s="302"/>
      <c r="M386" s="303"/>
      <c r="N386" s="304"/>
      <c r="O386" s="304"/>
      <c r="P386" s="304"/>
      <c r="Q386" s="304"/>
      <c r="R386" s="304"/>
      <c r="S386" s="304"/>
      <c r="T386" s="305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306" t="s">
        <v>166</v>
      </c>
      <c r="AU386" s="306" t="s">
        <v>88</v>
      </c>
      <c r="AV386" s="16" t="s">
        <v>158</v>
      </c>
      <c r="AW386" s="16" t="s">
        <v>34</v>
      </c>
      <c r="AX386" s="16" t="s">
        <v>78</v>
      </c>
      <c r="AY386" s="306" t="s">
        <v>157</v>
      </c>
    </row>
    <row r="387" s="13" customFormat="1">
      <c r="A387" s="13"/>
      <c r="B387" s="242"/>
      <c r="C387" s="243"/>
      <c r="D387" s="244" t="s">
        <v>166</v>
      </c>
      <c r="E387" s="245" t="s">
        <v>1</v>
      </c>
      <c r="F387" s="246" t="s">
        <v>933</v>
      </c>
      <c r="G387" s="243"/>
      <c r="H387" s="245" t="s">
        <v>1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166</v>
      </c>
      <c r="AU387" s="252" t="s">
        <v>88</v>
      </c>
      <c r="AV387" s="13" t="s">
        <v>86</v>
      </c>
      <c r="AW387" s="13" t="s">
        <v>34</v>
      </c>
      <c r="AX387" s="13" t="s">
        <v>78</v>
      </c>
      <c r="AY387" s="252" t="s">
        <v>157</v>
      </c>
    </row>
    <row r="388" s="14" customFormat="1">
      <c r="A388" s="14"/>
      <c r="B388" s="253"/>
      <c r="C388" s="254"/>
      <c r="D388" s="244" t="s">
        <v>166</v>
      </c>
      <c r="E388" s="255" t="s">
        <v>1</v>
      </c>
      <c r="F388" s="256" t="s">
        <v>934</v>
      </c>
      <c r="G388" s="254"/>
      <c r="H388" s="257">
        <v>45.600000000000001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166</v>
      </c>
      <c r="AU388" s="263" t="s">
        <v>88</v>
      </c>
      <c r="AV388" s="14" t="s">
        <v>88</v>
      </c>
      <c r="AW388" s="14" t="s">
        <v>34</v>
      </c>
      <c r="AX388" s="14" t="s">
        <v>78</v>
      </c>
      <c r="AY388" s="263" t="s">
        <v>157</v>
      </c>
    </row>
    <row r="389" s="14" customFormat="1">
      <c r="A389" s="14"/>
      <c r="B389" s="253"/>
      <c r="C389" s="254"/>
      <c r="D389" s="244" t="s">
        <v>166</v>
      </c>
      <c r="E389" s="255" t="s">
        <v>1</v>
      </c>
      <c r="F389" s="256" t="s">
        <v>935</v>
      </c>
      <c r="G389" s="254"/>
      <c r="H389" s="257">
        <v>24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166</v>
      </c>
      <c r="AU389" s="263" t="s">
        <v>88</v>
      </c>
      <c r="AV389" s="14" t="s">
        <v>88</v>
      </c>
      <c r="AW389" s="14" t="s">
        <v>34</v>
      </c>
      <c r="AX389" s="14" t="s">
        <v>78</v>
      </c>
      <c r="AY389" s="263" t="s">
        <v>157</v>
      </c>
    </row>
    <row r="390" s="14" customFormat="1">
      <c r="A390" s="14"/>
      <c r="B390" s="253"/>
      <c r="C390" s="254"/>
      <c r="D390" s="244" t="s">
        <v>166</v>
      </c>
      <c r="E390" s="255" t="s">
        <v>1</v>
      </c>
      <c r="F390" s="256" t="s">
        <v>936</v>
      </c>
      <c r="G390" s="254"/>
      <c r="H390" s="257">
        <v>16.5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166</v>
      </c>
      <c r="AU390" s="263" t="s">
        <v>88</v>
      </c>
      <c r="AV390" s="14" t="s">
        <v>88</v>
      </c>
      <c r="AW390" s="14" t="s">
        <v>34</v>
      </c>
      <c r="AX390" s="14" t="s">
        <v>78</v>
      </c>
      <c r="AY390" s="263" t="s">
        <v>157</v>
      </c>
    </row>
    <row r="391" s="14" customFormat="1">
      <c r="A391" s="14"/>
      <c r="B391" s="253"/>
      <c r="C391" s="254"/>
      <c r="D391" s="244" t="s">
        <v>166</v>
      </c>
      <c r="E391" s="255" t="s">
        <v>1</v>
      </c>
      <c r="F391" s="256" t="s">
        <v>937</v>
      </c>
      <c r="G391" s="254"/>
      <c r="H391" s="257">
        <v>48.5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166</v>
      </c>
      <c r="AU391" s="263" t="s">
        <v>88</v>
      </c>
      <c r="AV391" s="14" t="s">
        <v>88</v>
      </c>
      <c r="AW391" s="14" t="s">
        <v>34</v>
      </c>
      <c r="AX391" s="14" t="s">
        <v>78</v>
      </c>
      <c r="AY391" s="263" t="s">
        <v>157</v>
      </c>
    </row>
    <row r="392" s="14" customFormat="1">
      <c r="A392" s="14"/>
      <c r="B392" s="253"/>
      <c r="C392" s="254"/>
      <c r="D392" s="244" t="s">
        <v>166</v>
      </c>
      <c r="E392" s="255" t="s">
        <v>1</v>
      </c>
      <c r="F392" s="256" t="s">
        <v>938</v>
      </c>
      <c r="G392" s="254"/>
      <c r="H392" s="257">
        <v>104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166</v>
      </c>
      <c r="AU392" s="263" t="s">
        <v>88</v>
      </c>
      <c r="AV392" s="14" t="s">
        <v>88</v>
      </c>
      <c r="AW392" s="14" t="s">
        <v>34</v>
      </c>
      <c r="AX392" s="14" t="s">
        <v>78</v>
      </c>
      <c r="AY392" s="263" t="s">
        <v>157</v>
      </c>
    </row>
    <row r="393" s="14" customFormat="1">
      <c r="A393" s="14"/>
      <c r="B393" s="253"/>
      <c r="C393" s="254"/>
      <c r="D393" s="244" t="s">
        <v>166</v>
      </c>
      <c r="E393" s="255" t="s">
        <v>1</v>
      </c>
      <c r="F393" s="256" t="s">
        <v>939</v>
      </c>
      <c r="G393" s="254"/>
      <c r="H393" s="257">
        <v>40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166</v>
      </c>
      <c r="AU393" s="263" t="s">
        <v>88</v>
      </c>
      <c r="AV393" s="14" t="s">
        <v>88</v>
      </c>
      <c r="AW393" s="14" t="s">
        <v>34</v>
      </c>
      <c r="AX393" s="14" t="s">
        <v>78</v>
      </c>
      <c r="AY393" s="263" t="s">
        <v>157</v>
      </c>
    </row>
    <row r="394" s="14" customFormat="1">
      <c r="A394" s="14"/>
      <c r="B394" s="253"/>
      <c r="C394" s="254"/>
      <c r="D394" s="244" t="s">
        <v>166</v>
      </c>
      <c r="E394" s="255" t="s">
        <v>1</v>
      </c>
      <c r="F394" s="256" t="s">
        <v>450</v>
      </c>
      <c r="G394" s="254"/>
      <c r="H394" s="257">
        <v>50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166</v>
      </c>
      <c r="AU394" s="263" t="s">
        <v>88</v>
      </c>
      <c r="AV394" s="14" t="s">
        <v>88</v>
      </c>
      <c r="AW394" s="14" t="s">
        <v>34</v>
      </c>
      <c r="AX394" s="14" t="s">
        <v>78</v>
      </c>
      <c r="AY394" s="263" t="s">
        <v>157</v>
      </c>
    </row>
    <row r="395" s="16" customFormat="1">
      <c r="A395" s="16"/>
      <c r="B395" s="296"/>
      <c r="C395" s="297"/>
      <c r="D395" s="244" t="s">
        <v>166</v>
      </c>
      <c r="E395" s="298" t="s">
        <v>1</v>
      </c>
      <c r="F395" s="299" t="s">
        <v>673</v>
      </c>
      <c r="G395" s="297"/>
      <c r="H395" s="300">
        <v>328.60000000000002</v>
      </c>
      <c r="I395" s="301"/>
      <c r="J395" s="297"/>
      <c r="K395" s="297"/>
      <c r="L395" s="302"/>
      <c r="M395" s="303"/>
      <c r="N395" s="304"/>
      <c r="O395" s="304"/>
      <c r="P395" s="304"/>
      <c r="Q395" s="304"/>
      <c r="R395" s="304"/>
      <c r="S395" s="304"/>
      <c r="T395" s="305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306" t="s">
        <v>166</v>
      </c>
      <c r="AU395" s="306" t="s">
        <v>88</v>
      </c>
      <c r="AV395" s="16" t="s">
        <v>158</v>
      </c>
      <c r="AW395" s="16" t="s">
        <v>34</v>
      </c>
      <c r="AX395" s="16" t="s">
        <v>78</v>
      </c>
      <c r="AY395" s="306" t="s">
        <v>157</v>
      </c>
    </row>
    <row r="396" s="15" customFormat="1">
      <c r="A396" s="15"/>
      <c r="B396" s="264"/>
      <c r="C396" s="265"/>
      <c r="D396" s="244" t="s">
        <v>166</v>
      </c>
      <c r="E396" s="266" t="s">
        <v>1</v>
      </c>
      <c r="F396" s="267" t="s">
        <v>170</v>
      </c>
      <c r="G396" s="265"/>
      <c r="H396" s="268">
        <v>386.60000000000002</v>
      </c>
      <c r="I396" s="269"/>
      <c r="J396" s="265"/>
      <c r="K396" s="265"/>
      <c r="L396" s="270"/>
      <c r="M396" s="271"/>
      <c r="N396" s="272"/>
      <c r="O396" s="272"/>
      <c r="P396" s="272"/>
      <c r="Q396" s="272"/>
      <c r="R396" s="272"/>
      <c r="S396" s="272"/>
      <c r="T396" s="273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4" t="s">
        <v>166</v>
      </c>
      <c r="AU396" s="274" t="s">
        <v>88</v>
      </c>
      <c r="AV396" s="15" t="s">
        <v>164</v>
      </c>
      <c r="AW396" s="15" t="s">
        <v>34</v>
      </c>
      <c r="AX396" s="15" t="s">
        <v>86</v>
      </c>
      <c r="AY396" s="274" t="s">
        <v>157</v>
      </c>
    </row>
    <row r="397" s="2" customFormat="1" ht="16.5" customHeight="1">
      <c r="A397" s="39"/>
      <c r="B397" s="40"/>
      <c r="C397" s="228" t="s">
        <v>940</v>
      </c>
      <c r="D397" s="228" t="s">
        <v>160</v>
      </c>
      <c r="E397" s="229" t="s">
        <v>941</v>
      </c>
      <c r="F397" s="230" t="s">
        <v>942</v>
      </c>
      <c r="G397" s="231" t="s">
        <v>212</v>
      </c>
      <c r="H397" s="232">
        <v>32.299999999999997</v>
      </c>
      <c r="I397" s="233"/>
      <c r="J397" s="234">
        <f>ROUND(I397*H397,2)</f>
        <v>0</v>
      </c>
      <c r="K397" s="235"/>
      <c r="L397" s="45"/>
      <c r="M397" s="236" t="s">
        <v>1</v>
      </c>
      <c r="N397" s="237" t="s">
        <v>43</v>
      </c>
      <c r="O397" s="92"/>
      <c r="P397" s="238">
        <f>O397*H397</f>
        <v>0</v>
      </c>
      <c r="Q397" s="238">
        <v>0</v>
      </c>
      <c r="R397" s="238">
        <f>Q397*H397</f>
        <v>0</v>
      </c>
      <c r="S397" s="238">
        <v>0.029999999999999999</v>
      </c>
      <c r="T397" s="239">
        <f>S397*H397</f>
        <v>0.96899999999999986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242</v>
      </c>
      <c r="AT397" s="240" t="s">
        <v>160</v>
      </c>
      <c r="AU397" s="240" t="s">
        <v>88</v>
      </c>
      <c r="AY397" s="18" t="s">
        <v>157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86</v>
      </c>
      <c r="BK397" s="241">
        <f>ROUND(I397*H397,2)</f>
        <v>0</v>
      </c>
      <c r="BL397" s="18" t="s">
        <v>242</v>
      </c>
      <c r="BM397" s="240" t="s">
        <v>943</v>
      </c>
    </row>
    <row r="398" s="2" customFormat="1">
      <c r="A398" s="39"/>
      <c r="B398" s="40"/>
      <c r="C398" s="41"/>
      <c r="D398" s="244" t="s">
        <v>233</v>
      </c>
      <c r="E398" s="41"/>
      <c r="F398" s="275" t="s">
        <v>944</v>
      </c>
      <c r="G398" s="41"/>
      <c r="H398" s="41"/>
      <c r="I398" s="276"/>
      <c r="J398" s="41"/>
      <c r="K398" s="41"/>
      <c r="L398" s="45"/>
      <c r="M398" s="277"/>
      <c r="N398" s="278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233</v>
      </c>
      <c r="AU398" s="18" t="s">
        <v>88</v>
      </c>
    </row>
    <row r="399" s="13" customFormat="1">
      <c r="A399" s="13"/>
      <c r="B399" s="242"/>
      <c r="C399" s="243"/>
      <c r="D399" s="244" t="s">
        <v>166</v>
      </c>
      <c r="E399" s="245" t="s">
        <v>1</v>
      </c>
      <c r="F399" s="246" t="s">
        <v>945</v>
      </c>
      <c r="G399" s="243"/>
      <c r="H399" s="245" t="s">
        <v>1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166</v>
      </c>
      <c r="AU399" s="252" t="s">
        <v>88</v>
      </c>
      <c r="AV399" s="13" t="s">
        <v>86</v>
      </c>
      <c r="AW399" s="13" t="s">
        <v>34</v>
      </c>
      <c r="AX399" s="13" t="s">
        <v>78</v>
      </c>
      <c r="AY399" s="252" t="s">
        <v>157</v>
      </c>
    </row>
    <row r="400" s="14" customFormat="1">
      <c r="A400" s="14"/>
      <c r="B400" s="253"/>
      <c r="C400" s="254"/>
      <c r="D400" s="244" t="s">
        <v>166</v>
      </c>
      <c r="E400" s="255" t="s">
        <v>1</v>
      </c>
      <c r="F400" s="256" t="s">
        <v>946</v>
      </c>
      <c r="G400" s="254"/>
      <c r="H400" s="257">
        <v>22.600000000000001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166</v>
      </c>
      <c r="AU400" s="263" t="s">
        <v>88</v>
      </c>
      <c r="AV400" s="14" t="s">
        <v>88</v>
      </c>
      <c r="AW400" s="14" t="s">
        <v>34</v>
      </c>
      <c r="AX400" s="14" t="s">
        <v>78</v>
      </c>
      <c r="AY400" s="263" t="s">
        <v>157</v>
      </c>
    </row>
    <row r="401" s="13" customFormat="1">
      <c r="A401" s="13"/>
      <c r="B401" s="242"/>
      <c r="C401" s="243"/>
      <c r="D401" s="244" t="s">
        <v>166</v>
      </c>
      <c r="E401" s="245" t="s">
        <v>1</v>
      </c>
      <c r="F401" s="246" t="s">
        <v>947</v>
      </c>
      <c r="G401" s="243"/>
      <c r="H401" s="245" t="s">
        <v>1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166</v>
      </c>
      <c r="AU401" s="252" t="s">
        <v>88</v>
      </c>
      <c r="AV401" s="13" t="s">
        <v>86</v>
      </c>
      <c r="AW401" s="13" t="s">
        <v>34</v>
      </c>
      <c r="AX401" s="13" t="s">
        <v>78</v>
      </c>
      <c r="AY401" s="252" t="s">
        <v>157</v>
      </c>
    </row>
    <row r="402" s="14" customFormat="1">
      <c r="A402" s="14"/>
      <c r="B402" s="253"/>
      <c r="C402" s="254"/>
      <c r="D402" s="244" t="s">
        <v>166</v>
      </c>
      <c r="E402" s="255" t="s">
        <v>1</v>
      </c>
      <c r="F402" s="256" t="s">
        <v>948</v>
      </c>
      <c r="G402" s="254"/>
      <c r="H402" s="257">
        <v>9.6999999999999993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166</v>
      </c>
      <c r="AU402" s="263" t="s">
        <v>88</v>
      </c>
      <c r="AV402" s="14" t="s">
        <v>88</v>
      </c>
      <c r="AW402" s="14" t="s">
        <v>34</v>
      </c>
      <c r="AX402" s="14" t="s">
        <v>78</v>
      </c>
      <c r="AY402" s="263" t="s">
        <v>157</v>
      </c>
    </row>
    <row r="403" s="15" customFormat="1">
      <c r="A403" s="15"/>
      <c r="B403" s="264"/>
      <c r="C403" s="265"/>
      <c r="D403" s="244" t="s">
        <v>166</v>
      </c>
      <c r="E403" s="266" t="s">
        <v>1</v>
      </c>
      <c r="F403" s="267" t="s">
        <v>170</v>
      </c>
      <c r="G403" s="265"/>
      <c r="H403" s="268">
        <v>32.299999999999997</v>
      </c>
      <c r="I403" s="269"/>
      <c r="J403" s="265"/>
      <c r="K403" s="265"/>
      <c r="L403" s="270"/>
      <c r="M403" s="271"/>
      <c r="N403" s="272"/>
      <c r="O403" s="272"/>
      <c r="P403" s="272"/>
      <c r="Q403" s="272"/>
      <c r="R403" s="272"/>
      <c r="S403" s="272"/>
      <c r="T403" s="27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4" t="s">
        <v>166</v>
      </c>
      <c r="AU403" s="274" t="s">
        <v>88</v>
      </c>
      <c r="AV403" s="15" t="s">
        <v>164</v>
      </c>
      <c r="AW403" s="15" t="s">
        <v>34</v>
      </c>
      <c r="AX403" s="15" t="s">
        <v>86</v>
      </c>
      <c r="AY403" s="274" t="s">
        <v>157</v>
      </c>
    </row>
    <row r="404" s="2" customFormat="1" ht="24.15" customHeight="1">
      <c r="A404" s="39"/>
      <c r="B404" s="40"/>
      <c r="C404" s="228" t="s">
        <v>949</v>
      </c>
      <c r="D404" s="228" t="s">
        <v>160</v>
      </c>
      <c r="E404" s="229" t="s">
        <v>365</v>
      </c>
      <c r="F404" s="230" t="s">
        <v>950</v>
      </c>
      <c r="G404" s="231" t="s">
        <v>367</v>
      </c>
      <c r="H404" s="290"/>
      <c r="I404" s="233"/>
      <c r="J404" s="234">
        <f>ROUND(I404*H404,2)</f>
        <v>0</v>
      </c>
      <c r="K404" s="235"/>
      <c r="L404" s="45"/>
      <c r="M404" s="236" t="s">
        <v>1</v>
      </c>
      <c r="N404" s="237" t="s">
        <v>43</v>
      </c>
      <c r="O404" s="92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0" t="s">
        <v>242</v>
      </c>
      <c r="AT404" s="240" t="s">
        <v>160</v>
      </c>
      <c r="AU404" s="240" t="s">
        <v>88</v>
      </c>
      <c r="AY404" s="18" t="s">
        <v>157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86</v>
      </c>
      <c r="BK404" s="241">
        <f>ROUND(I404*H404,2)</f>
        <v>0</v>
      </c>
      <c r="BL404" s="18" t="s">
        <v>242</v>
      </c>
      <c r="BM404" s="240" t="s">
        <v>951</v>
      </c>
    </row>
    <row r="405" s="12" customFormat="1" ht="22.8" customHeight="1">
      <c r="A405" s="12"/>
      <c r="B405" s="212"/>
      <c r="C405" s="213"/>
      <c r="D405" s="214" t="s">
        <v>77</v>
      </c>
      <c r="E405" s="226" t="s">
        <v>369</v>
      </c>
      <c r="F405" s="226" t="s">
        <v>370</v>
      </c>
      <c r="G405" s="213"/>
      <c r="H405" s="213"/>
      <c r="I405" s="216"/>
      <c r="J405" s="227">
        <f>BK405</f>
        <v>0</v>
      </c>
      <c r="K405" s="213"/>
      <c r="L405" s="218"/>
      <c r="M405" s="219"/>
      <c r="N405" s="220"/>
      <c r="O405" s="220"/>
      <c r="P405" s="221">
        <f>SUM(P406:P442)</f>
        <v>0</v>
      </c>
      <c r="Q405" s="220"/>
      <c r="R405" s="221">
        <f>SUM(R406:R442)</f>
        <v>0.27338699999999999</v>
      </c>
      <c r="S405" s="220"/>
      <c r="T405" s="222">
        <f>SUM(T406:T442)</f>
        <v>0.073144000000000001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3" t="s">
        <v>88</v>
      </c>
      <c r="AT405" s="224" t="s">
        <v>77</v>
      </c>
      <c r="AU405" s="224" t="s">
        <v>86</v>
      </c>
      <c r="AY405" s="223" t="s">
        <v>157</v>
      </c>
      <c r="BK405" s="225">
        <f>SUM(BK406:BK442)</f>
        <v>0</v>
      </c>
    </row>
    <row r="406" s="2" customFormat="1" ht="16.5" customHeight="1">
      <c r="A406" s="39"/>
      <c r="B406" s="40"/>
      <c r="C406" s="228" t="s">
        <v>952</v>
      </c>
      <c r="D406" s="228" t="s">
        <v>160</v>
      </c>
      <c r="E406" s="229" t="s">
        <v>953</v>
      </c>
      <c r="F406" s="230" t="s">
        <v>954</v>
      </c>
      <c r="G406" s="231" t="s">
        <v>212</v>
      </c>
      <c r="H406" s="232">
        <v>26.199999999999999</v>
      </c>
      <c r="I406" s="233"/>
      <c r="J406" s="234">
        <f>ROUND(I406*H406,2)</f>
        <v>0</v>
      </c>
      <c r="K406" s="235"/>
      <c r="L406" s="45"/>
      <c r="M406" s="236" t="s">
        <v>1</v>
      </c>
      <c r="N406" s="237" t="s">
        <v>43</v>
      </c>
      <c r="O406" s="92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242</v>
      </c>
      <c r="AT406" s="240" t="s">
        <v>160</v>
      </c>
      <c r="AU406" s="240" t="s">
        <v>88</v>
      </c>
      <c r="AY406" s="18" t="s">
        <v>157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86</v>
      </c>
      <c r="BK406" s="241">
        <f>ROUND(I406*H406,2)</f>
        <v>0</v>
      </c>
      <c r="BL406" s="18" t="s">
        <v>242</v>
      </c>
      <c r="BM406" s="240" t="s">
        <v>955</v>
      </c>
    </row>
    <row r="407" s="13" customFormat="1">
      <c r="A407" s="13"/>
      <c r="B407" s="242"/>
      <c r="C407" s="243"/>
      <c r="D407" s="244" t="s">
        <v>166</v>
      </c>
      <c r="E407" s="245" t="s">
        <v>1</v>
      </c>
      <c r="F407" s="246" t="s">
        <v>272</v>
      </c>
      <c r="G407" s="243"/>
      <c r="H407" s="245" t="s">
        <v>1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166</v>
      </c>
      <c r="AU407" s="252" t="s">
        <v>88</v>
      </c>
      <c r="AV407" s="13" t="s">
        <v>86</v>
      </c>
      <c r="AW407" s="13" t="s">
        <v>34</v>
      </c>
      <c r="AX407" s="13" t="s">
        <v>78</v>
      </c>
      <c r="AY407" s="252" t="s">
        <v>157</v>
      </c>
    </row>
    <row r="408" s="14" customFormat="1">
      <c r="A408" s="14"/>
      <c r="B408" s="253"/>
      <c r="C408" s="254"/>
      <c r="D408" s="244" t="s">
        <v>166</v>
      </c>
      <c r="E408" s="255" t="s">
        <v>1</v>
      </c>
      <c r="F408" s="256" t="s">
        <v>956</v>
      </c>
      <c r="G408" s="254"/>
      <c r="H408" s="257">
        <v>1.2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166</v>
      </c>
      <c r="AU408" s="263" t="s">
        <v>88</v>
      </c>
      <c r="AV408" s="14" t="s">
        <v>88</v>
      </c>
      <c r="AW408" s="14" t="s">
        <v>34</v>
      </c>
      <c r="AX408" s="14" t="s">
        <v>78</v>
      </c>
      <c r="AY408" s="263" t="s">
        <v>157</v>
      </c>
    </row>
    <row r="409" s="14" customFormat="1">
      <c r="A409" s="14"/>
      <c r="B409" s="253"/>
      <c r="C409" s="254"/>
      <c r="D409" s="244" t="s">
        <v>166</v>
      </c>
      <c r="E409" s="255" t="s">
        <v>1</v>
      </c>
      <c r="F409" s="256" t="s">
        <v>957</v>
      </c>
      <c r="G409" s="254"/>
      <c r="H409" s="257">
        <v>2.7000000000000002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166</v>
      </c>
      <c r="AU409" s="263" t="s">
        <v>88</v>
      </c>
      <c r="AV409" s="14" t="s">
        <v>88</v>
      </c>
      <c r="AW409" s="14" t="s">
        <v>34</v>
      </c>
      <c r="AX409" s="14" t="s">
        <v>78</v>
      </c>
      <c r="AY409" s="263" t="s">
        <v>157</v>
      </c>
    </row>
    <row r="410" s="13" customFormat="1">
      <c r="A410" s="13"/>
      <c r="B410" s="242"/>
      <c r="C410" s="243"/>
      <c r="D410" s="244" t="s">
        <v>166</v>
      </c>
      <c r="E410" s="245" t="s">
        <v>1</v>
      </c>
      <c r="F410" s="246" t="s">
        <v>764</v>
      </c>
      <c r="G410" s="243"/>
      <c r="H410" s="245" t="s">
        <v>1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166</v>
      </c>
      <c r="AU410" s="252" t="s">
        <v>88</v>
      </c>
      <c r="AV410" s="13" t="s">
        <v>86</v>
      </c>
      <c r="AW410" s="13" t="s">
        <v>34</v>
      </c>
      <c r="AX410" s="13" t="s">
        <v>78</v>
      </c>
      <c r="AY410" s="252" t="s">
        <v>157</v>
      </c>
    </row>
    <row r="411" s="14" customFormat="1">
      <c r="A411" s="14"/>
      <c r="B411" s="253"/>
      <c r="C411" s="254"/>
      <c r="D411" s="244" t="s">
        <v>166</v>
      </c>
      <c r="E411" s="255" t="s">
        <v>1</v>
      </c>
      <c r="F411" s="256" t="s">
        <v>958</v>
      </c>
      <c r="G411" s="254"/>
      <c r="H411" s="257">
        <v>3.3999999999999999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166</v>
      </c>
      <c r="AU411" s="263" t="s">
        <v>88</v>
      </c>
      <c r="AV411" s="14" t="s">
        <v>88</v>
      </c>
      <c r="AW411" s="14" t="s">
        <v>34</v>
      </c>
      <c r="AX411" s="14" t="s">
        <v>78</v>
      </c>
      <c r="AY411" s="263" t="s">
        <v>157</v>
      </c>
    </row>
    <row r="412" s="14" customFormat="1">
      <c r="A412" s="14"/>
      <c r="B412" s="253"/>
      <c r="C412" s="254"/>
      <c r="D412" s="244" t="s">
        <v>166</v>
      </c>
      <c r="E412" s="255" t="s">
        <v>1</v>
      </c>
      <c r="F412" s="256" t="s">
        <v>959</v>
      </c>
      <c r="G412" s="254"/>
      <c r="H412" s="257">
        <v>5.4000000000000004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166</v>
      </c>
      <c r="AU412" s="263" t="s">
        <v>88</v>
      </c>
      <c r="AV412" s="14" t="s">
        <v>88</v>
      </c>
      <c r="AW412" s="14" t="s">
        <v>34</v>
      </c>
      <c r="AX412" s="14" t="s">
        <v>78</v>
      </c>
      <c r="AY412" s="263" t="s">
        <v>157</v>
      </c>
    </row>
    <row r="413" s="13" customFormat="1">
      <c r="A413" s="13"/>
      <c r="B413" s="242"/>
      <c r="C413" s="243"/>
      <c r="D413" s="244" t="s">
        <v>166</v>
      </c>
      <c r="E413" s="245" t="s">
        <v>1</v>
      </c>
      <c r="F413" s="246" t="s">
        <v>767</v>
      </c>
      <c r="G413" s="243"/>
      <c r="H413" s="245" t="s">
        <v>1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166</v>
      </c>
      <c r="AU413" s="252" t="s">
        <v>88</v>
      </c>
      <c r="AV413" s="13" t="s">
        <v>86</v>
      </c>
      <c r="AW413" s="13" t="s">
        <v>34</v>
      </c>
      <c r="AX413" s="13" t="s">
        <v>78</v>
      </c>
      <c r="AY413" s="252" t="s">
        <v>157</v>
      </c>
    </row>
    <row r="414" s="14" customFormat="1">
      <c r="A414" s="14"/>
      <c r="B414" s="253"/>
      <c r="C414" s="254"/>
      <c r="D414" s="244" t="s">
        <v>166</v>
      </c>
      <c r="E414" s="255" t="s">
        <v>1</v>
      </c>
      <c r="F414" s="256" t="s">
        <v>960</v>
      </c>
      <c r="G414" s="254"/>
      <c r="H414" s="257">
        <v>3.6000000000000001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166</v>
      </c>
      <c r="AU414" s="263" t="s">
        <v>88</v>
      </c>
      <c r="AV414" s="14" t="s">
        <v>88</v>
      </c>
      <c r="AW414" s="14" t="s">
        <v>34</v>
      </c>
      <c r="AX414" s="14" t="s">
        <v>78</v>
      </c>
      <c r="AY414" s="263" t="s">
        <v>157</v>
      </c>
    </row>
    <row r="415" s="14" customFormat="1">
      <c r="A415" s="14"/>
      <c r="B415" s="253"/>
      <c r="C415" s="254"/>
      <c r="D415" s="244" t="s">
        <v>166</v>
      </c>
      <c r="E415" s="255" t="s">
        <v>1</v>
      </c>
      <c r="F415" s="256" t="s">
        <v>961</v>
      </c>
      <c r="G415" s="254"/>
      <c r="H415" s="257">
        <v>1.8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3" t="s">
        <v>166</v>
      </c>
      <c r="AU415" s="263" t="s">
        <v>88</v>
      </c>
      <c r="AV415" s="14" t="s">
        <v>88</v>
      </c>
      <c r="AW415" s="14" t="s">
        <v>34</v>
      </c>
      <c r="AX415" s="14" t="s">
        <v>78</v>
      </c>
      <c r="AY415" s="263" t="s">
        <v>157</v>
      </c>
    </row>
    <row r="416" s="14" customFormat="1">
      <c r="A416" s="14"/>
      <c r="B416" s="253"/>
      <c r="C416" s="254"/>
      <c r="D416" s="244" t="s">
        <v>166</v>
      </c>
      <c r="E416" s="255" t="s">
        <v>1</v>
      </c>
      <c r="F416" s="256" t="s">
        <v>962</v>
      </c>
      <c r="G416" s="254"/>
      <c r="H416" s="257">
        <v>2.7999999999999998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166</v>
      </c>
      <c r="AU416" s="263" t="s">
        <v>88</v>
      </c>
      <c r="AV416" s="14" t="s">
        <v>88</v>
      </c>
      <c r="AW416" s="14" t="s">
        <v>34</v>
      </c>
      <c r="AX416" s="14" t="s">
        <v>78</v>
      </c>
      <c r="AY416" s="263" t="s">
        <v>157</v>
      </c>
    </row>
    <row r="417" s="14" customFormat="1">
      <c r="A417" s="14"/>
      <c r="B417" s="253"/>
      <c r="C417" s="254"/>
      <c r="D417" s="244" t="s">
        <v>166</v>
      </c>
      <c r="E417" s="255" t="s">
        <v>1</v>
      </c>
      <c r="F417" s="256" t="s">
        <v>963</v>
      </c>
      <c r="G417" s="254"/>
      <c r="H417" s="257">
        <v>0.90000000000000002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166</v>
      </c>
      <c r="AU417" s="263" t="s">
        <v>88</v>
      </c>
      <c r="AV417" s="14" t="s">
        <v>88</v>
      </c>
      <c r="AW417" s="14" t="s">
        <v>34</v>
      </c>
      <c r="AX417" s="14" t="s">
        <v>78</v>
      </c>
      <c r="AY417" s="263" t="s">
        <v>157</v>
      </c>
    </row>
    <row r="418" s="13" customFormat="1">
      <c r="A418" s="13"/>
      <c r="B418" s="242"/>
      <c r="C418" s="243"/>
      <c r="D418" s="244" t="s">
        <v>166</v>
      </c>
      <c r="E418" s="245" t="s">
        <v>1</v>
      </c>
      <c r="F418" s="246" t="s">
        <v>770</v>
      </c>
      <c r="G418" s="243"/>
      <c r="H418" s="245" t="s">
        <v>1</v>
      </c>
      <c r="I418" s="247"/>
      <c r="J418" s="243"/>
      <c r="K418" s="243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166</v>
      </c>
      <c r="AU418" s="252" t="s">
        <v>88</v>
      </c>
      <c r="AV418" s="13" t="s">
        <v>86</v>
      </c>
      <c r="AW418" s="13" t="s">
        <v>34</v>
      </c>
      <c r="AX418" s="13" t="s">
        <v>78</v>
      </c>
      <c r="AY418" s="252" t="s">
        <v>157</v>
      </c>
    </row>
    <row r="419" s="14" customFormat="1">
      <c r="A419" s="14"/>
      <c r="B419" s="253"/>
      <c r="C419" s="254"/>
      <c r="D419" s="244" t="s">
        <v>166</v>
      </c>
      <c r="E419" s="255" t="s">
        <v>1</v>
      </c>
      <c r="F419" s="256" t="s">
        <v>964</v>
      </c>
      <c r="G419" s="254"/>
      <c r="H419" s="257">
        <v>1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3" t="s">
        <v>166</v>
      </c>
      <c r="AU419" s="263" t="s">
        <v>88</v>
      </c>
      <c r="AV419" s="14" t="s">
        <v>88</v>
      </c>
      <c r="AW419" s="14" t="s">
        <v>34</v>
      </c>
      <c r="AX419" s="14" t="s">
        <v>78</v>
      </c>
      <c r="AY419" s="263" t="s">
        <v>157</v>
      </c>
    </row>
    <row r="420" s="13" customFormat="1">
      <c r="A420" s="13"/>
      <c r="B420" s="242"/>
      <c r="C420" s="243"/>
      <c r="D420" s="244" t="s">
        <v>166</v>
      </c>
      <c r="E420" s="245" t="s">
        <v>1</v>
      </c>
      <c r="F420" s="246" t="s">
        <v>279</v>
      </c>
      <c r="G420" s="243"/>
      <c r="H420" s="245" t="s">
        <v>1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166</v>
      </c>
      <c r="AU420" s="252" t="s">
        <v>88</v>
      </c>
      <c r="AV420" s="13" t="s">
        <v>86</v>
      </c>
      <c r="AW420" s="13" t="s">
        <v>34</v>
      </c>
      <c r="AX420" s="13" t="s">
        <v>78</v>
      </c>
      <c r="AY420" s="252" t="s">
        <v>157</v>
      </c>
    </row>
    <row r="421" s="14" customFormat="1">
      <c r="A421" s="14"/>
      <c r="B421" s="253"/>
      <c r="C421" s="254"/>
      <c r="D421" s="244" t="s">
        <v>166</v>
      </c>
      <c r="E421" s="255" t="s">
        <v>1</v>
      </c>
      <c r="F421" s="256" t="s">
        <v>964</v>
      </c>
      <c r="G421" s="254"/>
      <c r="H421" s="257">
        <v>1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3" t="s">
        <v>166</v>
      </c>
      <c r="AU421" s="263" t="s">
        <v>88</v>
      </c>
      <c r="AV421" s="14" t="s">
        <v>88</v>
      </c>
      <c r="AW421" s="14" t="s">
        <v>34</v>
      </c>
      <c r="AX421" s="14" t="s">
        <v>78</v>
      </c>
      <c r="AY421" s="263" t="s">
        <v>157</v>
      </c>
    </row>
    <row r="422" s="14" customFormat="1">
      <c r="A422" s="14"/>
      <c r="B422" s="253"/>
      <c r="C422" s="254"/>
      <c r="D422" s="244" t="s">
        <v>166</v>
      </c>
      <c r="E422" s="255" t="s">
        <v>1</v>
      </c>
      <c r="F422" s="256" t="s">
        <v>965</v>
      </c>
      <c r="G422" s="254"/>
      <c r="H422" s="257">
        <v>2.3999999999999999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166</v>
      </c>
      <c r="AU422" s="263" t="s">
        <v>88</v>
      </c>
      <c r="AV422" s="14" t="s">
        <v>88</v>
      </c>
      <c r="AW422" s="14" t="s">
        <v>34</v>
      </c>
      <c r="AX422" s="14" t="s">
        <v>78</v>
      </c>
      <c r="AY422" s="263" t="s">
        <v>157</v>
      </c>
    </row>
    <row r="423" s="15" customFormat="1">
      <c r="A423" s="15"/>
      <c r="B423" s="264"/>
      <c r="C423" s="265"/>
      <c r="D423" s="244" t="s">
        <v>166</v>
      </c>
      <c r="E423" s="266" t="s">
        <v>1</v>
      </c>
      <c r="F423" s="267" t="s">
        <v>170</v>
      </c>
      <c r="G423" s="265"/>
      <c r="H423" s="268">
        <v>26.199999999999999</v>
      </c>
      <c r="I423" s="269"/>
      <c r="J423" s="265"/>
      <c r="K423" s="265"/>
      <c r="L423" s="270"/>
      <c r="M423" s="271"/>
      <c r="N423" s="272"/>
      <c r="O423" s="272"/>
      <c r="P423" s="272"/>
      <c r="Q423" s="272"/>
      <c r="R423" s="272"/>
      <c r="S423" s="272"/>
      <c r="T423" s="27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4" t="s">
        <v>166</v>
      </c>
      <c r="AU423" s="274" t="s">
        <v>88</v>
      </c>
      <c r="AV423" s="15" t="s">
        <v>164</v>
      </c>
      <c r="AW423" s="15" t="s">
        <v>34</v>
      </c>
      <c r="AX423" s="15" t="s">
        <v>86</v>
      </c>
      <c r="AY423" s="274" t="s">
        <v>157</v>
      </c>
    </row>
    <row r="424" s="2" customFormat="1" ht="21.75" customHeight="1">
      <c r="A424" s="39"/>
      <c r="B424" s="40"/>
      <c r="C424" s="228" t="s">
        <v>966</v>
      </c>
      <c r="D424" s="228" t="s">
        <v>160</v>
      </c>
      <c r="E424" s="229" t="s">
        <v>967</v>
      </c>
      <c r="F424" s="230" t="s">
        <v>968</v>
      </c>
      <c r="G424" s="231" t="s">
        <v>212</v>
      </c>
      <c r="H424" s="232">
        <v>32.799999999999997</v>
      </c>
      <c r="I424" s="233"/>
      <c r="J424" s="234">
        <f>ROUND(I424*H424,2)</f>
        <v>0</v>
      </c>
      <c r="K424" s="235"/>
      <c r="L424" s="45"/>
      <c r="M424" s="236" t="s">
        <v>1</v>
      </c>
      <c r="N424" s="237" t="s">
        <v>43</v>
      </c>
      <c r="O424" s="92"/>
      <c r="P424" s="238">
        <f>O424*H424</f>
        <v>0</v>
      </c>
      <c r="Q424" s="238">
        <v>0</v>
      </c>
      <c r="R424" s="238">
        <f>Q424*H424</f>
        <v>0</v>
      </c>
      <c r="S424" s="238">
        <v>0.0022300000000000002</v>
      </c>
      <c r="T424" s="239">
        <f>S424*H424</f>
        <v>0.073144000000000001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0" t="s">
        <v>242</v>
      </c>
      <c r="AT424" s="240" t="s">
        <v>160</v>
      </c>
      <c r="AU424" s="240" t="s">
        <v>88</v>
      </c>
      <c r="AY424" s="18" t="s">
        <v>157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86</v>
      </c>
      <c r="BK424" s="241">
        <f>ROUND(I424*H424,2)</f>
        <v>0</v>
      </c>
      <c r="BL424" s="18" t="s">
        <v>242</v>
      </c>
      <c r="BM424" s="240" t="s">
        <v>969</v>
      </c>
    </row>
    <row r="425" s="14" customFormat="1">
      <c r="A425" s="14"/>
      <c r="B425" s="253"/>
      <c r="C425" s="254"/>
      <c r="D425" s="244" t="s">
        <v>166</v>
      </c>
      <c r="E425" s="255" t="s">
        <v>1</v>
      </c>
      <c r="F425" s="256" t="s">
        <v>970</v>
      </c>
      <c r="G425" s="254"/>
      <c r="H425" s="257">
        <v>32.799999999999997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166</v>
      </c>
      <c r="AU425" s="263" t="s">
        <v>88</v>
      </c>
      <c r="AV425" s="14" t="s">
        <v>88</v>
      </c>
      <c r="AW425" s="14" t="s">
        <v>34</v>
      </c>
      <c r="AX425" s="14" t="s">
        <v>86</v>
      </c>
      <c r="AY425" s="263" t="s">
        <v>157</v>
      </c>
    </row>
    <row r="426" s="2" customFormat="1" ht="16.5" customHeight="1">
      <c r="A426" s="39"/>
      <c r="B426" s="40"/>
      <c r="C426" s="228" t="s">
        <v>971</v>
      </c>
      <c r="D426" s="228" t="s">
        <v>160</v>
      </c>
      <c r="E426" s="229" t="s">
        <v>972</v>
      </c>
      <c r="F426" s="230" t="s">
        <v>973</v>
      </c>
      <c r="G426" s="231" t="s">
        <v>212</v>
      </c>
      <c r="H426" s="232">
        <v>39.5</v>
      </c>
      <c r="I426" s="233"/>
      <c r="J426" s="234">
        <f>ROUND(I426*H426,2)</f>
        <v>0</v>
      </c>
      <c r="K426" s="235"/>
      <c r="L426" s="45"/>
      <c r="M426" s="236" t="s">
        <v>1</v>
      </c>
      <c r="N426" s="237" t="s">
        <v>43</v>
      </c>
      <c r="O426" s="92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0" t="s">
        <v>242</v>
      </c>
      <c r="AT426" s="240" t="s">
        <v>160</v>
      </c>
      <c r="AU426" s="240" t="s">
        <v>88</v>
      </c>
      <c r="AY426" s="18" t="s">
        <v>157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86</v>
      </c>
      <c r="BK426" s="241">
        <f>ROUND(I426*H426,2)</f>
        <v>0</v>
      </c>
      <c r="BL426" s="18" t="s">
        <v>242</v>
      </c>
      <c r="BM426" s="240" t="s">
        <v>974</v>
      </c>
    </row>
    <row r="427" s="13" customFormat="1">
      <c r="A427" s="13"/>
      <c r="B427" s="242"/>
      <c r="C427" s="243"/>
      <c r="D427" s="244" t="s">
        <v>166</v>
      </c>
      <c r="E427" s="245" t="s">
        <v>1</v>
      </c>
      <c r="F427" s="246" t="s">
        <v>272</v>
      </c>
      <c r="G427" s="243"/>
      <c r="H427" s="245" t="s">
        <v>1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166</v>
      </c>
      <c r="AU427" s="252" t="s">
        <v>88</v>
      </c>
      <c r="AV427" s="13" t="s">
        <v>86</v>
      </c>
      <c r="AW427" s="13" t="s">
        <v>34</v>
      </c>
      <c r="AX427" s="13" t="s">
        <v>78</v>
      </c>
      <c r="AY427" s="252" t="s">
        <v>157</v>
      </c>
    </row>
    <row r="428" s="14" customFormat="1">
      <c r="A428" s="14"/>
      <c r="B428" s="253"/>
      <c r="C428" s="254"/>
      <c r="D428" s="244" t="s">
        <v>166</v>
      </c>
      <c r="E428" s="255" t="s">
        <v>1</v>
      </c>
      <c r="F428" s="256" t="s">
        <v>975</v>
      </c>
      <c r="G428" s="254"/>
      <c r="H428" s="257">
        <v>3.7000000000000002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166</v>
      </c>
      <c r="AU428" s="263" t="s">
        <v>88</v>
      </c>
      <c r="AV428" s="14" t="s">
        <v>88</v>
      </c>
      <c r="AW428" s="14" t="s">
        <v>34</v>
      </c>
      <c r="AX428" s="14" t="s">
        <v>78</v>
      </c>
      <c r="AY428" s="263" t="s">
        <v>157</v>
      </c>
    </row>
    <row r="429" s="13" customFormat="1">
      <c r="A429" s="13"/>
      <c r="B429" s="242"/>
      <c r="C429" s="243"/>
      <c r="D429" s="244" t="s">
        <v>166</v>
      </c>
      <c r="E429" s="245" t="s">
        <v>1</v>
      </c>
      <c r="F429" s="246" t="s">
        <v>274</v>
      </c>
      <c r="G429" s="243"/>
      <c r="H429" s="245" t="s">
        <v>1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166</v>
      </c>
      <c r="AU429" s="252" t="s">
        <v>88</v>
      </c>
      <c r="AV429" s="13" t="s">
        <v>86</v>
      </c>
      <c r="AW429" s="13" t="s">
        <v>34</v>
      </c>
      <c r="AX429" s="13" t="s">
        <v>78</v>
      </c>
      <c r="AY429" s="252" t="s">
        <v>157</v>
      </c>
    </row>
    <row r="430" s="14" customFormat="1">
      <c r="A430" s="14"/>
      <c r="B430" s="253"/>
      <c r="C430" s="254"/>
      <c r="D430" s="244" t="s">
        <v>166</v>
      </c>
      <c r="E430" s="255" t="s">
        <v>1</v>
      </c>
      <c r="F430" s="256" t="s">
        <v>976</v>
      </c>
      <c r="G430" s="254"/>
      <c r="H430" s="257">
        <v>14.800000000000001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166</v>
      </c>
      <c r="AU430" s="263" t="s">
        <v>88</v>
      </c>
      <c r="AV430" s="14" t="s">
        <v>88</v>
      </c>
      <c r="AW430" s="14" t="s">
        <v>34</v>
      </c>
      <c r="AX430" s="14" t="s">
        <v>78</v>
      </c>
      <c r="AY430" s="263" t="s">
        <v>157</v>
      </c>
    </row>
    <row r="431" s="13" customFormat="1">
      <c r="A431" s="13"/>
      <c r="B431" s="242"/>
      <c r="C431" s="243"/>
      <c r="D431" s="244" t="s">
        <v>166</v>
      </c>
      <c r="E431" s="245" t="s">
        <v>1</v>
      </c>
      <c r="F431" s="246" t="s">
        <v>276</v>
      </c>
      <c r="G431" s="243"/>
      <c r="H431" s="245" t="s">
        <v>1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166</v>
      </c>
      <c r="AU431" s="252" t="s">
        <v>88</v>
      </c>
      <c r="AV431" s="13" t="s">
        <v>86</v>
      </c>
      <c r="AW431" s="13" t="s">
        <v>34</v>
      </c>
      <c r="AX431" s="13" t="s">
        <v>78</v>
      </c>
      <c r="AY431" s="252" t="s">
        <v>157</v>
      </c>
    </row>
    <row r="432" s="14" customFormat="1">
      <c r="A432" s="14"/>
      <c r="B432" s="253"/>
      <c r="C432" s="254"/>
      <c r="D432" s="244" t="s">
        <v>166</v>
      </c>
      <c r="E432" s="255" t="s">
        <v>1</v>
      </c>
      <c r="F432" s="256" t="s">
        <v>977</v>
      </c>
      <c r="G432" s="254"/>
      <c r="H432" s="257">
        <v>9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166</v>
      </c>
      <c r="AU432" s="263" t="s">
        <v>88</v>
      </c>
      <c r="AV432" s="14" t="s">
        <v>88</v>
      </c>
      <c r="AW432" s="14" t="s">
        <v>34</v>
      </c>
      <c r="AX432" s="14" t="s">
        <v>78</v>
      </c>
      <c r="AY432" s="263" t="s">
        <v>157</v>
      </c>
    </row>
    <row r="433" s="14" customFormat="1">
      <c r="A433" s="14"/>
      <c r="B433" s="253"/>
      <c r="C433" s="254"/>
      <c r="D433" s="244" t="s">
        <v>166</v>
      </c>
      <c r="E433" s="255" t="s">
        <v>1</v>
      </c>
      <c r="F433" s="256" t="s">
        <v>978</v>
      </c>
      <c r="G433" s="254"/>
      <c r="H433" s="257">
        <v>5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166</v>
      </c>
      <c r="AU433" s="263" t="s">
        <v>88</v>
      </c>
      <c r="AV433" s="14" t="s">
        <v>88</v>
      </c>
      <c r="AW433" s="14" t="s">
        <v>34</v>
      </c>
      <c r="AX433" s="14" t="s">
        <v>78</v>
      </c>
      <c r="AY433" s="263" t="s">
        <v>157</v>
      </c>
    </row>
    <row r="434" s="13" customFormat="1">
      <c r="A434" s="13"/>
      <c r="B434" s="242"/>
      <c r="C434" s="243"/>
      <c r="D434" s="244" t="s">
        <v>166</v>
      </c>
      <c r="E434" s="245" t="s">
        <v>1</v>
      </c>
      <c r="F434" s="246" t="s">
        <v>279</v>
      </c>
      <c r="G434" s="243"/>
      <c r="H434" s="245" t="s">
        <v>1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166</v>
      </c>
      <c r="AU434" s="252" t="s">
        <v>88</v>
      </c>
      <c r="AV434" s="13" t="s">
        <v>86</v>
      </c>
      <c r="AW434" s="13" t="s">
        <v>34</v>
      </c>
      <c r="AX434" s="13" t="s">
        <v>78</v>
      </c>
      <c r="AY434" s="252" t="s">
        <v>157</v>
      </c>
    </row>
    <row r="435" s="14" customFormat="1">
      <c r="A435" s="14"/>
      <c r="B435" s="253"/>
      <c r="C435" s="254"/>
      <c r="D435" s="244" t="s">
        <v>166</v>
      </c>
      <c r="E435" s="255" t="s">
        <v>1</v>
      </c>
      <c r="F435" s="256" t="s">
        <v>979</v>
      </c>
      <c r="G435" s="254"/>
      <c r="H435" s="257">
        <v>3.5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166</v>
      </c>
      <c r="AU435" s="263" t="s">
        <v>88</v>
      </c>
      <c r="AV435" s="14" t="s">
        <v>88</v>
      </c>
      <c r="AW435" s="14" t="s">
        <v>34</v>
      </c>
      <c r="AX435" s="14" t="s">
        <v>78</v>
      </c>
      <c r="AY435" s="263" t="s">
        <v>157</v>
      </c>
    </row>
    <row r="436" s="13" customFormat="1">
      <c r="A436" s="13"/>
      <c r="B436" s="242"/>
      <c r="C436" s="243"/>
      <c r="D436" s="244" t="s">
        <v>166</v>
      </c>
      <c r="E436" s="245" t="s">
        <v>1</v>
      </c>
      <c r="F436" s="246" t="s">
        <v>770</v>
      </c>
      <c r="G436" s="243"/>
      <c r="H436" s="245" t="s">
        <v>1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166</v>
      </c>
      <c r="AU436" s="252" t="s">
        <v>88</v>
      </c>
      <c r="AV436" s="13" t="s">
        <v>86</v>
      </c>
      <c r="AW436" s="13" t="s">
        <v>34</v>
      </c>
      <c r="AX436" s="13" t="s">
        <v>78</v>
      </c>
      <c r="AY436" s="252" t="s">
        <v>157</v>
      </c>
    </row>
    <row r="437" s="14" customFormat="1">
      <c r="A437" s="14"/>
      <c r="B437" s="253"/>
      <c r="C437" s="254"/>
      <c r="D437" s="244" t="s">
        <v>166</v>
      </c>
      <c r="E437" s="255" t="s">
        <v>1</v>
      </c>
      <c r="F437" s="256" t="s">
        <v>979</v>
      </c>
      <c r="G437" s="254"/>
      <c r="H437" s="257">
        <v>3.5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166</v>
      </c>
      <c r="AU437" s="263" t="s">
        <v>88</v>
      </c>
      <c r="AV437" s="14" t="s">
        <v>88</v>
      </c>
      <c r="AW437" s="14" t="s">
        <v>34</v>
      </c>
      <c r="AX437" s="14" t="s">
        <v>78</v>
      </c>
      <c r="AY437" s="263" t="s">
        <v>157</v>
      </c>
    </row>
    <row r="438" s="15" customFormat="1">
      <c r="A438" s="15"/>
      <c r="B438" s="264"/>
      <c r="C438" s="265"/>
      <c r="D438" s="244" t="s">
        <v>166</v>
      </c>
      <c r="E438" s="266" t="s">
        <v>1</v>
      </c>
      <c r="F438" s="267" t="s">
        <v>170</v>
      </c>
      <c r="G438" s="265"/>
      <c r="H438" s="268">
        <v>39.5</v>
      </c>
      <c r="I438" s="269"/>
      <c r="J438" s="265"/>
      <c r="K438" s="265"/>
      <c r="L438" s="270"/>
      <c r="M438" s="271"/>
      <c r="N438" s="272"/>
      <c r="O438" s="272"/>
      <c r="P438" s="272"/>
      <c r="Q438" s="272"/>
      <c r="R438" s="272"/>
      <c r="S438" s="272"/>
      <c r="T438" s="27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4" t="s">
        <v>166</v>
      </c>
      <c r="AU438" s="274" t="s">
        <v>88</v>
      </c>
      <c r="AV438" s="15" t="s">
        <v>164</v>
      </c>
      <c r="AW438" s="15" t="s">
        <v>34</v>
      </c>
      <c r="AX438" s="15" t="s">
        <v>86</v>
      </c>
      <c r="AY438" s="274" t="s">
        <v>157</v>
      </c>
    </row>
    <row r="439" s="2" customFormat="1" ht="37.8" customHeight="1">
      <c r="A439" s="39"/>
      <c r="B439" s="40"/>
      <c r="C439" s="228" t="s">
        <v>980</v>
      </c>
      <c r="D439" s="228" t="s">
        <v>160</v>
      </c>
      <c r="E439" s="229" t="s">
        <v>981</v>
      </c>
      <c r="F439" s="230" t="s">
        <v>982</v>
      </c>
      <c r="G439" s="231" t="s">
        <v>212</v>
      </c>
      <c r="H439" s="232">
        <v>26.199999999999999</v>
      </c>
      <c r="I439" s="233"/>
      <c r="J439" s="234">
        <f>ROUND(I439*H439,2)</f>
        <v>0</v>
      </c>
      <c r="K439" s="235"/>
      <c r="L439" s="45"/>
      <c r="M439" s="236" t="s">
        <v>1</v>
      </c>
      <c r="N439" s="237" t="s">
        <v>43</v>
      </c>
      <c r="O439" s="92"/>
      <c r="P439" s="238">
        <f>O439*H439</f>
        <v>0</v>
      </c>
      <c r="Q439" s="238">
        <v>0.0035200000000000001</v>
      </c>
      <c r="R439" s="238">
        <f>Q439*H439</f>
        <v>0.092224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242</v>
      </c>
      <c r="AT439" s="240" t="s">
        <v>160</v>
      </c>
      <c r="AU439" s="240" t="s">
        <v>88</v>
      </c>
      <c r="AY439" s="18" t="s">
        <v>157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86</v>
      </c>
      <c r="BK439" s="241">
        <f>ROUND(I439*H439,2)</f>
        <v>0</v>
      </c>
      <c r="BL439" s="18" t="s">
        <v>242</v>
      </c>
      <c r="BM439" s="240" t="s">
        <v>983</v>
      </c>
    </row>
    <row r="440" s="2" customFormat="1" ht="24.15" customHeight="1">
      <c r="A440" s="39"/>
      <c r="B440" s="40"/>
      <c r="C440" s="228" t="s">
        <v>984</v>
      </c>
      <c r="D440" s="228" t="s">
        <v>160</v>
      </c>
      <c r="E440" s="229" t="s">
        <v>985</v>
      </c>
      <c r="F440" s="230" t="s">
        <v>986</v>
      </c>
      <c r="G440" s="231" t="s">
        <v>212</v>
      </c>
      <c r="H440" s="232">
        <v>32.799999999999997</v>
      </c>
      <c r="I440" s="233"/>
      <c r="J440" s="234">
        <f>ROUND(I440*H440,2)</f>
        <v>0</v>
      </c>
      <c r="K440" s="235"/>
      <c r="L440" s="45"/>
      <c r="M440" s="236" t="s">
        <v>1</v>
      </c>
      <c r="N440" s="237" t="s">
        <v>43</v>
      </c>
      <c r="O440" s="92"/>
      <c r="P440" s="238">
        <f>O440*H440</f>
        <v>0</v>
      </c>
      <c r="Q440" s="238">
        <v>0.0029099999999999998</v>
      </c>
      <c r="R440" s="238">
        <f>Q440*H440</f>
        <v>0.095447999999999991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242</v>
      </c>
      <c r="AT440" s="240" t="s">
        <v>160</v>
      </c>
      <c r="AU440" s="240" t="s">
        <v>88</v>
      </c>
      <c r="AY440" s="18" t="s">
        <v>157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86</v>
      </c>
      <c r="BK440" s="241">
        <f>ROUND(I440*H440,2)</f>
        <v>0</v>
      </c>
      <c r="BL440" s="18" t="s">
        <v>242</v>
      </c>
      <c r="BM440" s="240" t="s">
        <v>987</v>
      </c>
    </row>
    <row r="441" s="2" customFormat="1" ht="24.15" customHeight="1">
      <c r="A441" s="39"/>
      <c r="B441" s="40"/>
      <c r="C441" s="228" t="s">
        <v>988</v>
      </c>
      <c r="D441" s="228" t="s">
        <v>160</v>
      </c>
      <c r="E441" s="229" t="s">
        <v>989</v>
      </c>
      <c r="F441" s="230" t="s">
        <v>990</v>
      </c>
      <c r="G441" s="231" t="s">
        <v>212</v>
      </c>
      <c r="H441" s="232">
        <v>39.5</v>
      </c>
      <c r="I441" s="233"/>
      <c r="J441" s="234">
        <f>ROUND(I441*H441,2)</f>
        <v>0</v>
      </c>
      <c r="K441" s="235"/>
      <c r="L441" s="45"/>
      <c r="M441" s="236" t="s">
        <v>1</v>
      </c>
      <c r="N441" s="237" t="s">
        <v>43</v>
      </c>
      <c r="O441" s="92"/>
      <c r="P441" s="238">
        <f>O441*H441</f>
        <v>0</v>
      </c>
      <c r="Q441" s="238">
        <v>0.0021700000000000001</v>
      </c>
      <c r="R441" s="238">
        <f>Q441*H441</f>
        <v>0.085715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242</v>
      </c>
      <c r="AT441" s="240" t="s">
        <v>160</v>
      </c>
      <c r="AU441" s="240" t="s">
        <v>88</v>
      </c>
      <c r="AY441" s="18" t="s">
        <v>157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86</v>
      </c>
      <c r="BK441" s="241">
        <f>ROUND(I441*H441,2)</f>
        <v>0</v>
      </c>
      <c r="BL441" s="18" t="s">
        <v>242</v>
      </c>
      <c r="BM441" s="240" t="s">
        <v>991</v>
      </c>
    </row>
    <row r="442" s="2" customFormat="1" ht="24.15" customHeight="1">
      <c r="A442" s="39"/>
      <c r="B442" s="40"/>
      <c r="C442" s="228" t="s">
        <v>992</v>
      </c>
      <c r="D442" s="228" t="s">
        <v>160</v>
      </c>
      <c r="E442" s="229" t="s">
        <v>488</v>
      </c>
      <c r="F442" s="230" t="s">
        <v>489</v>
      </c>
      <c r="G442" s="231" t="s">
        <v>367</v>
      </c>
      <c r="H442" s="290"/>
      <c r="I442" s="233"/>
      <c r="J442" s="234">
        <f>ROUND(I442*H442,2)</f>
        <v>0</v>
      </c>
      <c r="K442" s="235"/>
      <c r="L442" s="45"/>
      <c r="M442" s="236" t="s">
        <v>1</v>
      </c>
      <c r="N442" s="237" t="s">
        <v>43</v>
      </c>
      <c r="O442" s="92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242</v>
      </c>
      <c r="AT442" s="240" t="s">
        <v>160</v>
      </c>
      <c r="AU442" s="240" t="s">
        <v>88</v>
      </c>
      <c r="AY442" s="18" t="s">
        <v>157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86</v>
      </c>
      <c r="BK442" s="241">
        <f>ROUND(I442*H442,2)</f>
        <v>0</v>
      </c>
      <c r="BL442" s="18" t="s">
        <v>242</v>
      </c>
      <c r="BM442" s="240" t="s">
        <v>993</v>
      </c>
    </row>
    <row r="443" s="12" customFormat="1" ht="22.8" customHeight="1">
      <c r="A443" s="12"/>
      <c r="B443" s="212"/>
      <c r="C443" s="213"/>
      <c r="D443" s="214" t="s">
        <v>77</v>
      </c>
      <c r="E443" s="226" t="s">
        <v>994</v>
      </c>
      <c r="F443" s="226" t="s">
        <v>995</v>
      </c>
      <c r="G443" s="213"/>
      <c r="H443" s="213"/>
      <c r="I443" s="216"/>
      <c r="J443" s="227">
        <f>BK443</f>
        <v>0</v>
      </c>
      <c r="K443" s="213"/>
      <c r="L443" s="218"/>
      <c r="M443" s="219"/>
      <c r="N443" s="220"/>
      <c r="O443" s="220"/>
      <c r="P443" s="221">
        <f>SUM(P444:P563)</f>
        <v>0</v>
      </c>
      <c r="Q443" s="220"/>
      <c r="R443" s="221">
        <f>SUM(R444:R563)</f>
        <v>1.9792722000000003</v>
      </c>
      <c r="S443" s="220"/>
      <c r="T443" s="222">
        <f>SUM(T444:T563)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3" t="s">
        <v>88</v>
      </c>
      <c r="AT443" s="224" t="s">
        <v>77</v>
      </c>
      <c r="AU443" s="224" t="s">
        <v>86</v>
      </c>
      <c r="AY443" s="223" t="s">
        <v>157</v>
      </c>
      <c r="BK443" s="225">
        <f>SUM(BK444:BK563)</f>
        <v>0</v>
      </c>
    </row>
    <row r="444" s="2" customFormat="1" ht="24.15" customHeight="1">
      <c r="A444" s="39"/>
      <c r="B444" s="40"/>
      <c r="C444" s="228" t="s">
        <v>996</v>
      </c>
      <c r="D444" s="228" t="s">
        <v>160</v>
      </c>
      <c r="E444" s="229" t="s">
        <v>997</v>
      </c>
      <c r="F444" s="230" t="s">
        <v>998</v>
      </c>
      <c r="G444" s="231" t="s">
        <v>173</v>
      </c>
      <c r="H444" s="232">
        <v>24</v>
      </c>
      <c r="I444" s="233"/>
      <c r="J444" s="234">
        <f>ROUND(I444*H444,2)</f>
        <v>0</v>
      </c>
      <c r="K444" s="235"/>
      <c r="L444" s="45"/>
      <c r="M444" s="236" t="s">
        <v>1</v>
      </c>
      <c r="N444" s="237" t="s">
        <v>43</v>
      </c>
      <c r="O444" s="92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0" t="s">
        <v>242</v>
      </c>
      <c r="AT444" s="240" t="s">
        <v>160</v>
      </c>
      <c r="AU444" s="240" t="s">
        <v>88</v>
      </c>
      <c r="AY444" s="18" t="s">
        <v>157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86</v>
      </c>
      <c r="BK444" s="241">
        <f>ROUND(I444*H444,2)</f>
        <v>0</v>
      </c>
      <c r="BL444" s="18" t="s">
        <v>242</v>
      </c>
      <c r="BM444" s="240" t="s">
        <v>999</v>
      </c>
    </row>
    <row r="445" s="2" customFormat="1" ht="24.15" customHeight="1">
      <c r="A445" s="39"/>
      <c r="B445" s="40"/>
      <c r="C445" s="228" t="s">
        <v>1000</v>
      </c>
      <c r="D445" s="228" t="s">
        <v>160</v>
      </c>
      <c r="E445" s="229" t="s">
        <v>1001</v>
      </c>
      <c r="F445" s="230" t="s">
        <v>1002</v>
      </c>
      <c r="G445" s="231" t="s">
        <v>173</v>
      </c>
      <c r="H445" s="232">
        <v>10</v>
      </c>
      <c r="I445" s="233"/>
      <c r="J445" s="234">
        <f>ROUND(I445*H445,2)</f>
        <v>0</v>
      </c>
      <c r="K445" s="235"/>
      <c r="L445" s="45"/>
      <c r="M445" s="236" t="s">
        <v>1</v>
      </c>
      <c r="N445" s="237" t="s">
        <v>43</v>
      </c>
      <c r="O445" s="92"/>
      <c r="P445" s="238">
        <f>O445*H445</f>
        <v>0</v>
      </c>
      <c r="Q445" s="238">
        <v>0.00027</v>
      </c>
      <c r="R445" s="238">
        <f>Q445*H445</f>
        <v>0.0027000000000000001</v>
      </c>
      <c r="S445" s="238">
        <v>0</v>
      </c>
      <c r="T445" s="23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0" t="s">
        <v>242</v>
      </c>
      <c r="AT445" s="240" t="s">
        <v>160</v>
      </c>
      <c r="AU445" s="240" t="s">
        <v>88</v>
      </c>
      <c r="AY445" s="18" t="s">
        <v>157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86</v>
      </c>
      <c r="BK445" s="241">
        <f>ROUND(I445*H445,2)</f>
        <v>0</v>
      </c>
      <c r="BL445" s="18" t="s">
        <v>242</v>
      </c>
      <c r="BM445" s="240" t="s">
        <v>1003</v>
      </c>
    </row>
    <row r="446" s="13" customFormat="1">
      <c r="A446" s="13"/>
      <c r="B446" s="242"/>
      <c r="C446" s="243"/>
      <c r="D446" s="244" t="s">
        <v>166</v>
      </c>
      <c r="E446" s="245" t="s">
        <v>1</v>
      </c>
      <c r="F446" s="246" t="s">
        <v>272</v>
      </c>
      <c r="G446" s="243"/>
      <c r="H446" s="245" t="s">
        <v>1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166</v>
      </c>
      <c r="AU446" s="252" t="s">
        <v>88</v>
      </c>
      <c r="AV446" s="13" t="s">
        <v>86</v>
      </c>
      <c r="AW446" s="13" t="s">
        <v>34</v>
      </c>
      <c r="AX446" s="13" t="s">
        <v>78</v>
      </c>
      <c r="AY446" s="252" t="s">
        <v>157</v>
      </c>
    </row>
    <row r="447" s="14" customFormat="1">
      <c r="A447" s="14"/>
      <c r="B447" s="253"/>
      <c r="C447" s="254"/>
      <c r="D447" s="244" t="s">
        <v>166</v>
      </c>
      <c r="E447" s="255" t="s">
        <v>1</v>
      </c>
      <c r="F447" s="256" t="s">
        <v>1004</v>
      </c>
      <c r="G447" s="254"/>
      <c r="H447" s="257">
        <v>2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166</v>
      </c>
      <c r="AU447" s="263" t="s">
        <v>88</v>
      </c>
      <c r="AV447" s="14" t="s">
        <v>88</v>
      </c>
      <c r="AW447" s="14" t="s">
        <v>34</v>
      </c>
      <c r="AX447" s="14" t="s">
        <v>78</v>
      </c>
      <c r="AY447" s="263" t="s">
        <v>157</v>
      </c>
    </row>
    <row r="448" s="13" customFormat="1">
      <c r="A448" s="13"/>
      <c r="B448" s="242"/>
      <c r="C448" s="243"/>
      <c r="D448" s="244" t="s">
        <v>166</v>
      </c>
      <c r="E448" s="245" t="s">
        <v>1</v>
      </c>
      <c r="F448" s="246" t="s">
        <v>767</v>
      </c>
      <c r="G448" s="243"/>
      <c r="H448" s="245" t="s">
        <v>1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166</v>
      </c>
      <c r="AU448" s="252" t="s">
        <v>88</v>
      </c>
      <c r="AV448" s="13" t="s">
        <v>86</v>
      </c>
      <c r="AW448" s="13" t="s">
        <v>34</v>
      </c>
      <c r="AX448" s="13" t="s">
        <v>78</v>
      </c>
      <c r="AY448" s="252" t="s">
        <v>157</v>
      </c>
    </row>
    <row r="449" s="14" customFormat="1">
      <c r="A449" s="14"/>
      <c r="B449" s="253"/>
      <c r="C449" s="254"/>
      <c r="D449" s="244" t="s">
        <v>166</v>
      </c>
      <c r="E449" s="255" t="s">
        <v>1</v>
      </c>
      <c r="F449" s="256" t="s">
        <v>1005</v>
      </c>
      <c r="G449" s="254"/>
      <c r="H449" s="257">
        <v>4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166</v>
      </c>
      <c r="AU449" s="263" t="s">
        <v>88</v>
      </c>
      <c r="AV449" s="14" t="s">
        <v>88</v>
      </c>
      <c r="AW449" s="14" t="s">
        <v>34</v>
      </c>
      <c r="AX449" s="14" t="s">
        <v>78</v>
      </c>
      <c r="AY449" s="263" t="s">
        <v>157</v>
      </c>
    </row>
    <row r="450" s="13" customFormat="1">
      <c r="A450" s="13"/>
      <c r="B450" s="242"/>
      <c r="C450" s="243"/>
      <c r="D450" s="244" t="s">
        <v>166</v>
      </c>
      <c r="E450" s="245" t="s">
        <v>1</v>
      </c>
      <c r="F450" s="246" t="s">
        <v>279</v>
      </c>
      <c r="G450" s="243"/>
      <c r="H450" s="245" t="s">
        <v>1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166</v>
      </c>
      <c r="AU450" s="252" t="s">
        <v>88</v>
      </c>
      <c r="AV450" s="13" t="s">
        <v>86</v>
      </c>
      <c r="AW450" s="13" t="s">
        <v>34</v>
      </c>
      <c r="AX450" s="13" t="s">
        <v>78</v>
      </c>
      <c r="AY450" s="252" t="s">
        <v>157</v>
      </c>
    </row>
    <row r="451" s="14" customFormat="1">
      <c r="A451" s="14"/>
      <c r="B451" s="253"/>
      <c r="C451" s="254"/>
      <c r="D451" s="244" t="s">
        <v>166</v>
      </c>
      <c r="E451" s="255" t="s">
        <v>1</v>
      </c>
      <c r="F451" s="256" t="s">
        <v>1006</v>
      </c>
      <c r="G451" s="254"/>
      <c r="H451" s="257">
        <v>4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166</v>
      </c>
      <c r="AU451" s="263" t="s">
        <v>88</v>
      </c>
      <c r="AV451" s="14" t="s">
        <v>88</v>
      </c>
      <c r="AW451" s="14" t="s">
        <v>34</v>
      </c>
      <c r="AX451" s="14" t="s">
        <v>78</v>
      </c>
      <c r="AY451" s="263" t="s">
        <v>157</v>
      </c>
    </row>
    <row r="452" s="15" customFormat="1">
      <c r="A452" s="15"/>
      <c r="B452" s="264"/>
      <c r="C452" s="265"/>
      <c r="D452" s="244" t="s">
        <v>166</v>
      </c>
      <c r="E452" s="266" t="s">
        <v>1</v>
      </c>
      <c r="F452" s="267" t="s">
        <v>170</v>
      </c>
      <c r="G452" s="265"/>
      <c r="H452" s="268">
        <v>10</v>
      </c>
      <c r="I452" s="269"/>
      <c r="J452" s="265"/>
      <c r="K452" s="265"/>
      <c r="L452" s="270"/>
      <c r="M452" s="271"/>
      <c r="N452" s="272"/>
      <c r="O452" s="272"/>
      <c r="P452" s="272"/>
      <c r="Q452" s="272"/>
      <c r="R452" s="272"/>
      <c r="S452" s="272"/>
      <c r="T452" s="27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4" t="s">
        <v>166</v>
      </c>
      <c r="AU452" s="274" t="s">
        <v>88</v>
      </c>
      <c r="AV452" s="15" t="s">
        <v>164</v>
      </c>
      <c r="AW452" s="15" t="s">
        <v>34</v>
      </c>
      <c r="AX452" s="15" t="s">
        <v>86</v>
      </c>
      <c r="AY452" s="274" t="s">
        <v>157</v>
      </c>
    </row>
    <row r="453" s="2" customFormat="1" ht="66.75" customHeight="1">
      <c r="A453" s="39"/>
      <c r="B453" s="40"/>
      <c r="C453" s="279" t="s">
        <v>1007</v>
      </c>
      <c r="D453" s="279" t="s">
        <v>261</v>
      </c>
      <c r="E453" s="280" t="s">
        <v>1008</v>
      </c>
      <c r="F453" s="281" t="s">
        <v>1009</v>
      </c>
      <c r="G453" s="282" t="s">
        <v>173</v>
      </c>
      <c r="H453" s="283">
        <v>6</v>
      </c>
      <c r="I453" s="284"/>
      <c r="J453" s="285">
        <f>ROUND(I453*H453,2)</f>
        <v>0</v>
      </c>
      <c r="K453" s="286"/>
      <c r="L453" s="287"/>
      <c r="M453" s="288" t="s">
        <v>1</v>
      </c>
      <c r="N453" s="289" t="s">
        <v>43</v>
      </c>
      <c r="O453" s="92"/>
      <c r="P453" s="238">
        <f>O453*H453</f>
        <v>0</v>
      </c>
      <c r="Q453" s="238">
        <v>0.036110000000000003</v>
      </c>
      <c r="R453" s="238">
        <f>Q453*H453</f>
        <v>0.21666000000000002</v>
      </c>
      <c r="S453" s="238">
        <v>0</v>
      </c>
      <c r="T453" s="23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0" t="s">
        <v>264</v>
      </c>
      <c r="AT453" s="240" t="s">
        <v>261</v>
      </c>
      <c r="AU453" s="240" t="s">
        <v>88</v>
      </c>
      <c r="AY453" s="18" t="s">
        <v>157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86</v>
      </c>
      <c r="BK453" s="241">
        <f>ROUND(I453*H453,2)</f>
        <v>0</v>
      </c>
      <c r="BL453" s="18" t="s">
        <v>242</v>
      </c>
      <c r="BM453" s="240" t="s">
        <v>1010</v>
      </c>
    </row>
    <row r="454" s="2" customFormat="1">
      <c r="A454" s="39"/>
      <c r="B454" s="40"/>
      <c r="C454" s="41"/>
      <c r="D454" s="244" t="s">
        <v>233</v>
      </c>
      <c r="E454" s="41"/>
      <c r="F454" s="275" t="s">
        <v>1011</v>
      </c>
      <c r="G454" s="41"/>
      <c r="H454" s="41"/>
      <c r="I454" s="276"/>
      <c r="J454" s="41"/>
      <c r="K454" s="41"/>
      <c r="L454" s="45"/>
      <c r="M454" s="277"/>
      <c r="N454" s="278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233</v>
      </c>
      <c r="AU454" s="18" t="s">
        <v>88</v>
      </c>
    </row>
    <row r="455" s="13" customFormat="1">
      <c r="A455" s="13"/>
      <c r="B455" s="242"/>
      <c r="C455" s="243"/>
      <c r="D455" s="244" t="s">
        <v>166</v>
      </c>
      <c r="E455" s="245" t="s">
        <v>1</v>
      </c>
      <c r="F455" s="246" t="s">
        <v>272</v>
      </c>
      <c r="G455" s="243"/>
      <c r="H455" s="245" t="s">
        <v>1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166</v>
      </c>
      <c r="AU455" s="252" t="s">
        <v>88</v>
      </c>
      <c r="AV455" s="13" t="s">
        <v>86</v>
      </c>
      <c r="AW455" s="13" t="s">
        <v>34</v>
      </c>
      <c r="AX455" s="13" t="s">
        <v>78</v>
      </c>
      <c r="AY455" s="252" t="s">
        <v>157</v>
      </c>
    </row>
    <row r="456" s="14" customFormat="1">
      <c r="A456" s="14"/>
      <c r="B456" s="253"/>
      <c r="C456" s="254"/>
      <c r="D456" s="244" t="s">
        <v>166</v>
      </c>
      <c r="E456" s="255" t="s">
        <v>1</v>
      </c>
      <c r="F456" s="256" t="s">
        <v>1004</v>
      </c>
      <c r="G456" s="254"/>
      <c r="H456" s="257">
        <v>2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166</v>
      </c>
      <c r="AU456" s="263" t="s">
        <v>88</v>
      </c>
      <c r="AV456" s="14" t="s">
        <v>88</v>
      </c>
      <c r="AW456" s="14" t="s">
        <v>34</v>
      </c>
      <c r="AX456" s="14" t="s">
        <v>78</v>
      </c>
      <c r="AY456" s="263" t="s">
        <v>157</v>
      </c>
    </row>
    <row r="457" s="13" customFormat="1">
      <c r="A457" s="13"/>
      <c r="B457" s="242"/>
      <c r="C457" s="243"/>
      <c r="D457" s="244" t="s">
        <v>166</v>
      </c>
      <c r="E457" s="245" t="s">
        <v>1</v>
      </c>
      <c r="F457" s="246" t="s">
        <v>279</v>
      </c>
      <c r="G457" s="243"/>
      <c r="H457" s="245" t="s">
        <v>1</v>
      </c>
      <c r="I457" s="247"/>
      <c r="J457" s="243"/>
      <c r="K457" s="243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166</v>
      </c>
      <c r="AU457" s="252" t="s">
        <v>88</v>
      </c>
      <c r="AV457" s="13" t="s">
        <v>86</v>
      </c>
      <c r="AW457" s="13" t="s">
        <v>34</v>
      </c>
      <c r="AX457" s="13" t="s">
        <v>78</v>
      </c>
      <c r="AY457" s="252" t="s">
        <v>157</v>
      </c>
    </row>
    <row r="458" s="14" customFormat="1">
      <c r="A458" s="14"/>
      <c r="B458" s="253"/>
      <c r="C458" s="254"/>
      <c r="D458" s="244" t="s">
        <v>166</v>
      </c>
      <c r="E458" s="255" t="s">
        <v>1</v>
      </c>
      <c r="F458" s="256" t="s">
        <v>1006</v>
      </c>
      <c r="G458" s="254"/>
      <c r="H458" s="257">
        <v>4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166</v>
      </c>
      <c r="AU458" s="263" t="s">
        <v>88</v>
      </c>
      <c r="AV458" s="14" t="s">
        <v>88</v>
      </c>
      <c r="AW458" s="14" t="s">
        <v>34</v>
      </c>
      <c r="AX458" s="14" t="s">
        <v>78</v>
      </c>
      <c r="AY458" s="263" t="s">
        <v>157</v>
      </c>
    </row>
    <row r="459" s="15" customFormat="1">
      <c r="A459" s="15"/>
      <c r="B459" s="264"/>
      <c r="C459" s="265"/>
      <c r="D459" s="244" t="s">
        <v>166</v>
      </c>
      <c r="E459" s="266" t="s">
        <v>1</v>
      </c>
      <c r="F459" s="267" t="s">
        <v>170</v>
      </c>
      <c r="G459" s="265"/>
      <c r="H459" s="268">
        <v>6</v>
      </c>
      <c r="I459" s="269"/>
      <c r="J459" s="265"/>
      <c r="K459" s="265"/>
      <c r="L459" s="270"/>
      <c r="M459" s="271"/>
      <c r="N459" s="272"/>
      <c r="O459" s="272"/>
      <c r="P459" s="272"/>
      <c r="Q459" s="272"/>
      <c r="R459" s="272"/>
      <c r="S459" s="272"/>
      <c r="T459" s="273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4" t="s">
        <v>166</v>
      </c>
      <c r="AU459" s="274" t="s">
        <v>88</v>
      </c>
      <c r="AV459" s="15" t="s">
        <v>164</v>
      </c>
      <c r="AW459" s="15" t="s">
        <v>34</v>
      </c>
      <c r="AX459" s="15" t="s">
        <v>86</v>
      </c>
      <c r="AY459" s="274" t="s">
        <v>157</v>
      </c>
    </row>
    <row r="460" s="2" customFormat="1" ht="66.75" customHeight="1">
      <c r="A460" s="39"/>
      <c r="B460" s="40"/>
      <c r="C460" s="279" t="s">
        <v>1012</v>
      </c>
      <c r="D460" s="279" t="s">
        <v>261</v>
      </c>
      <c r="E460" s="280" t="s">
        <v>1013</v>
      </c>
      <c r="F460" s="281" t="s">
        <v>1014</v>
      </c>
      <c r="G460" s="282" t="s">
        <v>173</v>
      </c>
      <c r="H460" s="283">
        <v>4</v>
      </c>
      <c r="I460" s="284"/>
      <c r="J460" s="285">
        <f>ROUND(I460*H460,2)</f>
        <v>0</v>
      </c>
      <c r="K460" s="286"/>
      <c r="L460" s="287"/>
      <c r="M460" s="288" t="s">
        <v>1</v>
      </c>
      <c r="N460" s="289" t="s">
        <v>43</v>
      </c>
      <c r="O460" s="92"/>
      <c r="P460" s="238">
        <f>O460*H460</f>
        <v>0</v>
      </c>
      <c r="Q460" s="238">
        <v>0.036110000000000003</v>
      </c>
      <c r="R460" s="238">
        <f>Q460*H460</f>
        <v>0.14444000000000001</v>
      </c>
      <c r="S460" s="238">
        <v>0</v>
      </c>
      <c r="T460" s="23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0" t="s">
        <v>264</v>
      </c>
      <c r="AT460" s="240" t="s">
        <v>261</v>
      </c>
      <c r="AU460" s="240" t="s">
        <v>88</v>
      </c>
      <c r="AY460" s="18" t="s">
        <v>157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86</v>
      </c>
      <c r="BK460" s="241">
        <f>ROUND(I460*H460,2)</f>
        <v>0</v>
      </c>
      <c r="BL460" s="18" t="s">
        <v>242</v>
      </c>
      <c r="BM460" s="240" t="s">
        <v>1015</v>
      </c>
    </row>
    <row r="461" s="2" customFormat="1">
      <c r="A461" s="39"/>
      <c r="B461" s="40"/>
      <c r="C461" s="41"/>
      <c r="D461" s="244" t="s">
        <v>233</v>
      </c>
      <c r="E461" s="41"/>
      <c r="F461" s="275" t="s">
        <v>1016</v>
      </c>
      <c r="G461" s="41"/>
      <c r="H461" s="41"/>
      <c r="I461" s="276"/>
      <c r="J461" s="41"/>
      <c r="K461" s="41"/>
      <c r="L461" s="45"/>
      <c r="M461" s="277"/>
      <c r="N461" s="278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233</v>
      </c>
      <c r="AU461" s="18" t="s">
        <v>88</v>
      </c>
    </row>
    <row r="462" s="13" customFormat="1">
      <c r="A462" s="13"/>
      <c r="B462" s="242"/>
      <c r="C462" s="243"/>
      <c r="D462" s="244" t="s">
        <v>166</v>
      </c>
      <c r="E462" s="245" t="s">
        <v>1</v>
      </c>
      <c r="F462" s="246" t="s">
        <v>767</v>
      </c>
      <c r="G462" s="243"/>
      <c r="H462" s="245" t="s">
        <v>1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166</v>
      </c>
      <c r="AU462" s="252" t="s">
        <v>88</v>
      </c>
      <c r="AV462" s="13" t="s">
        <v>86</v>
      </c>
      <c r="AW462" s="13" t="s">
        <v>34</v>
      </c>
      <c r="AX462" s="13" t="s">
        <v>78</v>
      </c>
      <c r="AY462" s="252" t="s">
        <v>157</v>
      </c>
    </row>
    <row r="463" s="14" customFormat="1">
      <c r="A463" s="14"/>
      <c r="B463" s="253"/>
      <c r="C463" s="254"/>
      <c r="D463" s="244" t="s">
        <v>166</v>
      </c>
      <c r="E463" s="255" t="s">
        <v>1</v>
      </c>
      <c r="F463" s="256" t="s">
        <v>1005</v>
      </c>
      <c r="G463" s="254"/>
      <c r="H463" s="257">
        <v>4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166</v>
      </c>
      <c r="AU463" s="263" t="s">
        <v>88</v>
      </c>
      <c r="AV463" s="14" t="s">
        <v>88</v>
      </c>
      <c r="AW463" s="14" t="s">
        <v>34</v>
      </c>
      <c r="AX463" s="14" t="s">
        <v>86</v>
      </c>
      <c r="AY463" s="263" t="s">
        <v>157</v>
      </c>
    </row>
    <row r="464" s="2" customFormat="1" ht="24.15" customHeight="1">
      <c r="A464" s="39"/>
      <c r="B464" s="40"/>
      <c r="C464" s="228" t="s">
        <v>1017</v>
      </c>
      <c r="D464" s="228" t="s">
        <v>160</v>
      </c>
      <c r="E464" s="229" t="s">
        <v>1018</v>
      </c>
      <c r="F464" s="230" t="s">
        <v>1019</v>
      </c>
      <c r="G464" s="231" t="s">
        <v>177</v>
      </c>
      <c r="H464" s="232">
        <v>27.969999999999999</v>
      </c>
      <c r="I464" s="233"/>
      <c r="J464" s="234">
        <f>ROUND(I464*H464,2)</f>
        <v>0</v>
      </c>
      <c r="K464" s="235"/>
      <c r="L464" s="45"/>
      <c r="M464" s="236" t="s">
        <v>1</v>
      </c>
      <c r="N464" s="237" t="s">
        <v>43</v>
      </c>
      <c r="O464" s="92"/>
      <c r="P464" s="238">
        <f>O464*H464</f>
        <v>0</v>
      </c>
      <c r="Q464" s="238">
        <v>0.00025999999999999998</v>
      </c>
      <c r="R464" s="238">
        <f>Q464*H464</f>
        <v>0.0072721999999999995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242</v>
      </c>
      <c r="AT464" s="240" t="s">
        <v>160</v>
      </c>
      <c r="AU464" s="240" t="s">
        <v>88</v>
      </c>
      <c r="AY464" s="18" t="s">
        <v>157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86</v>
      </c>
      <c r="BK464" s="241">
        <f>ROUND(I464*H464,2)</f>
        <v>0</v>
      </c>
      <c r="BL464" s="18" t="s">
        <v>242</v>
      </c>
      <c r="BM464" s="240" t="s">
        <v>1020</v>
      </c>
    </row>
    <row r="465" s="13" customFormat="1">
      <c r="A465" s="13"/>
      <c r="B465" s="242"/>
      <c r="C465" s="243"/>
      <c r="D465" s="244" t="s">
        <v>166</v>
      </c>
      <c r="E465" s="245" t="s">
        <v>1</v>
      </c>
      <c r="F465" s="246" t="s">
        <v>272</v>
      </c>
      <c r="G465" s="243"/>
      <c r="H465" s="245" t="s">
        <v>1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166</v>
      </c>
      <c r="AU465" s="252" t="s">
        <v>88</v>
      </c>
      <c r="AV465" s="13" t="s">
        <v>86</v>
      </c>
      <c r="AW465" s="13" t="s">
        <v>34</v>
      </c>
      <c r="AX465" s="13" t="s">
        <v>78</v>
      </c>
      <c r="AY465" s="252" t="s">
        <v>157</v>
      </c>
    </row>
    <row r="466" s="14" customFormat="1">
      <c r="A466" s="14"/>
      <c r="B466" s="253"/>
      <c r="C466" s="254"/>
      <c r="D466" s="244" t="s">
        <v>166</v>
      </c>
      <c r="E466" s="255" t="s">
        <v>1</v>
      </c>
      <c r="F466" s="256" t="s">
        <v>763</v>
      </c>
      <c r="G466" s="254"/>
      <c r="H466" s="257">
        <v>3.5099999999999998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166</v>
      </c>
      <c r="AU466" s="263" t="s">
        <v>88</v>
      </c>
      <c r="AV466" s="14" t="s">
        <v>88</v>
      </c>
      <c r="AW466" s="14" t="s">
        <v>34</v>
      </c>
      <c r="AX466" s="14" t="s">
        <v>78</v>
      </c>
      <c r="AY466" s="263" t="s">
        <v>157</v>
      </c>
    </row>
    <row r="467" s="13" customFormat="1">
      <c r="A467" s="13"/>
      <c r="B467" s="242"/>
      <c r="C467" s="243"/>
      <c r="D467" s="244" t="s">
        <v>166</v>
      </c>
      <c r="E467" s="245" t="s">
        <v>1</v>
      </c>
      <c r="F467" s="246" t="s">
        <v>764</v>
      </c>
      <c r="G467" s="243"/>
      <c r="H467" s="245" t="s">
        <v>1</v>
      </c>
      <c r="I467" s="247"/>
      <c r="J467" s="243"/>
      <c r="K467" s="243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166</v>
      </c>
      <c r="AU467" s="252" t="s">
        <v>88</v>
      </c>
      <c r="AV467" s="13" t="s">
        <v>86</v>
      </c>
      <c r="AW467" s="13" t="s">
        <v>34</v>
      </c>
      <c r="AX467" s="13" t="s">
        <v>78</v>
      </c>
      <c r="AY467" s="252" t="s">
        <v>157</v>
      </c>
    </row>
    <row r="468" s="14" customFormat="1">
      <c r="A468" s="14"/>
      <c r="B468" s="253"/>
      <c r="C468" s="254"/>
      <c r="D468" s="244" t="s">
        <v>166</v>
      </c>
      <c r="E468" s="255" t="s">
        <v>1</v>
      </c>
      <c r="F468" s="256" t="s">
        <v>765</v>
      </c>
      <c r="G468" s="254"/>
      <c r="H468" s="257">
        <v>6.1200000000000001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166</v>
      </c>
      <c r="AU468" s="263" t="s">
        <v>88</v>
      </c>
      <c r="AV468" s="14" t="s">
        <v>88</v>
      </c>
      <c r="AW468" s="14" t="s">
        <v>34</v>
      </c>
      <c r="AX468" s="14" t="s">
        <v>78</v>
      </c>
      <c r="AY468" s="263" t="s">
        <v>157</v>
      </c>
    </row>
    <row r="469" s="14" customFormat="1">
      <c r="A469" s="14"/>
      <c r="B469" s="253"/>
      <c r="C469" s="254"/>
      <c r="D469" s="244" t="s">
        <v>166</v>
      </c>
      <c r="E469" s="255" t="s">
        <v>1</v>
      </c>
      <c r="F469" s="256" t="s">
        <v>1021</v>
      </c>
      <c r="G469" s="254"/>
      <c r="H469" s="257">
        <v>5.4000000000000004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3" t="s">
        <v>166</v>
      </c>
      <c r="AU469" s="263" t="s">
        <v>88</v>
      </c>
      <c r="AV469" s="14" t="s">
        <v>88</v>
      </c>
      <c r="AW469" s="14" t="s">
        <v>34</v>
      </c>
      <c r="AX469" s="14" t="s">
        <v>78</v>
      </c>
      <c r="AY469" s="263" t="s">
        <v>157</v>
      </c>
    </row>
    <row r="470" s="13" customFormat="1">
      <c r="A470" s="13"/>
      <c r="B470" s="242"/>
      <c r="C470" s="243"/>
      <c r="D470" s="244" t="s">
        <v>166</v>
      </c>
      <c r="E470" s="245" t="s">
        <v>1</v>
      </c>
      <c r="F470" s="246" t="s">
        <v>767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166</v>
      </c>
      <c r="AU470" s="252" t="s">
        <v>88</v>
      </c>
      <c r="AV470" s="13" t="s">
        <v>86</v>
      </c>
      <c r="AW470" s="13" t="s">
        <v>34</v>
      </c>
      <c r="AX470" s="13" t="s">
        <v>78</v>
      </c>
      <c r="AY470" s="252" t="s">
        <v>157</v>
      </c>
    </row>
    <row r="471" s="14" customFormat="1">
      <c r="A471" s="14"/>
      <c r="B471" s="253"/>
      <c r="C471" s="254"/>
      <c r="D471" s="244" t="s">
        <v>166</v>
      </c>
      <c r="E471" s="255" t="s">
        <v>1</v>
      </c>
      <c r="F471" s="256" t="s">
        <v>1022</v>
      </c>
      <c r="G471" s="254"/>
      <c r="H471" s="257">
        <v>3.2400000000000002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166</v>
      </c>
      <c r="AU471" s="263" t="s">
        <v>88</v>
      </c>
      <c r="AV471" s="14" t="s">
        <v>88</v>
      </c>
      <c r="AW471" s="14" t="s">
        <v>34</v>
      </c>
      <c r="AX471" s="14" t="s">
        <v>78</v>
      </c>
      <c r="AY471" s="263" t="s">
        <v>157</v>
      </c>
    </row>
    <row r="472" s="14" customFormat="1">
      <c r="A472" s="14"/>
      <c r="B472" s="253"/>
      <c r="C472" s="254"/>
      <c r="D472" s="244" t="s">
        <v>166</v>
      </c>
      <c r="E472" s="255" t="s">
        <v>1</v>
      </c>
      <c r="F472" s="256" t="s">
        <v>1023</v>
      </c>
      <c r="G472" s="254"/>
      <c r="H472" s="257">
        <v>4.6799999999999997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3" t="s">
        <v>166</v>
      </c>
      <c r="AU472" s="263" t="s">
        <v>88</v>
      </c>
      <c r="AV472" s="14" t="s">
        <v>88</v>
      </c>
      <c r="AW472" s="14" t="s">
        <v>34</v>
      </c>
      <c r="AX472" s="14" t="s">
        <v>78</v>
      </c>
      <c r="AY472" s="263" t="s">
        <v>157</v>
      </c>
    </row>
    <row r="473" s="14" customFormat="1">
      <c r="A473" s="14"/>
      <c r="B473" s="253"/>
      <c r="C473" s="254"/>
      <c r="D473" s="244" t="s">
        <v>166</v>
      </c>
      <c r="E473" s="255" t="s">
        <v>1</v>
      </c>
      <c r="F473" s="256" t="s">
        <v>769</v>
      </c>
      <c r="G473" s="254"/>
      <c r="H473" s="257">
        <v>1.6200000000000001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166</v>
      </c>
      <c r="AU473" s="263" t="s">
        <v>88</v>
      </c>
      <c r="AV473" s="14" t="s">
        <v>88</v>
      </c>
      <c r="AW473" s="14" t="s">
        <v>34</v>
      </c>
      <c r="AX473" s="14" t="s">
        <v>78</v>
      </c>
      <c r="AY473" s="263" t="s">
        <v>157</v>
      </c>
    </row>
    <row r="474" s="13" customFormat="1">
      <c r="A474" s="13"/>
      <c r="B474" s="242"/>
      <c r="C474" s="243"/>
      <c r="D474" s="244" t="s">
        <v>166</v>
      </c>
      <c r="E474" s="245" t="s">
        <v>1</v>
      </c>
      <c r="F474" s="246" t="s">
        <v>770</v>
      </c>
      <c r="G474" s="243"/>
      <c r="H474" s="245" t="s">
        <v>1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166</v>
      </c>
      <c r="AU474" s="252" t="s">
        <v>88</v>
      </c>
      <c r="AV474" s="13" t="s">
        <v>86</v>
      </c>
      <c r="AW474" s="13" t="s">
        <v>34</v>
      </c>
      <c r="AX474" s="13" t="s">
        <v>78</v>
      </c>
      <c r="AY474" s="252" t="s">
        <v>157</v>
      </c>
    </row>
    <row r="475" s="14" customFormat="1">
      <c r="A475" s="14"/>
      <c r="B475" s="253"/>
      <c r="C475" s="254"/>
      <c r="D475" s="244" t="s">
        <v>166</v>
      </c>
      <c r="E475" s="255" t="s">
        <v>1</v>
      </c>
      <c r="F475" s="256" t="s">
        <v>771</v>
      </c>
      <c r="G475" s="254"/>
      <c r="H475" s="257">
        <v>1.7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166</v>
      </c>
      <c r="AU475" s="263" t="s">
        <v>88</v>
      </c>
      <c r="AV475" s="14" t="s">
        <v>88</v>
      </c>
      <c r="AW475" s="14" t="s">
        <v>34</v>
      </c>
      <c r="AX475" s="14" t="s">
        <v>78</v>
      </c>
      <c r="AY475" s="263" t="s">
        <v>157</v>
      </c>
    </row>
    <row r="476" s="13" customFormat="1">
      <c r="A476" s="13"/>
      <c r="B476" s="242"/>
      <c r="C476" s="243"/>
      <c r="D476" s="244" t="s">
        <v>166</v>
      </c>
      <c r="E476" s="245" t="s">
        <v>1</v>
      </c>
      <c r="F476" s="246" t="s">
        <v>279</v>
      </c>
      <c r="G476" s="243"/>
      <c r="H476" s="245" t="s">
        <v>1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166</v>
      </c>
      <c r="AU476" s="252" t="s">
        <v>88</v>
      </c>
      <c r="AV476" s="13" t="s">
        <v>86</v>
      </c>
      <c r="AW476" s="13" t="s">
        <v>34</v>
      </c>
      <c r="AX476" s="13" t="s">
        <v>78</v>
      </c>
      <c r="AY476" s="252" t="s">
        <v>157</v>
      </c>
    </row>
    <row r="477" s="14" customFormat="1">
      <c r="A477" s="14"/>
      <c r="B477" s="253"/>
      <c r="C477" s="254"/>
      <c r="D477" s="244" t="s">
        <v>166</v>
      </c>
      <c r="E477" s="255" t="s">
        <v>1</v>
      </c>
      <c r="F477" s="256" t="s">
        <v>771</v>
      </c>
      <c r="G477" s="254"/>
      <c r="H477" s="257">
        <v>1.7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3" t="s">
        <v>166</v>
      </c>
      <c r="AU477" s="263" t="s">
        <v>88</v>
      </c>
      <c r="AV477" s="14" t="s">
        <v>88</v>
      </c>
      <c r="AW477" s="14" t="s">
        <v>34</v>
      </c>
      <c r="AX477" s="14" t="s">
        <v>78</v>
      </c>
      <c r="AY477" s="263" t="s">
        <v>157</v>
      </c>
    </row>
    <row r="478" s="15" customFormat="1">
      <c r="A478" s="15"/>
      <c r="B478" s="264"/>
      <c r="C478" s="265"/>
      <c r="D478" s="244" t="s">
        <v>166</v>
      </c>
      <c r="E478" s="266" t="s">
        <v>1</v>
      </c>
      <c r="F478" s="267" t="s">
        <v>170</v>
      </c>
      <c r="G478" s="265"/>
      <c r="H478" s="268">
        <v>27.969999999999999</v>
      </c>
      <c r="I478" s="269"/>
      <c r="J478" s="265"/>
      <c r="K478" s="265"/>
      <c r="L478" s="270"/>
      <c r="M478" s="271"/>
      <c r="N478" s="272"/>
      <c r="O478" s="272"/>
      <c r="P478" s="272"/>
      <c r="Q478" s="272"/>
      <c r="R478" s="272"/>
      <c r="S478" s="272"/>
      <c r="T478" s="273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4" t="s">
        <v>166</v>
      </c>
      <c r="AU478" s="274" t="s">
        <v>88</v>
      </c>
      <c r="AV478" s="15" t="s">
        <v>164</v>
      </c>
      <c r="AW478" s="15" t="s">
        <v>34</v>
      </c>
      <c r="AX478" s="15" t="s">
        <v>86</v>
      </c>
      <c r="AY478" s="274" t="s">
        <v>157</v>
      </c>
    </row>
    <row r="479" s="2" customFormat="1" ht="66.75" customHeight="1">
      <c r="A479" s="39"/>
      <c r="B479" s="40"/>
      <c r="C479" s="279" t="s">
        <v>1024</v>
      </c>
      <c r="D479" s="279" t="s">
        <v>261</v>
      </c>
      <c r="E479" s="280" t="s">
        <v>1025</v>
      </c>
      <c r="F479" s="281" t="s">
        <v>1026</v>
      </c>
      <c r="G479" s="282" t="s">
        <v>173</v>
      </c>
      <c r="H479" s="283">
        <v>3</v>
      </c>
      <c r="I479" s="284"/>
      <c r="J479" s="285">
        <f>ROUND(I479*H479,2)</f>
        <v>0</v>
      </c>
      <c r="K479" s="286"/>
      <c r="L479" s="287"/>
      <c r="M479" s="288" t="s">
        <v>1</v>
      </c>
      <c r="N479" s="289" t="s">
        <v>43</v>
      </c>
      <c r="O479" s="92"/>
      <c r="P479" s="238">
        <f>O479*H479</f>
        <v>0</v>
      </c>
      <c r="Q479" s="238">
        <v>0.036110000000000003</v>
      </c>
      <c r="R479" s="238">
        <f>Q479*H479</f>
        <v>0.10833000000000001</v>
      </c>
      <c r="S479" s="238">
        <v>0</v>
      </c>
      <c r="T479" s="23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0" t="s">
        <v>264</v>
      </c>
      <c r="AT479" s="240" t="s">
        <v>261</v>
      </c>
      <c r="AU479" s="240" t="s">
        <v>88</v>
      </c>
      <c r="AY479" s="18" t="s">
        <v>157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86</v>
      </c>
      <c r="BK479" s="241">
        <f>ROUND(I479*H479,2)</f>
        <v>0</v>
      </c>
      <c r="BL479" s="18" t="s">
        <v>242</v>
      </c>
      <c r="BM479" s="240" t="s">
        <v>1027</v>
      </c>
    </row>
    <row r="480" s="2" customFormat="1">
      <c r="A480" s="39"/>
      <c r="B480" s="40"/>
      <c r="C480" s="41"/>
      <c r="D480" s="244" t="s">
        <v>233</v>
      </c>
      <c r="E480" s="41"/>
      <c r="F480" s="275" t="s">
        <v>1011</v>
      </c>
      <c r="G480" s="41"/>
      <c r="H480" s="41"/>
      <c r="I480" s="276"/>
      <c r="J480" s="41"/>
      <c r="K480" s="41"/>
      <c r="L480" s="45"/>
      <c r="M480" s="277"/>
      <c r="N480" s="278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233</v>
      </c>
      <c r="AU480" s="18" t="s">
        <v>88</v>
      </c>
    </row>
    <row r="481" s="13" customFormat="1">
      <c r="A481" s="13"/>
      <c r="B481" s="242"/>
      <c r="C481" s="243"/>
      <c r="D481" s="244" t="s">
        <v>166</v>
      </c>
      <c r="E481" s="245" t="s">
        <v>1</v>
      </c>
      <c r="F481" s="246" t="s">
        <v>272</v>
      </c>
      <c r="G481" s="243"/>
      <c r="H481" s="245" t="s">
        <v>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166</v>
      </c>
      <c r="AU481" s="252" t="s">
        <v>88</v>
      </c>
      <c r="AV481" s="13" t="s">
        <v>86</v>
      </c>
      <c r="AW481" s="13" t="s">
        <v>34</v>
      </c>
      <c r="AX481" s="13" t="s">
        <v>78</v>
      </c>
      <c r="AY481" s="252" t="s">
        <v>157</v>
      </c>
    </row>
    <row r="482" s="14" customFormat="1">
      <c r="A482" s="14"/>
      <c r="B482" s="253"/>
      <c r="C482" s="254"/>
      <c r="D482" s="244" t="s">
        <v>166</v>
      </c>
      <c r="E482" s="255" t="s">
        <v>1</v>
      </c>
      <c r="F482" s="256" t="s">
        <v>1028</v>
      </c>
      <c r="G482" s="254"/>
      <c r="H482" s="257">
        <v>3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3" t="s">
        <v>166</v>
      </c>
      <c r="AU482" s="263" t="s">
        <v>88</v>
      </c>
      <c r="AV482" s="14" t="s">
        <v>88</v>
      </c>
      <c r="AW482" s="14" t="s">
        <v>34</v>
      </c>
      <c r="AX482" s="14" t="s">
        <v>86</v>
      </c>
      <c r="AY482" s="263" t="s">
        <v>157</v>
      </c>
    </row>
    <row r="483" s="2" customFormat="1" ht="66.75" customHeight="1">
      <c r="A483" s="39"/>
      <c r="B483" s="40"/>
      <c r="C483" s="279" t="s">
        <v>1029</v>
      </c>
      <c r="D483" s="279" t="s">
        <v>261</v>
      </c>
      <c r="E483" s="280" t="s">
        <v>1030</v>
      </c>
      <c r="F483" s="281" t="s">
        <v>1031</v>
      </c>
      <c r="G483" s="282" t="s">
        <v>173</v>
      </c>
      <c r="H483" s="283">
        <v>2</v>
      </c>
      <c r="I483" s="284"/>
      <c r="J483" s="285">
        <f>ROUND(I483*H483,2)</f>
        <v>0</v>
      </c>
      <c r="K483" s="286"/>
      <c r="L483" s="287"/>
      <c r="M483" s="288" t="s">
        <v>1</v>
      </c>
      <c r="N483" s="289" t="s">
        <v>43</v>
      </c>
      <c r="O483" s="92"/>
      <c r="P483" s="238">
        <f>O483*H483</f>
        <v>0</v>
      </c>
      <c r="Q483" s="238">
        <v>0.036110000000000003</v>
      </c>
      <c r="R483" s="238">
        <f>Q483*H483</f>
        <v>0.072220000000000006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264</v>
      </c>
      <c r="AT483" s="240" t="s">
        <v>261</v>
      </c>
      <c r="AU483" s="240" t="s">
        <v>88</v>
      </c>
      <c r="AY483" s="18" t="s">
        <v>157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86</v>
      </c>
      <c r="BK483" s="241">
        <f>ROUND(I483*H483,2)</f>
        <v>0</v>
      </c>
      <c r="BL483" s="18" t="s">
        <v>242</v>
      </c>
      <c r="BM483" s="240" t="s">
        <v>1032</v>
      </c>
    </row>
    <row r="484" s="2" customFormat="1">
      <c r="A484" s="39"/>
      <c r="B484" s="40"/>
      <c r="C484" s="41"/>
      <c r="D484" s="244" t="s">
        <v>233</v>
      </c>
      <c r="E484" s="41"/>
      <c r="F484" s="275" t="s">
        <v>1033</v>
      </c>
      <c r="G484" s="41"/>
      <c r="H484" s="41"/>
      <c r="I484" s="276"/>
      <c r="J484" s="41"/>
      <c r="K484" s="41"/>
      <c r="L484" s="45"/>
      <c r="M484" s="277"/>
      <c r="N484" s="278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233</v>
      </c>
      <c r="AU484" s="18" t="s">
        <v>88</v>
      </c>
    </row>
    <row r="485" s="13" customFormat="1">
      <c r="A485" s="13"/>
      <c r="B485" s="242"/>
      <c r="C485" s="243"/>
      <c r="D485" s="244" t="s">
        <v>166</v>
      </c>
      <c r="E485" s="245" t="s">
        <v>1</v>
      </c>
      <c r="F485" s="246" t="s">
        <v>1034</v>
      </c>
      <c r="G485" s="243"/>
      <c r="H485" s="245" t="s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166</v>
      </c>
      <c r="AU485" s="252" t="s">
        <v>88</v>
      </c>
      <c r="AV485" s="13" t="s">
        <v>86</v>
      </c>
      <c r="AW485" s="13" t="s">
        <v>34</v>
      </c>
      <c r="AX485" s="13" t="s">
        <v>78</v>
      </c>
      <c r="AY485" s="252" t="s">
        <v>157</v>
      </c>
    </row>
    <row r="486" s="14" customFormat="1">
      <c r="A486" s="14"/>
      <c r="B486" s="253"/>
      <c r="C486" s="254"/>
      <c r="D486" s="244" t="s">
        <v>166</v>
      </c>
      <c r="E486" s="255" t="s">
        <v>1</v>
      </c>
      <c r="F486" s="256" t="s">
        <v>1035</v>
      </c>
      <c r="G486" s="254"/>
      <c r="H486" s="257">
        <v>2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166</v>
      </c>
      <c r="AU486" s="263" t="s">
        <v>88</v>
      </c>
      <c r="AV486" s="14" t="s">
        <v>88</v>
      </c>
      <c r="AW486" s="14" t="s">
        <v>34</v>
      </c>
      <c r="AX486" s="14" t="s">
        <v>86</v>
      </c>
      <c r="AY486" s="263" t="s">
        <v>157</v>
      </c>
    </row>
    <row r="487" s="2" customFormat="1" ht="66.75" customHeight="1">
      <c r="A487" s="39"/>
      <c r="B487" s="40"/>
      <c r="C487" s="279" t="s">
        <v>1036</v>
      </c>
      <c r="D487" s="279" t="s">
        <v>261</v>
      </c>
      <c r="E487" s="280" t="s">
        <v>1037</v>
      </c>
      <c r="F487" s="281" t="s">
        <v>1038</v>
      </c>
      <c r="G487" s="282" t="s">
        <v>173</v>
      </c>
      <c r="H487" s="283">
        <v>1</v>
      </c>
      <c r="I487" s="284"/>
      <c r="J487" s="285">
        <f>ROUND(I487*H487,2)</f>
        <v>0</v>
      </c>
      <c r="K487" s="286"/>
      <c r="L487" s="287"/>
      <c r="M487" s="288" t="s">
        <v>1</v>
      </c>
      <c r="N487" s="289" t="s">
        <v>43</v>
      </c>
      <c r="O487" s="92"/>
      <c r="P487" s="238">
        <f>O487*H487</f>
        <v>0</v>
      </c>
      <c r="Q487" s="238">
        <v>0.036110000000000003</v>
      </c>
      <c r="R487" s="238">
        <f>Q487*H487</f>
        <v>0.036110000000000003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264</v>
      </c>
      <c r="AT487" s="240" t="s">
        <v>261</v>
      </c>
      <c r="AU487" s="240" t="s">
        <v>88</v>
      </c>
      <c r="AY487" s="18" t="s">
        <v>157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86</v>
      </c>
      <c r="BK487" s="241">
        <f>ROUND(I487*H487,2)</f>
        <v>0</v>
      </c>
      <c r="BL487" s="18" t="s">
        <v>242</v>
      </c>
      <c r="BM487" s="240" t="s">
        <v>1039</v>
      </c>
    </row>
    <row r="488" s="2" customFormat="1">
      <c r="A488" s="39"/>
      <c r="B488" s="40"/>
      <c r="C488" s="41"/>
      <c r="D488" s="244" t="s">
        <v>233</v>
      </c>
      <c r="E488" s="41"/>
      <c r="F488" s="275" t="s">
        <v>1040</v>
      </c>
      <c r="G488" s="41"/>
      <c r="H488" s="41"/>
      <c r="I488" s="276"/>
      <c r="J488" s="41"/>
      <c r="K488" s="41"/>
      <c r="L488" s="45"/>
      <c r="M488" s="277"/>
      <c r="N488" s="278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233</v>
      </c>
      <c r="AU488" s="18" t="s">
        <v>88</v>
      </c>
    </row>
    <row r="489" s="13" customFormat="1">
      <c r="A489" s="13"/>
      <c r="B489" s="242"/>
      <c r="C489" s="243"/>
      <c r="D489" s="244" t="s">
        <v>166</v>
      </c>
      <c r="E489" s="245" t="s">
        <v>1</v>
      </c>
      <c r="F489" s="246" t="s">
        <v>1041</v>
      </c>
      <c r="G489" s="243"/>
      <c r="H489" s="245" t="s">
        <v>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166</v>
      </c>
      <c r="AU489" s="252" t="s">
        <v>88</v>
      </c>
      <c r="AV489" s="13" t="s">
        <v>86</v>
      </c>
      <c r="AW489" s="13" t="s">
        <v>34</v>
      </c>
      <c r="AX489" s="13" t="s">
        <v>78</v>
      </c>
      <c r="AY489" s="252" t="s">
        <v>157</v>
      </c>
    </row>
    <row r="490" s="14" customFormat="1">
      <c r="A490" s="14"/>
      <c r="B490" s="253"/>
      <c r="C490" s="254"/>
      <c r="D490" s="244" t="s">
        <v>166</v>
      </c>
      <c r="E490" s="255" t="s">
        <v>1</v>
      </c>
      <c r="F490" s="256" t="s">
        <v>1042</v>
      </c>
      <c r="G490" s="254"/>
      <c r="H490" s="257">
        <v>1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166</v>
      </c>
      <c r="AU490" s="263" t="s">
        <v>88</v>
      </c>
      <c r="AV490" s="14" t="s">
        <v>88</v>
      </c>
      <c r="AW490" s="14" t="s">
        <v>34</v>
      </c>
      <c r="AX490" s="14" t="s">
        <v>86</v>
      </c>
      <c r="AY490" s="263" t="s">
        <v>157</v>
      </c>
    </row>
    <row r="491" s="2" customFormat="1" ht="66.75" customHeight="1">
      <c r="A491" s="39"/>
      <c r="B491" s="40"/>
      <c r="C491" s="279" t="s">
        <v>1043</v>
      </c>
      <c r="D491" s="279" t="s">
        <v>261</v>
      </c>
      <c r="E491" s="280" t="s">
        <v>1044</v>
      </c>
      <c r="F491" s="281" t="s">
        <v>1045</v>
      </c>
      <c r="G491" s="282" t="s">
        <v>173</v>
      </c>
      <c r="H491" s="283">
        <v>2</v>
      </c>
      <c r="I491" s="284"/>
      <c r="J491" s="285">
        <f>ROUND(I491*H491,2)</f>
        <v>0</v>
      </c>
      <c r="K491" s="286"/>
      <c r="L491" s="287"/>
      <c r="M491" s="288" t="s">
        <v>1</v>
      </c>
      <c r="N491" s="289" t="s">
        <v>43</v>
      </c>
      <c r="O491" s="92"/>
      <c r="P491" s="238">
        <f>O491*H491</f>
        <v>0</v>
      </c>
      <c r="Q491" s="238">
        <v>0.036110000000000003</v>
      </c>
      <c r="R491" s="238">
        <f>Q491*H491</f>
        <v>0.072220000000000006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264</v>
      </c>
      <c r="AT491" s="240" t="s">
        <v>261</v>
      </c>
      <c r="AU491" s="240" t="s">
        <v>88</v>
      </c>
      <c r="AY491" s="18" t="s">
        <v>157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86</v>
      </c>
      <c r="BK491" s="241">
        <f>ROUND(I491*H491,2)</f>
        <v>0</v>
      </c>
      <c r="BL491" s="18" t="s">
        <v>242</v>
      </c>
      <c r="BM491" s="240" t="s">
        <v>1046</v>
      </c>
    </row>
    <row r="492" s="2" customFormat="1">
      <c r="A492" s="39"/>
      <c r="B492" s="40"/>
      <c r="C492" s="41"/>
      <c r="D492" s="244" t="s">
        <v>233</v>
      </c>
      <c r="E492" s="41"/>
      <c r="F492" s="275" t="s">
        <v>1040</v>
      </c>
      <c r="G492" s="41"/>
      <c r="H492" s="41"/>
      <c r="I492" s="276"/>
      <c r="J492" s="41"/>
      <c r="K492" s="41"/>
      <c r="L492" s="45"/>
      <c r="M492" s="277"/>
      <c r="N492" s="278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233</v>
      </c>
      <c r="AU492" s="18" t="s">
        <v>88</v>
      </c>
    </row>
    <row r="493" s="13" customFormat="1">
      <c r="A493" s="13"/>
      <c r="B493" s="242"/>
      <c r="C493" s="243"/>
      <c r="D493" s="244" t="s">
        <v>166</v>
      </c>
      <c r="E493" s="245" t="s">
        <v>1</v>
      </c>
      <c r="F493" s="246" t="s">
        <v>1047</v>
      </c>
      <c r="G493" s="243"/>
      <c r="H493" s="245" t="s">
        <v>1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166</v>
      </c>
      <c r="AU493" s="252" t="s">
        <v>88</v>
      </c>
      <c r="AV493" s="13" t="s">
        <v>86</v>
      </c>
      <c r="AW493" s="13" t="s">
        <v>34</v>
      </c>
      <c r="AX493" s="13" t="s">
        <v>78</v>
      </c>
      <c r="AY493" s="252" t="s">
        <v>157</v>
      </c>
    </row>
    <row r="494" s="14" customFormat="1">
      <c r="A494" s="14"/>
      <c r="B494" s="253"/>
      <c r="C494" s="254"/>
      <c r="D494" s="244" t="s">
        <v>166</v>
      </c>
      <c r="E494" s="255" t="s">
        <v>1</v>
      </c>
      <c r="F494" s="256" t="s">
        <v>1048</v>
      </c>
      <c r="G494" s="254"/>
      <c r="H494" s="257">
        <v>2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166</v>
      </c>
      <c r="AU494" s="263" t="s">
        <v>88</v>
      </c>
      <c r="AV494" s="14" t="s">
        <v>88</v>
      </c>
      <c r="AW494" s="14" t="s">
        <v>34</v>
      </c>
      <c r="AX494" s="14" t="s">
        <v>86</v>
      </c>
      <c r="AY494" s="263" t="s">
        <v>157</v>
      </c>
    </row>
    <row r="495" s="2" customFormat="1" ht="66.75" customHeight="1">
      <c r="A495" s="39"/>
      <c r="B495" s="40"/>
      <c r="C495" s="279" t="s">
        <v>1049</v>
      </c>
      <c r="D495" s="279" t="s">
        <v>261</v>
      </c>
      <c r="E495" s="280" t="s">
        <v>1050</v>
      </c>
      <c r="F495" s="281" t="s">
        <v>1051</v>
      </c>
      <c r="G495" s="282" t="s">
        <v>173</v>
      </c>
      <c r="H495" s="283">
        <v>5</v>
      </c>
      <c r="I495" s="284"/>
      <c r="J495" s="285">
        <f>ROUND(I495*H495,2)</f>
        <v>0</v>
      </c>
      <c r="K495" s="286"/>
      <c r="L495" s="287"/>
      <c r="M495" s="288" t="s">
        <v>1</v>
      </c>
      <c r="N495" s="289" t="s">
        <v>43</v>
      </c>
      <c r="O495" s="92"/>
      <c r="P495" s="238">
        <f>O495*H495</f>
        <v>0</v>
      </c>
      <c r="Q495" s="238">
        <v>0.036110000000000003</v>
      </c>
      <c r="R495" s="238">
        <f>Q495*H495</f>
        <v>0.18055000000000002</v>
      </c>
      <c r="S495" s="238">
        <v>0</v>
      </c>
      <c r="T495" s="23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0" t="s">
        <v>264</v>
      </c>
      <c r="AT495" s="240" t="s">
        <v>261</v>
      </c>
      <c r="AU495" s="240" t="s">
        <v>88</v>
      </c>
      <c r="AY495" s="18" t="s">
        <v>157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86</v>
      </c>
      <c r="BK495" s="241">
        <f>ROUND(I495*H495,2)</f>
        <v>0</v>
      </c>
      <c r="BL495" s="18" t="s">
        <v>242</v>
      </c>
      <c r="BM495" s="240" t="s">
        <v>1052</v>
      </c>
    </row>
    <row r="496" s="2" customFormat="1">
      <c r="A496" s="39"/>
      <c r="B496" s="40"/>
      <c r="C496" s="41"/>
      <c r="D496" s="244" t="s">
        <v>233</v>
      </c>
      <c r="E496" s="41"/>
      <c r="F496" s="275" t="s">
        <v>1053</v>
      </c>
      <c r="G496" s="41"/>
      <c r="H496" s="41"/>
      <c r="I496" s="276"/>
      <c r="J496" s="41"/>
      <c r="K496" s="41"/>
      <c r="L496" s="45"/>
      <c r="M496" s="277"/>
      <c r="N496" s="278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233</v>
      </c>
      <c r="AU496" s="18" t="s">
        <v>88</v>
      </c>
    </row>
    <row r="497" s="13" customFormat="1">
      <c r="A497" s="13"/>
      <c r="B497" s="242"/>
      <c r="C497" s="243"/>
      <c r="D497" s="244" t="s">
        <v>166</v>
      </c>
      <c r="E497" s="245" t="s">
        <v>1</v>
      </c>
      <c r="F497" s="246" t="s">
        <v>1054</v>
      </c>
      <c r="G497" s="243"/>
      <c r="H497" s="245" t="s">
        <v>1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166</v>
      </c>
      <c r="AU497" s="252" t="s">
        <v>88</v>
      </c>
      <c r="AV497" s="13" t="s">
        <v>86</v>
      </c>
      <c r="AW497" s="13" t="s">
        <v>34</v>
      </c>
      <c r="AX497" s="13" t="s">
        <v>78</v>
      </c>
      <c r="AY497" s="252" t="s">
        <v>157</v>
      </c>
    </row>
    <row r="498" s="14" customFormat="1">
      <c r="A498" s="14"/>
      <c r="B498" s="253"/>
      <c r="C498" s="254"/>
      <c r="D498" s="244" t="s">
        <v>166</v>
      </c>
      <c r="E498" s="255" t="s">
        <v>1</v>
      </c>
      <c r="F498" s="256" t="s">
        <v>1055</v>
      </c>
      <c r="G498" s="254"/>
      <c r="H498" s="257">
        <v>5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166</v>
      </c>
      <c r="AU498" s="263" t="s">
        <v>88</v>
      </c>
      <c r="AV498" s="14" t="s">
        <v>88</v>
      </c>
      <c r="AW498" s="14" t="s">
        <v>34</v>
      </c>
      <c r="AX498" s="14" t="s">
        <v>86</v>
      </c>
      <c r="AY498" s="263" t="s">
        <v>157</v>
      </c>
    </row>
    <row r="499" s="2" customFormat="1" ht="66.75" customHeight="1">
      <c r="A499" s="39"/>
      <c r="B499" s="40"/>
      <c r="C499" s="279" t="s">
        <v>1056</v>
      </c>
      <c r="D499" s="279" t="s">
        <v>261</v>
      </c>
      <c r="E499" s="280" t="s">
        <v>1057</v>
      </c>
      <c r="F499" s="281" t="s">
        <v>1058</v>
      </c>
      <c r="G499" s="282" t="s">
        <v>173</v>
      </c>
      <c r="H499" s="283">
        <v>1</v>
      </c>
      <c r="I499" s="284"/>
      <c r="J499" s="285">
        <f>ROUND(I499*H499,2)</f>
        <v>0</v>
      </c>
      <c r="K499" s="286"/>
      <c r="L499" s="287"/>
      <c r="M499" s="288" t="s">
        <v>1</v>
      </c>
      <c r="N499" s="289" t="s">
        <v>43</v>
      </c>
      <c r="O499" s="92"/>
      <c r="P499" s="238">
        <f>O499*H499</f>
        <v>0</v>
      </c>
      <c r="Q499" s="238">
        <v>0.036110000000000003</v>
      </c>
      <c r="R499" s="238">
        <f>Q499*H499</f>
        <v>0.036110000000000003</v>
      </c>
      <c r="S499" s="238">
        <v>0</v>
      </c>
      <c r="T499" s="23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0" t="s">
        <v>264</v>
      </c>
      <c r="AT499" s="240" t="s">
        <v>261</v>
      </c>
      <c r="AU499" s="240" t="s">
        <v>88</v>
      </c>
      <c r="AY499" s="18" t="s">
        <v>157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86</v>
      </c>
      <c r="BK499" s="241">
        <f>ROUND(I499*H499,2)</f>
        <v>0</v>
      </c>
      <c r="BL499" s="18" t="s">
        <v>242</v>
      </c>
      <c r="BM499" s="240" t="s">
        <v>1059</v>
      </c>
    </row>
    <row r="500" s="2" customFormat="1">
      <c r="A500" s="39"/>
      <c r="B500" s="40"/>
      <c r="C500" s="41"/>
      <c r="D500" s="244" t="s">
        <v>233</v>
      </c>
      <c r="E500" s="41"/>
      <c r="F500" s="275" t="s">
        <v>1040</v>
      </c>
      <c r="G500" s="41"/>
      <c r="H500" s="41"/>
      <c r="I500" s="276"/>
      <c r="J500" s="41"/>
      <c r="K500" s="41"/>
      <c r="L500" s="45"/>
      <c r="M500" s="277"/>
      <c r="N500" s="278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233</v>
      </c>
      <c r="AU500" s="18" t="s">
        <v>88</v>
      </c>
    </row>
    <row r="501" s="13" customFormat="1">
      <c r="A501" s="13"/>
      <c r="B501" s="242"/>
      <c r="C501" s="243"/>
      <c r="D501" s="244" t="s">
        <v>166</v>
      </c>
      <c r="E501" s="245" t="s">
        <v>1</v>
      </c>
      <c r="F501" s="246" t="s">
        <v>1047</v>
      </c>
      <c r="G501" s="243"/>
      <c r="H501" s="245" t="s">
        <v>1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166</v>
      </c>
      <c r="AU501" s="252" t="s">
        <v>88</v>
      </c>
      <c r="AV501" s="13" t="s">
        <v>86</v>
      </c>
      <c r="AW501" s="13" t="s">
        <v>34</v>
      </c>
      <c r="AX501" s="13" t="s">
        <v>78</v>
      </c>
      <c r="AY501" s="252" t="s">
        <v>157</v>
      </c>
    </row>
    <row r="502" s="14" customFormat="1">
      <c r="A502" s="14"/>
      <c r="B502" s="253"/>
      <c r="C502" s="254"/>
      <c r="D502" s="244" t="s">
        <v>166</v>
      </c>
      <c r="E502" s="255" t="s">
        <v>1</v>
      </c>
      <c r="F502" s="256" t="s">
        <v>1060</v>
      </c>
      <c r="G502" s="254"/>
      <c r="H502" s="257">
        <v>1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166</v>
      </c>
      <c r="AU502" s="263" t="s">
        <v>88</v>
      </c>
      <c r="AV502" s="14" t="s">
        <v>88</v>
      </c>
      <c r="AW502" s="14" t="s">
        <v>34</v>
      </c>
      <c r="AX502" s="14" t="s">
        <v>86</v>
      </c>
      <c r="AY502" s="263" t="s">
        <v>157</v>
      </c>
    </row>
    <row r="503" s="2" customFormat="1" ht="24.15" customHeight="1">
      <c r="A503" s="39"/>
      <c r="B503" s="40"/>
      <c r="C503" s="228" t="s">
        <v>1061</v>
      </c>
      <c r="D503" s="228" t="s">
        <v>160</v>
      </c>
      <c r="E503" s="229" t="s">
        <v>1062</v>
      </c>
      <c r="F503" s="230" t="s">
        <v>1063</v>
      </c>
      <c r="G503" s="231" t="s">
        <v>173</v>
      </c>
      <c r="H503" s="232">
        <v>7</v>
      </c>
      <c r="I503" s="233"/>
      <c r="J503" s="234">
        <f>ROUND(I503*H503,2)</f>
        <v>0</v>
      </c>
      <c r="K503" s="235"/>
      <c r="L503" s="45"/>
      <c r="M503" s="236" t="s">
        <v>1</v>
      </c>
      <c r="N503" s="237" t="s">
        <v>43</v>
      </c>
      <c r="O503" s="92"/>
      <c r="P503" s="238">
        <f>O503*H503</f>
        <v>0</v>
      </c>
      <c r="Q503" s="238">
        <v>0.00092000000000000003</v>
      </c>
      <c r="R503" s="238">
        <f>Q503*H503</f>
        <v>0.0064400000000000004</v>
      </c>
      <c r="S503" s="238">
        <v>0</v>
      </c>
      <c r="T503" s="23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0" t="s">
        <v>242</v>
      </c>
      <c r="AT503" s="240" t="s">
        <v>160</v>
      </c>
      <c r="AU503" s="240" t="s">
        <v>88</v>
      </c>
      <c r="AY503" s="18" t="s">
        <v>157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86</v>
      </c>
      <c r="BK503" s="241">
        <f>ROUND(I503*H503,2)</f>
        <v>0</v>
      </c>
      <c r="BL503" s="18" t="s">
        <v>242</v>
      </c>
      <c r="BM503" s="240" t="s">
        <v>1064</v>
      </c>
    </row>
    <row r="504" s="14" customFormat="1">
      <c r="A504" s="14"/>
      <c r="B504" s="253"/>
      <c r="C504" s="254"/>
      <c r="D504" s="244" t="s">
        <v>166</v>
      </c>
      <c r="E504" s="255" t="s">
        <v>1</v>
      </c>
      <c r="F504" s="256" t="s">
        <v>1065</v>
      </c>
      <c r="G504" s="254"/>
      <c r="H504" s="257">
        <v>3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166</v>
      </c>
      <c r="AU504" s="263" t="s">
        <v>88</v>
      </c>
      <c r="AV504" s="14" t="s">
        <v>88</v>
      </c>
      <c r="AW504" s="14" t="s">
        <v>34</v>
      </c>
      <c r="AX504" s="14" t="s">
        <v>78</v>
      </c>
      <c r="AY504" s="263" t="s">
        <v>157</v>
      </c>
    </row>
    <row r="505" s="14" customFormat="1">
      <c r="A505" s="14"/>
      <c r="B505" s="253"/>
      <c r="C505" s="254"/>
      <c r="D505" s="244" t="s">
        <v>166</v>
      </c>
      <c r="E505" s="255" t="s">
        <v>1</v>
      </c>
      <c r="F505" s="256" t="s">
        <v>1066</v>
      </c>
      <c r="G505" s="254"/>
      <c r="H505" s="257">
        <v>1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3" t="s">
        <v>166</v>
      </c>
      <c r="AU505" s="263" t="s">
        <v>88</v>
      </c>
      <c r="AV505" s="14" t="s">
        <v>88</v>
      </c>
      <c r="AW505" s="14" t="s">
        <v>34</v>
      </c>
      <c r="AX505" s="14" t="s">
        <v>78</v>
      </c>
      <c r="AY505" s="263" t="s">
        <v>157</v>
      </c>
    </row>
    <row r="506" s="14" customFormat="1">
      <c r="A506" s="14"/>
      <c r="B506" s="253"/>
      <c r="C506" s="254"/>
      <c r="D506" s="244" t="s">
        <v>166</v>
      </c>
      <c r="E506" s="255" t="s">
        <v>1</v>
      </c>
      <c r="F506" s="256" t="s">
        <v>1067</v>
      </c>
      <c r="G506" s="254"/>
      <c r="H506" s="257">
        <v>1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166</v>
      </c>
      <c r="AU506" s="263" t="s">
        <v>88</v>
      </c>
      <c r="AV506" s="14" t="s">
        <v>88</v>
      </c>
      <c r="AW506" s="14" t="s">
        <v>34</v>
      </c>
      <c r="AX506" s="14" t="s">
        <v>78</v>
      </c>
      <c r="AY506" s="263" t="s">
        <v>157</v>
      </c>
    </row>
    <row r="507" s="14" customFormat="1">
      <c r="A507" s="14"/>
      <c r="B507" s="253"/>
      <c r="C507" s="254"/>
      <c r="D507" s="244" t="s">
        <v>166</v>
      </c>
      <c r="E507" s="255" t="s">
        <v>1</v>
      </c>
      <c r="F507" s="256" t="s">
        <v>1068</v>
      </c>
      <c r="G507" s="254"/>
      <c r="H507" s="257">
        <v>2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166</v>
      </c>
      <c r="AU507" s="263" t="s">
        <v>88</v>
      </c>
      <c r="AV507" s="14" t="s">
        <v>88</v>
      </c>
      <c r="AW507" s="14" t="s">
        <v>34</v>
      </c>
      <c r="AX507" s="14" t="s">
        <v>78</v>
      </c>
      <c r="AY507" s="263" t="s">
        <v>157</v>
      </c>
    </row>
    <row r="508" s="15" customFormat="1">
      <c r="A508" s="15"/>
      <c r="B508" s="264"/>
      <c r="C508" s="265"/>
      <c r="D508" s="244" t="s">
        <v>166</v>
      </c>
      <c r="E508" s="266" t="s">
        <v>1</v>
      </c>
      <c r="F508" s="267" t="s">
        <v>170</v>
      </c>
      <c r="G508" s="265"/>
      <c r="H508" s="268">
        <v>7</v>
      </c>
      <c r="I508" s="269"/>
      <c r="J508" s="265"/>
      <c r="K508" s="265"/>
      <c r="L508" s="270"/>
      <c r="M508" s="271"/>
      <c r="N508" s="272"/>
      <c r="O508" s="272"/>
      <c r="P508" s="272"/>
      <c r="Q508" s="272"/>
      <c r="R508" s="272"/>
      <c r="S508" s="272"/>
      <c r="T508" s="273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4" t="s">
        <v>166</v>
      </c>
      <c r="AU508" s="274" t="s">
        <v>88</v>
      </c>
      <c r="AV508" s="15" t="s">
        <v>164</v>
      </c>
      <c r="AW508" s="15" t="s">
        <v>34</v>
      </c>
      <c r="AX508" s="15" t="s">
        <v>86</v>
      </c>
      <c r="AY508" s="274" t="s">
        <v>157</v>
      </c>
    </row>
    <row r="509" s="2" customFormat="1" ht="55.5" customHeight="1">
      <c r="A509" s="39"/>
      <c r="B509" s="40"/>
      <c r="C509" s="279" t="s">
        <v>1069</v>
      </c>
      <c r="D509" s="279" t="s">
        <v>261</v>
      </c>
      <c r="E509" s="280" t="s">
        <v>1070</v>
      </c>
      <c r="F509" s="281" t="s">
        <v>1071</v>
      </c>
      <c r="G509" s="282" t="s">
        <v>173</v>
      </c>
      <c r="H509" s="283">
        <v>3</v>
      </c>
      <c r="I509" s="284"/>
      <c r="J509" s="285">
        <f>ROUND(I509*H509,2)</f>
        <v>0</v>
      </c>
      <c r="K509" s="286"/>
      <c r="L509" s="287"/>
      <c r="M509" s="288" t="s">
        <v>1</v>
      </c>
      <c r="N509" s="289" t="s">
        <v>43</v>
      </c>
      <c r="O509" s="92"/>
      <c r="P509" s="238">
        <f>O509*H509</f>
        <v>0</v>
      </c>
      <c r="Q509" s="238">
        <v>0.068000000000000005</v>
      </c>
      <c r="R509" s="238">
        <f>Q509*H509</f>
        <v>0.20400000000000002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264</v>
      </c>
      <c r="AT509" s="240" t="s">
        <v>261</v>
      </c>
      <c r="AU509" s="240" t="s">
        <v>88</v>
      </c>
      <c r="AY509" s="18" t="s">
        <v>157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86</v>
      </c>
      <c r="BK509" s="241">
        <f>ROUND(I509*H509,2)</f>
        <v>0</v>
      </c>
      <c r="BL509" s="18" t="s">
        <v>242</v>
      </c>
      <c r="BM509" s="240" t="s">
        <v>1072</v>
      </c>
    </row>
    <row r="510" s="2" customFormat="1">
      <c r="A510" s="39"/>
      <c r="B510" s="40"/>
      <c r="C510" s="41"/>
      <c r="D510" s="244" t="s">
        <v>233</v>
      </c>
      <c r="E510" s="41"/>
      <c r="F510" s="275" t="s">
        <v>1073</v>
      </c>
      <c r="G510" s="41"/>
      <c r="H510" s="41"/>
      <c r="I510" s="276"/>
      <c r="J510" s="41"/>
      <c r="K510" s="41"/>
      <c r="L510" s="45"/>
      <c r="M510" s="277"/>
      <c r="N510" s="278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233</v>
      </c>
      <c r="AU510" s="18" t="s">
        <v>88</v>
      </c>
    </row>
    <row r="511" s="2" customFormat="1" ht="55.5" customHeight="1">
      <c r="A511" s="39"/>
      <c r="B511" s="40"/>
      <c r="C511" s="279" t="s">
        <v>1074</v>
      </c>
      <c r="D511" s="279" t="s">
        <v>261</v>
      </c>
      <c r="E511" s="280" t="s">
        <v>1075</v>
      </c>
      <c r="F511" s="281" t="s">
        <v>1076</v>
      </c>
      <c r="G511" s="282" t="s">
        <v>173</v>
      </c>
      <c r="H511" s="283">
        <v>1</v>
      </c>
      <c r="I511" s="284"/>
      <c r="J511" s="285">
        <f>ROUND(I511*H511,2)</f>
        <v>0</v>
      </c>
      <c r="K511" s="286"/>
      <c r="L511" s="287"/>
      <c r="M511" s="288" t="s">
        <v>1</v>
      </c>
      <c r="N511" s="289" t="s">
        <v>43</v>
      </c>
      <c r="O511" s="92"/>
      <c r="P511" s="238">
        <f>O511*H511</f>
        <v>0</v>
      </c>
      <c r="Q511" s="238">
        <v>0.068000000000000005</v>
      </c>
      <c r="R511" s="238">
        <f>Q511*H511</f>
        <v>0.068000000000000005</v>
      </c>
      <c r="S511" s="238">
        <v>0</v>
      </c>
      <c r="T511" s="23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0" t="s">
        <v>264</v>
      </c>
      <c r="AT511" s="240" t="s">
        <v>261</v>
      </c>
      <c r="AU511" s="240" t="s">
        <v>88</v>
      </c>
      <c r="AY511" s="18" t="s">
        <v>157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86</v>
      </c>
      <c r="BK511" s="241">
        <f>ROUND(I511*H511,2)</f>
        <v>0</v>
      </c>
      <c r="BL511" s="18" t="s">
        <v>242</v>
      </c>
      <c r="BM511" s="240" t="s">
        <v>1077</v>
      </c>
    </row>
    <row r="512" s="2" customFormat="1">
      <c r="A512" s="39"/>
      <c r="B512" s="40"/>
      <c r="C512" s="41"/>
      <c r="D512" s="244" t="s">
        <v>233</v>
      </c>
      <c r="E512" s="41"/>
      <c r="F512" s="275" t="s">
        <v>1078</v>
      </c>
      <c r="G512" s="41"/>
      <c r="H512" s="41"/>
      <c r="I512" s="276"/>
      <c r="J512" s="41"/>
      <c r="K512" s="41"/>
      <c r="L512" s="45"/>
      <c r="M512" s="277"/>
      <c r="N512" s="278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233</v>
      </c>
      <c r="AU512" s="18" t="s">
        <v>88</v>
      </c>
    </row>
    <row r="513" s="14" customFormat="1">
      <c r="A513" s="14"/>
      <c r="B513" s="253"/>
      <c r="C513" s="254"/>
      <c r="D513" s="244" t="s">
        <v>166</v>
      </c>
      <c r="E513" s="255" t="s">
        <v>1</v>
      </c>
      <c r="F513" s="256" t="s">
        <v>1079</v>
      </c>
      <c r="G513" s="254"/>
      <c r="H513" s="257">
        <v>1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3" t="s">
        <v>166</v>
      </c>
      <c r="AU513" s="263" t="s">
        <v>88</v>
      </c>
      <c r="AV513" s="14" t="s">
        <v>88</v>
      </c>
      <c r="AW513" s="14" t="s">
        <v>34</v>
      </c>
      <c r="AX513" s="14" t="s">
        <v>86</v>
      </c>
      <c r="AY513" s="263" t="s">
        <v>157</v>
      </c>
    </row>
    <row r="514" s="2" customFormat="1" ht="55.5" customHeight="1">
      <c r="A514" s="39"/>
      <c r="B514" s="40"/>
      <c r="C514" s="279" t="s">
        <v>1080</v>
      </c>
      <c r="D514" s="279" t="s">
        <v>261</v>
      </c>
      <c r="E514" s="280" t="s">
        <v>1081</v>
      </c>
      <c r="F514" s="281" t="s">
        <v>1082</v>
      </c>
      <c r="G514" s="282" t="s">
        <v>173</v>
      </c>
      <c r="H514" s="283">
        <v>1</v>
      </c>
      <c r="I514" s="284"/>
      <c r="J514" s="285">
        <f>ROUND(I514*H514,2)</f>
        <v>0</v>
      </c>
      <c r="K514" s="286"/>
      <c r="L514" s="287"/>
      <c r="M514" s="288" t="s">
        <v>1</v>
      </c>
      <c r="N514" s="289" t="s">
        <v>43</v>
      </c>
      <c r="O514" s="92"/>
      <c r="P514" s="238">
        <f>O514*H514</f>
        <v>0</v>
      </c>
      <c r="Q514" s="238">
        <v>0.068000000000000005</v>
      </c>
      <c r="R514" s="238">
        <f>Q514*H514</f>
        <v>0.068000000000000005</v>
      </c>
      <c r="S514" s="238">
        <v>0</v>
      </c>
      <c r="T514" s="23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0" t="s">
        <v>264</v>
      </c>
      <c r="AT514" s="240" t="s">
        <v>261</v>
      </c>
      <c r="AU514" s="240" t="s">
        <v>88</v>
      </c>
      <c r="AY514" s="18" t="s">
        <v>157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86</v>
      </c>
      <c r="BK514" s="241">
        <f>ROUND(I514*H514,2)</f>
        <v>0</v>
      </c>
      <c r="BL514" s="18" t="s">
        <v>242</v>
      </c>
      <c r="BM514" s="240" t="s">
        <v>1083</v>
      </c>
    </row>
    <row r="515" s="2" customFormat="1">
      <c r="A515" s="39"/>
      <c r="B515" s="40"/>
      <c r="C515" s="41"/>
      <c r="D515" s="244" t="s">
        <v>233</v>
      </c>
      <c r="E515" s="41"/>
      <c r="F515" s="275" t="s">
        <v>1084</v>
      </c>
      <c r="G515" s="41"/>
      <c r="H515" s="41"/>
      <c r="I515" s="276"/>
      <c r="J515" s="41"/>
      <c r="K515" s="41"/>
      <c r="L515" s="45"/>
      <c r="M515" s="277"/>
      <c r="N515" s="278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233</v>
      </c>
      <c r="AU515" s="18" t="s">
        <v>88</v>
      </c>
    </row>
    <row r="516" s="14" customFormat="1">
      <c r="A516" s="14"/>
      <c r="B516" s="253"/>
      <c r="C516" s="254"/>
      <c r="D516" s="244" t="s">
        <v>166</v>
      </c>
      <c r="E516" s="255" t="s">
        <v>1</v>
      </c>
      <c r="F516" s="256" t="s">
        <v>1085</v>
      </c>
      <c r="G516" s="254"/>
      <c r="H516" s="257">
        <v>1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166</v>
      </c>
      <c r="AU516" s="263" t="s">
        <v>88</v>
      </c>
      <c r="AV516" s="14" t="s">
        <v>88</v>
      </c>
      <c r="AW516" s="14" t="s">
        <v>34</v>
      </c>
      <c r="AX516" s="14" t="s">
        <v>86</v>
      </c>
      <c r="AY516" s="263" t="s">
        <v>157</v>
      </c>
    </row>
    <row r="517" s="2" customFormat="1" ht="55.5" customHeight="1">
      <c r="A517" s="39"/>
      <c r="B517" s="40"/>
      <c r="C517" s="279" t="s">
        <v>1086</v>
      </c>
      <c r="D517" s="279" t="s">
        <v>261</v>
      </c>
      <c r="E517" s="280" t="s">
        <v>1087</v>
      </c>
      <c r="F517" s="281" t="s">
        <v>1088</v>
      </c>
      <c r="G517" s="282" t="s">
        <v>173</v>
      </c>
      <c r="H517" s="283">
        <v>2</v>
      </c>
      <c r="I517" s="284"/>
      <c r="J517" s="285">
        <f>ROUND(I517*H517,2)</f>
        <v>0</v>
      </c>
      <c r="K517" s="286"/>
      <c r="L517" s="287"/>
      <c r="M517" s="288" t="s">
        <v>1</v>
      </c>
      <c r="N517" s="289" t="s">
        <v>43</v>
      </c>
      <c r="O517" s="92"/>
      <c r="P517" s="238">
        <f>O517*H517</f>
        <v>0</v>
      </c>
      <c r="Q517" s="238">
        <v>0.068000000000000005</v>
      </c>
      <c r="R517" s="238">
        <f>Q517*H517</f>
        <v>0.13600000000000001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264</v>
      </c>
      <c r="AT517" s="240" t="s">
        <v>261</v>
      </c>
      <c r="AU517" s="240" t="s">
        <v>88</v>
      </c>
      <c r="AY517" s="18" t="s">
        <v>157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86</v>
      </c>
      <c r="BK517" s="241">
        <f>ROUND(I517*H517,2)</f>
        <v>0</v>
      </c>
      <c r="BL517" s="18" t="s">
        <v>242</v>
      </c>
      <c r="BM517" s="240" t="s">
        <v>1089</v>
      </c>
    </row>
    <row r="518" s="2" customFormat="1">
      <c r="A518" s="39"/>
      <c r="B518" s="40"/>
      <c r="C518" s="41"/>
      <c r="D518" s="244" t="s">
        <v>233</v>
      </c>
      <c r="E518" s="41"/>
      <c r="F518" s="275" t="s">
        <v>1090</v>
      </c>
      <c r="G518" s="41"/>
      <c r="H518" s="41"/>
      <c r="I518" s="276"/>
      <c r="J518" s="41"/>
      <c r="K518" s="41"/>
      <c r="L518" s="45"/>
      <c r="M518" s="277"/>
      <c r="N518" s="278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233</v>
      </c>
      <c r="AU518" s="18" t="s">
        <v>88</v>
      </c>
    </row>
    <row r="519" s="14" customFormat="1">
      <c r="A519" s="14"/>
      <c r="B519" s="253"/>
      <c r="C519" s="254"/>
      <c r="D519" s="244" t="s">
        <v>166</v>
      </c>
      <c r="E519" s="255" t="s">
        <v>1</v>
      </c>
      <c r="F519" s="256" t="s">
        <v>1068</v>
      </c>
      <c r="G519" s="254"/>
      <c r="H519" s="257">
        <v>2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166</v>
      </c>
      <c r="AU519" s="263" t="s">
        <v>88</v>
      </c>
      <c r="AV519" s="14" t="s">
        <v>88</v>
      </c>
      <c r="AW519" s="14" t="s">
        <v>34</v>
      </c>
      <c r="AX519" s="14" t="s">
        <v>86</v>
      </c>
      <c r="AY519" s="263" t="s">
        <v>157</v>
      </c>
    </row>
    <row r="520" s="2" customFormat="1" ht="24.15" customHeight="1">
      <c r="A520" s="39"/>
      <c r="B520" s="40"/>
      <c r="C520" s="228" t="s">
        <v>1091</v>
      </c>
      <c r="D520" s="228" t="s">
        <v>160</v>
      </c>
      <c r="E520" s="229" t="s">
        <v>1092</v>
      </c>
      <c r="F520" s="230" t="s">
        <v>1093</v>
      </c>
      <c r="G520" s="231" t="s">
        <v>173</v>
      </c>
      <c r="H520" s="232">
        <v>6</v>
      </c>
      <c r="I520" s="233"/>
      <c r="J520" s="234">
        <f>ROUND(I520*H520,2)</f>
        <v>0</v>
      </c>
      <c r="K520" s="235"/>
      <c r="L520" s="45"/>
      <c r="M520" s="236" t="s">
        <v>1</v>
      </c>
      <c r="N520" s="237" t="s">
        <v>43</v>
      </c>
      <c r="O520" s="92"/>
      <c r="P520" s="238">
        <f>O520*H520</f>
        <v>0</v>
      </c>
      <c r="Q520" s="238">
        <v>0.00093000000000000005</v>
      </c>
      <c r="R520" s="238">
        <f>Q520*H520</f>
        <v>0.0055799999999999999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242</v>
      </c>
      <c r="AT520" s="240" t="s">
        <v>160</v>
      </c>
      <c r="AU520" s="240" t="s">
        <v>88</v>
      </c>
      <c r="AY520" s="18" t="s">
        <v>157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86</v>
      </c>
      <c r="BK520" s="241">
        <f>ROUND(I520*H520,2)</f>
        <v>0</v>
      </c>
      <c r="BL520" s="18" t="s">
        <v>242</v>
      </c>
      <c r="BM520" s="240" t="s">
        <v>1094</v>
      </c>
    </row>
    <row r="521" s="14" customFormat="1">
      <c r="A521" s="14"/>
      <c r="B521" s="253"/>
      <c r="C521" s="254"/>
      <c r="D521" s="244" t="s">
        <v>166</v>
      </c>
      <c r="E521" s="255" t="s">
        <v>1</v>
      </c>
      <c r="F521" s="256" t="s">
        <v>655</v>
      </c>
      <c r="G521" s="254"/>
      <c r="H521" s="257">
        <v>3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3" t="s">
        <v>166</v>
      </c>
      <c r="AU521" s="263" t="s">
        <v>88</v>
      </c>
      <c r="AV521" s="14" t="s">
        <v>88</v>
      </c>
      <c r="AW521" s="14" t="s">
        <v>34</v>
      </c>
      <c r="AX521" s="14" t="s">
        <v>78</v>
      </c>
      <c r="AY521" s="263" t="s">
        <v>157</v>
      </c>
    </row>
    <row r="522" s="14" customFormat="1">
      <c r="A522" s="14"/>
      <c r="B522" s="253"/>
      <c r="C522" s="254"/>
      <c r="D522" s="244" t="s">
        <v>166</v>
      </c>
      <c r="E522" s="255" t="s">
        <v>1</v>
      </c>
      <c r="F522" s="256" t="s">
        <v>1095</v>
      </c>
      <c r="G522" s="254"/>
      <c r="H522" s="257">
        <v>1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166</v>
      </c>
      <c r="AU522" s="263" t="s">
        <v>88</v>
      </c>
      <c r="AV522" s="14" t="s">
        <v>88</v>
      </c>
      <c r="AW522" s="14" t="s">
        <v>34</v>
      </c>
      <c r="AX522" s="14" t="s">
        <v>78</v>
      </c>
      <c r="AY522" s="263" t="s">
        <v>157</v>
      </c>
    </row>
    <row r="523" s="14" customFormat="1">
      <c r="A523" s="14"/>
      <c r="B523" s="253"/>
      <c r="C523" s="254"/>
      <c r="D523" s="244" t="s">
        <v>166</v>
      </c>
      <c r="E523" s="255" t="s">
        <v>1</v>
      </c>
      <c r="F523" s="256" t="s">
        <v>1096</v>
      </c>
      <c r="G523" s="254"/>
      <c r="H523" s="257">
        <v>1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3" t="s">
        <v>166</v>
      </c>
      <c r="AU523" s="263" t="s">
        <v>88</v>
      </c>
      <c r="AV523" s="14" t="s">
        <v>88</v>
      </c>
      <c r="AW523" s="14" t="s">
        <v>34</v>
      </c>
      <c r="AX523" s="14" t="s">
        <v>78</v>
      </c>
      <c r="AY523" s="263" t="s">
        <v>157</v>
      </c>
    </row>
    <row r="524" s="14" customFormat="1">
      <c r="A524" s="14"/>
      <c r="B524" s="253"/>
      <c r="C524" s="254"/>
      <c r="D524" s="244" t="s">
        <v>166</v>
      </c>
      <c r="E524" s="255" t="s">
        <v>1</v>
      </c>
      <c r="F524" s="256" t="s">
        <v>1097</v>
      </c>
      <c r="G524" s="254"/>
      <c r="H524" s="257">
        <v>1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166</v>
      </c>
      <c r="AU524" s="263" t="s">
        <v>88</v>
      </c>
      <c r="AV524" s="14" t="s">
        <v>88</v>
      </c>
      <c r="AW524" s="14" t="s">
        <v>34</v>
      </c>
      <c r="AX524" s="14" t="s">
        <v>78</v>
      </c>
      <c r="AY524" s="263" t="s">
        <v>157</v>
      </c>
    </row>
    <row r="525" s="15" customFormat="1">
      <c r="A525" s="15"/>
      <c r="B525" s="264"/>
      <c r="C525" s="265"/>
      <c r="D525" s="244" t="s">
        <v>166</v>
      </c>
      <c r="E525" s="266" t="s">
        <v>1</v>
      </c>
      <c r="F525" s="267" t="s">
        <v>170</v>
      </c>
      <c r="G525" s="265"/>
      <c r="H525" s="268">
        <v>6</v>
      </c>
      <c r="I525" s="269"/>
      <c r="J525" s="265"/>
      <c r="K525" s="265"/>
      <c r="L525" s="270"/>
      <c r="M525" s="271"/>
      <c r="N525" s="272"/>
      <c r="O525" s="272"/>
      <c r="P525" s="272"/>
      <c r="Q525" s="272"/>
      <c r="R525" s="272"/>
      <c r="S525" s="272"/>
      <c r="T525" s="273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4" t="s">
        <v>166</v>
      </c>
      <c r="AU525" s="274" t="s">
        <v>88</v>
      </c>
      <c r="AV525" s="15" t="s">
        <v>164</v>
      </c>
      <c r="AW525" s="15" t="s">
        <v>34</v>
      </c>
      <c r="AX525" s="15" t="s">
        <v>86</v>
      </c>
      <c r="AY525" s="274" t="s">
        <v>157</v>
      </c>
    </row>
    <row r="526" s="2" customFormat="1" ht="66.75" customHeight="1">
      <c r="A526" s="39"/>
      <c r="B526" s="40"/>
      <c r="C526" s="279" t="s">
        <v>1098</v>
      </c>
      <c r="D526" s="279" t="s">
        <v>261</v>
      </c>
      <c r="E526" s="280" t="s">
        <v>1099</v>
      </c>
      <c r="F526" s="281" t="s">
        <v>1100</v>
      </c>
      <c r="G526" s="282" t="s">
        <v>173</v>
      </c>
      <c r="H526" s="283">
        <v>1</v>
      </c>
      <c r="I526" s="284"/>
      <c r="J526" s="285">
        <f>ROUND(I526*H526,2)</f>
        <v>0</v>
      </c>
      <c r="K526" s="286"/>
      <c r="L526" s="287"/>
      <c r="M526" s="288" t="s">
        <v>1</v>
      </c>
      <c r="N526" s="289" t="s">
        <v>43</v>
      </c>
      <c r="O526" s="92"/>
      <c r="P526" s="238">
        <f>O526*H526</f>
        <v>0</v>
      </c>
      <c r="Q526" s="238">
        <v>0.068000000000000005</v>
      </c>
      <c r="R526" s="238">
        <f>Q526*H526</f>
        <v>0.068000000000000005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264</v>
      </c>
      <c r="AT526" s="240" t="s">
        <v>261</v>
      </c>
      <c r="AU526" s="240" t="s">
        <v>88</v>
      </c>
      <c r="AY526" s="18" t="s">
        <v>157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86</v>
      </c>
      <c r="BK526" s="241">
        <f>ROUND(I526*H526,2)</f>
        <v>0</v>
      </c>
      <c r="BL526" s="18" t="s">
        <v>242</v>
      </c>
      <c r="BM526" s="240" t="s">
        <v>1101</v>
      </c>
    </row>
    <row r="527" s="2" customFormat="1">
      <c r="A527" s="39"/>
      <c r="B527" s="40"/>
      <c r="C527" s="41"/>
      <c r="D527" s="244" t="s">
        <v>233</v>
      </c>
      <c r="E527" s="41"/>
      <c r="F527" s="275" t="s">
        <v>1084</v>
      </c>
      <c r="G527" s="41"/>
      <c r="H527" s="41"/>
      <c r="I527" s="276"/>
      <c r="J527" s="41"/>
      <c r="K527" s="41"/>
      <c r="L527" s="45"/>
      <c r="M527" s="277"/>
      <c r="N527" s="278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233</v>
      </c>
      <c r="AU527" s="18" t="s">
        <v>88</v>
      </c>
    </row>
    <row r="528" s="14" customFormat="1">
      <c r="A528" s="14"/>
      <c r="B528" s="253"/>
      <c r="C528" s="254"/>
      <c r="D528" s="244" t="s">
        <v>166</v>
      </c>
      <c r="E528" s="255" t="s">
        <v>1</v>
      </c>
      <c r="F528" s="256" t="s">
        <v>1095</v>
      </c>
      <c r="G528" s="254"/>
      <c r="H528" s="257">
        <v>1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3" t="s">
        <v>166</v>
      </c>
      <c r="AU528" s="263" t="s">
        <v>88</v>
      </c>
      <c r="AV528" s="14" t="s">
        <v>88</v>
      </c>
      <c r="AW528" s="14" t="s">
        <v>34</v>
      </c>
      <c r="AX528" s="14" t="s">
        <v>86</v>
      </c>
      <c r="AY528" s="263" t="s">
        <v>157</v>
      </c>
    </row>
    <row r="529" s="2" customFormat="1" ht="66.75" customHeight="1">
      <c r="A529" s="39"/>
      <c r="B529" s="40"/>
      <c r="C529" s="279" t="s">
        <v>1102</v>
      </c>
      <c r="D529" s="279" t="s">
        <v>261</v>
      </c>
      <c r="E529" s="280" t="s">
        <v>1103</v>
      </c>
      <c r="F529" s="281" t="s">
        <v>1104</v>
      </c>
      <c r="G529" s="282" t="s">
        <v>173</v>
      </c>
      <c r="H529" s="283">
        <v>3</v>
      </c>
      <c r="I529" s="284"/>
      <c r="J529" s="285">
        <f>ROUND(I529*H529,2)</f>
        <v>0</v>
      </c>
      <c r="K529" s="286"/>
      <c r="L529" s="287"/>
      <c r="M529" s="288" t="s">
        <v>1</v>
      </c>
      <c r="N529" s="289" t="s">
        <v>43</v>
      </c>
      <c r="O529" s="92"/>
      <c r="P529" s="238">
        <f>O529*H529</f>
        <v>0</v>
      </c>
      <c r="Q529" s="238">
        <v>0.068000000000000005</v>
      </c>
      <c r="R529" s="238">
        <f>Q529*H529</f>
        <v>0.20400000000000002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264</v>
      </c>
      <c r="AT529" s="240" t="s">
        <v>261</v>
      </c>
      <c r="AU529" s="240" t="s">
        <v>88</v>
      </c>
      <c r="AY529" s="18" t="s">
        <v>157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86</v>
      </c>
      <c r="BK529" s="241">
        <f>ROUND(I529*H529,2)</f>
        <v>0</v>
      </c>
      <c r="BL529" s="18" t="s">
        <v>242</v>
      </c>
      <c r="BM529" s="240" t="s">
        <v>1105</v>
      </c>
    </row>
    <row r="530" s="2" customFormat="1">
      <c r="A530" s="39"/>
      <c r="B530" s="40"/>
      <c r="C530" s="41"/>
      <c r="D530" s="244" t="s">
        <v>233</v>
      </c>
      <c r="E530" s="41"/>
      <c r="F530" s="275" t="s">
        <v>1090</v>
      </c>
      <c r="G530" s="41"/>
      <c r="H530" s="41"/>
      <c r="I530" s="276"/>
      <c r="J530" s="41"/>
      <c r="K530" s="41"/>
      <c r="L530" s="45"/>
      <c r="M530" s="277"/>
      <c r="N530" s="278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233</v>
      </c>
      <c r="AU530" s="18" t="s">
        <v>88</v>
      </c>
    </row>
    <row r="531" s="14" customFormat="1">
      <c r="A531" s="14"/>
      <c r="B531" s="253"/>
      <c r="C531" s="254"/>
      <c r="D531" s="244" t="s">
        <v>166</v>
      </c>
      <c r="E531" s="255" t="s">
        <v>1</v>
      </c>
      <c r="F531" s="256" t="s">
        <v>655</v>
      </c>
      <c r="G531" s="254"/>
      <c r="H531" s="257">
        <v>3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166</v>
      </c>
      <c r="AU531" s="263" t="s">
        <v>88</v>
      </c>
      <c r="AV531" s="14" t="s">
        <v>88</v>
      </c>
      <c r="AW531" s="14" t="s">
        <v>34</v>
      </c>
      <c r="AX531" s="14" t="s">
        <v>86</v>
      </c>
      <c r="AY531" s="263" t="s">
        <v>157</v>
      </c>
    </row>
    <row r="532" s="2" customFormat="1" ht="66.75" customHeight="1">
      <c r="A532" s="39"/>
      <c r="B532" s="40"/>
      <c r="C532" s="279" t="s">
        <v>1106</v>
      </c>
      <c r="D532" s="279" t="s">
        <v>261</v>
      </c>
      <c r="E532" s="280" t="s">
        <v>1107</v>
      </c>
      <c r="F532" s="281" t="s">
        <v>1108</v>
      </c>
      <c r="G532" s="282" t="s">
        <v>173</v>
      </c>
      <c r="H532" s="283">
        <v>1</v>
      </c>
      <c r="I532" s="284"/>
      <c r="J532" s="285">
        <f>ROUND(I532*H532,2)</f>
        <v>0</v>
      </c>
      <c r="K532" s="286"/>
      <c r="L532" s="287"/>
      <c r="M532" s="288" t="s">
        <v>1</v>
      </c>
      <c r="N532" s="289" t="s">
        <v>43</v>
      </c>
      <c r="O532" s="92"/>
      <c r="P532" s="238">
        <f>O532*H532</f>
        <v>0</v>
      </c>
      <c r="Q532" s="238">
        <v>0.068000000000000005</v>
      </c>
      <c r="R532" s="238">
        <f>Q532*H532</f>
        <v>0.068000000000000005</v>
      </c>
      <c r="S532" s="238">
        <v>0</v>
      </c>
      <c r="T532" s="23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0" t="s">
        <v>264</v>
      </c>
      <c r="AT532" s="240" t="s">
        <v>261</v>
      </c>
      <c r="AU532" s="240" t="s">
        <v>88</v>
      </c>
      <c r="AY532" s="18" t="s">
        <v>157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86</v>
      </c>
      <c r="BK532" s="241">
        <f>ROUND(I532*H532,2)</f>
        <v>0</v>
      </c>
      <c r="BL532" s="18" t="s">
        <v>242</v>
      </c>
      <c r="BM532" s="240" t="s">
        <v>1109</v>
      </c>
    </row>
    <row r="533" s="2" customFormat="1">
      <c r="A533" s="39"/>
      <c r="B533" s="40"/>
      <c r="C533" s="41"/>
      <c r="D533" s="244" t="s">
        <v>233</v>
      </c>
      <c r="E533" s="41"/>
      <c r="F533" s="275" t="s">
        <v>1090</v>
      </c>
      <c r="G533" s="41"/>
      <c r="H533" s="41"/>
      <c r="I533" s="276"/>
      <c r="J533" s="41"/>
      <c r="K533" s="41"/>
      <c r="L533" s="45"/>
      <c r="M533" s="277"/>
      <c r="N533" s="278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233</v>
      </c>
      <c r="AU533" s="18" t="s">
        <v>88</v>
      </c>
    </row>
    <row r="534" s="14" customFormat="1">
      <c r="A534" s="14"/>
      <c r="B534" s="253"/>
      <c r="C534" s="254"/>
      <c r="D534" s="244" t="s">
        <v>166</v>
      </c>
      <c r="E534" s="255" t="s">
        <v>1</v>
      </c>
      <c r="F534" s="256" t="s">
        <v>1096</v>
      </c>
      <c r="G534" s="254"/>
      <c r="H534" s="257">
        <v>1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3" t="s">
        <v>166</v>
      </c>
      <c r="AU534" s="263" t="s">
        <v>88</v>
      </c>
      <c r="AV534" s="14" t="s">
        <v>88</v>
      </c>
      <c r="AW534" s="14" t="s">
        <v>34</v>
      </c>
      <c r="AX534" s="14" t="s">
        <v>86</v>
      </c>
      <c r="AY534" s="263" t="s">
        <v>157</v>
      </c>
    </row>
    <row r="535" s="2" customFormat="1" ht="66.75" customHeight="1">
      <c r="A535" s="39"/>
      <c r="B535" s="40"/>
      <c r="C535" s="279" t="s">
        <v>1110</v>
      </c>
      <c r="D535" s="279" t="s">
        <v>261</v>
      </c>
      <c r="E535" s="280" t="s">
        <v>1111</v>
      </c>
      <c r="F535" s="281" t="s">
        <v>1112</v>
      </c>
      <c r="G535" s="282" t="s">
        <v>173</v>
      </c>
      <c r="H535" s="283">
        <v>1</v>
      </c>
      <c r="I535" s="284"/>
      <c r="J535" s="285">
        <f>ROUND(I535*H535,2)</f>
        <v>0</v>
      </c>
      <c r="K535" s="286"/>
      <c r="L535" s="287"/>
      <c r="M535" s="288" t="s">
        <v>1</v>
      </c>
      <c r="N535" s="289" t="s">
        <v>43</v>
      </c>
      <c r="O535" s="92"/>
      <c r="P535" s="238">
        <f>O535*H535</f>
        <v>0</v>
      </c>
      <c r="Q535" s="238">
        <v>0.068000000000000005</v>
      </c>
      <c r="R535" s="238">
        <f>Q535*H535</f>
        <v>0.068000000000000005</v>
      </c>
      <c r="S535" s="238">
        <v>0</v>
      </c>
      <c r="T535" s="23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0" t="s">
        <v>264</v>
      </c>
      <c r="AT535" s="240" t="s">
        <v>261</v>
      </c>
      <c r="AU535" s="240" t="s">
        <v>88</v>
      </c>
      <c r="AY535" s="18" t="s">
        <v>157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86</v>
      </c>
      <c r="BK535" s="241">
        <f>ROUND(I535*H535,2)</f>
        <v>0</v>
      </c>
      <c r="BL535" s="18" t="s">
        <v>242</v>
      </c>
      <c r="BM535" s="240" t="s">
        <v>1113</v>
      </c>
    </row>
    <row r="536" s="2" customFormat="1">
      <c r="A536" s="39"/>
      <c r="B536" s="40"/>
      <c r="C536" s="41"/>
      <c r="D536" s="244" t="s">
        <v>233</v>
      </c>
      <c r="E536" s="41"/>
      <c r="F536" s="275" t="s">
        <v>1090</v>
      </c>
      <c r="G536" s="41"/>
      <c r="H536" s="41"/>
      <c r="I536" s="276"/>
      <c r="J536" s="41"/>
      <c r="K536" s="41"/>
      <c r="L536" s="45"/>
      <c r="M536" s="277"/>
      <c r="N536" s="278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233</v>
      </c>
      <c r="AU536" s="18" t="s">
        <v>88</v>
      </c>
    </row>
    <row r="537" s="14" customFormat="1">
      <c r="A537" s="14"/>
      <c r="B537" s="253"/>
      <c r="C537" s="254"/>
      <c r="D537" s="244" t="s">
        <v>166</v>
      </c>
      <c r="E537" s="255" t="s">
        <v>1</v>
      </c>
      <c r="F537" s="256" t="s">
        <v>1114</v>
      </c>
      <c r="G537" s="254"/>
      <c r="H537" s="257">
        <v>1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3" t="s">
        <v>166</v>
      </c>
      <c r="AU537" s="263" t="s">
        <v>88</v>
      </c>
      <c r="AV537" s="14" t="s">
        <v>88</v>
      </c>
      <c r="AW537" s="14" t="s">
        <v>34</v>
      </c>
      <c r="AX537" s="14" t="s">
        <v>86</v>
      </c>
      <c r="AY537" s="263" t="s">
        <v>157</v>
      </c>
    </row>
    <row r="538" s="2" customFormat="1" ht="24.15" customHeight="1">
      <c r="A538" s="39"/>
      <c r="B538" s="40"/>
      <c r="C538" s="228" t="s">
        <v>1115</v>
      </c>
      <c r="D538" s="228" t="s">
        <v>160</v>
      </c>
      <c r="E538" s="229" t="s">
        <v>1116</v>
      </c>
      <c r="F538" s="230" t="s">
        <v>1117</v>
      </c>
      <c r="G538" s="231" t="s">
        <v>173</v>
      </c>
      <c r="H538" s="232">
        <v>3</v>
      </c>
      <c r="I538" s="233"/>
      <c r="J538" s="234">
        <f>ROUND(I538*H538,2)</f>
        <v>0</v>
      </c>
      <c r="K538" s="235"/>
      <c r="L538" s="45"/>
      <c r="M538" s="236" t="s">
        <v>1</v>
      </c>
      <c r="N538" s="237" t="s">
        <v>43</v>
      </c>
      <c r="O538" s="92"/>
      <c r="P538" s="238">
        <f>O538*H538</f>
        <v>0</v>
      </c>
      <c r="Q538" s="238">
        <v>0.00088000000000000003</v>
      </c>
      <c r="R538" s="238">
        <f>Q538*H538</f>
        <v>0.00264</v>
      </c>
      <c r="S538" s="238">
        <v>0</v>
      </c>
      <c r="T538" s="23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0" t="s">
        <v>242</v>
      </c>
      <c r="AT538" s="240" t="s">
        <v>160</v>
      </c>
      <c r="AU538" s="240" t="s">
        <v>88</v>
      </c>
      <c r="AY538" s="18" t="s">
        <v>157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8" t="s">
        <v>86</v>
      </c>
      <c r="BK538" s="241">
        <f>ROUND(I538*H538,2)</f>
        <v>0</v>
      </c>
      <c r="BL538" s="18" t="s">
        <v>242</v>
      </c>
      <c r="BM538" s="240" t="s">
        <v>1118</v>
      </c>
    </row>
    <row r="539" s="2" customFormat="1" ht="55.5" customHeight="1">
      <c r="A539" s="39"/>
      <c r="B539" s="40"/>
      <c r="C539" s="279" t="s">
        <v>1119</v>
      </c>
      <c r="D539" s="279" t="s">
        <v>261</v>
      </c>
      <c r="E539" s="280" t="s">
        <v>1120</v>
      </c>
      <c r="F539" s="281" t="s">
        <v>1121</v>
      </c>
      <c r="G539" s="282" t="s">
        <v>173</v>
      </c>
      <c r="H539" s="283">
        <v>2</v>
      </c>
      <c r="I539" s="284"/>
      <c r="J539" s="285">
        <f>ROUND(I539*H539,2)</f>
        <v>0</v>
      </c>
      <c r="K539" s="286"/>
      <c r="L539" s="287"/>
      <c r="M539" s="288" t="s">
        <v>1</v>
      </c>
      <c r="N539" s="289" t="s">
        <v>43</v>
      </c>
      <c r="O539" s="92"/>
      <c r="P539" s="238">
        <f>O539*H539</f>
        <v>0</v>
      </c>
      <c r="Q539" s="238">
        <v>0.068000000000000005</v>
      </c>
      <c r="R539" s="238">
        <f>Q539*H539</f>
        <v>0.13600000000000001</v>
      </c>
      <c r="S539" s="238">
        <v>0</v>
      </c>
      <c r="T539" s="23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0" t="s">
        <v>264</v>
      </c>
      <c r="AT539" s="240" t="s">
        <v>261</v>
      </c>
      <c r="AU539" s="240" t="s">
        <v>88</v>
      </c>
      <c r="AY539" s="18" t="s">
        <v>157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8" t="s">
        <v>86</v>
      </c>
      <c r="BK539" s="241">
        <f>ROUND(I539*H539,2)</f>
        <v>0</v>
      </c>
      <c r="BL539" s="18" t="s">
        <v>242</v>
      </c>
      <c r="BM539" s="240" t="s">
        <v>1122</v>
      </c>
    </row>
    <row r="540" s="2" customFormat="1">
      <c r="A540" s="39"/>
      <c r="B540" s="40"/>
      <c r="C540" s="41"/>
      <c r="D540" s="244" t="s">
        <v>233</v>
      </c>
      <c r="E540" s="41"/>
      <c r="F540" s="275" t="s">
        <v>1090</v>
      </c>
      <c r="G540" s="41"/>
      <c r="H540" s="41"/>
      <c r="I540" s="276"/>
      <c r="J540" s="41"/>
      <c r="K540" s="41"/>
      <c r="L540" s="45"/>
      <c r="M540" s="277"/>
      <c r="N540" s="278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233</v>
      </c>
      <c r="AU540" s="18" t="s">
        <v>88</v>
      </c>
    </row>
    <row r="541" s="14" customFormat="1">
      <c r="A541" s="14"/>
      <c r="B541" s="253"/>
      <c r="C541" s="254"/>
      <c r="D541" s="244" t="s">
        <v>166</v>
      </c>
      <c r="E541" s="255" t="s">
        <v>1</v>
      </c>
      <c r="F541" s="256" t="s">
        <v>1068</v>
      </c>
      <c r="G541" s="254"/>
      <c r="H541" s="257">
        <v>2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166</v>
      </c>
      <c r="AU541" s="263" t="s">
        <v>88</v>
      </c>
      <c r="AV541" s="14" t="s">
        <v>88</v>
      </c>
      <c r="AW541" s="14" t="s">
        <v>34</v>
      </c>
      <c r="AX541" s="14" t="s">
        <v>86</v>
      </c>
      <c r="AY541" s="263" t="s">
        <v>157</v>
      </c>
    </row>
    <row r="542" s="2" customFormat="1" ht="55.5" customHeight="1">
      <c r="A542" s="39"/>
      <c r="B542" s="40"/>
      <c r="C542" s="279" t="s">
        <v>1123</v>
      </c>
      <c r="D542" s="279" t="s">
        <v>261</v>
      </c>
      <c r="E542" s="280" t="s">
        <v>1124</v>
      </c>
      <c r="F542" s="281" t="s">
        <v>1125</v>
      </c>
      <c r="G542" s="282" t="s">
        <v>173</v>
      </c>
      <c r="H542" s="283">
        <v>1</v>
      </c>
      <c r="I542" s="284"/>
      <c r="J542" s="285">
        <f>ROUND(I542*H542,2)</f>
        <v>0</v>
      </c>
      <c r="K542" s="286"/>
      <c r="L542" s="287"/>
      <c r="M542" s="288" t="s">
        <v>1</v>
      </c>
      <c r="N542" s="289" t="s">
        <v>43</v>
      </c>
      <c r="O542" s="92"/>
      <c r="P542" s="238">
        <f>O542*H542</f>
        <v>0</v>
      </c>
      <c r="Q542" s="238">
        <v>0.068000000000000005</v>
      </c>
      <c r="R542" s="238">
        <f>Q542*H542</f>
        <v>0.068000000000000005</v>
      </c>
      <c r="S542" s="238">
        <v>0</v>
      </c>
      <c r="T542" s="23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0" t="s">
        <v>264</v>
      </c>
      <c r="AT542" s="240" t="s">
        <v>261</v>
      </c>
      <c r="AU542" s="240" t="s">
        <v>88</v>
      </c>
      <c r="AY542" s="18" t="s">
        <v>157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86</v>
      </c>
      <c r="BK542" s="241">
        <f>ROUND(I542*H542,2)</f>
        <v>0</v>
      </c>
      <c r="BL542" s="18" t="s">
        <v>242</v>
      </c>
      <c r="BM542" s="240" t="s">
        <v>1126</v>
      </c>
    </row>
    <row r="543" s="2" customFormat="1">
      <c r="A543" s="39"/>
      <c r="B543" s="40"/>
      <c r="C543" s="41"/>
      <c r="D543" s="244" t="s">
        <v>233</v>
      </c>
      <c r="E543" s="41"/>
      <c r="F543" s="275" t="s">
        <v>1127</v>
      </c>
      <c r="G543" s="41"/>
      <c r="H543" s="41"/>
      <c r="I543" s="276"/>
      <c r="J543" s="41"/>
      <c r="K543" s="41"/>
      <c r="L543" s="45"/>
      <c r="M543" s="277"/>
      <c r="N543" s="278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233</v>
      </c>
      <c r="AU543" s="18" t="s">
        <v>88</v>
      </c>
    </row>
    <row r="544" s="14" customFormat="1">
      <c r="A544" s="14"/>
      <c r="B544" s="253"/>
      <c r="C544" s="254"/>
      <c r="D544" s="244" t="s">
        <v>166</v>
      </c>
      <c r="E544" s="255" t="s">
        <v>1</v>
      </c>
      <c r="F544" s="256" t="s">
        <v>1128</v>
      </c>
      <c r="G544" s="254"/>
      <c r="H544" s="257">
        <v>1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166</v>
      </c>
      <c r="AU544" s="263" t="s">
        <v>88</v>
      </c>
      <c r="AV544" s="14" t="s">
        <v>88</v>
      </c>
      <c r="AW544" s="14" t="s">
        <v>34</v>
      </c>
      <c r="AX544" s="14" t="s">
        <v>86</v>
      </c>
      <c r="AY544" s="263" t="s">
        <v>157</v>
      </c>
    </row>
    <row r="545" s="2" customFormat="1" ht="24.15" customHeight="1">
      <c r="A545" s="39"/>
      <c r="B545" s="40"/>
      <c r="C545" s="228" t="s">
        <v>1129</v>
      </c>
      <c r="D545" s="228" t="s">
        <v>160</v>
      </c>
      <c r="E545" s="229" t="s">
        <v>1130</v>
      </c>
      <c r="F545" s="230" t="s">
        <v>1131</v>
      </c>
      <c r="G545" s="231" t="s">
        <v>173</v>
      </c>
      <c r="H545" s="232">
        <v>24</v>
      </c>
      <c r="I545" s="233"/>
      <c r="J545" s="234">
        <f>ROUND(I545*H545,2)</f>
        <v>0</v>
      </c>
      <c r="K545" s="235"/>
      <c r="L545" s="45"/>
      <c r="M545" s="236" t="s">
        <v>1</v>
      </c>
      <c r="N545" s="237" t="s">
        <v>43</v>
      </c>
      <c r="O545" s="92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0" t="s">
        <v>242</v>
      </c>
      <c r="AT545" s="240" t="s">
        <v>160</v>
      </c>
      <c r="AU545" s="240" t="s">
        <v>88</v>
      </c>
      <c r="AY545" s="18" t="s">
        <v>157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8" t="s">
        <v>86</v>
      </c>
      <c r="BK545" s="241">
        <f>ROUND(I545*H545,2)</f>
        <v>0</v>
      </c>
      <c r="BL545" s="18" t="s">
        <v>242</v>
      </c>
      <c r="BM545" s="240" t="s">
        <v>1132</v>
      </c>
    </row>
    <row r="546" s="14" customFormat="1">
      <c r="A546" s="14"/>
      <c r="B546" s="253"/>
      <c r="C546" s="254"/>
      <c r="D546" s="244" t="s">
        <v>166</v>
      </c>
      <c r="E546" s="255" t="s">
        <v>1</v>
      </c>
      <c r="F546" s="256" t="s">
        <v>300</v>
      </c>
      <c r="G546" s="254"/>
      <c r="H546" s="257">
        <v>24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3" t="s">
        <v>166</v>
      </c>
      <c r="AU546" s="263" t="s">
        <v>88</v>
      </c>
      <c r="AV546" s="14" t="s">
        <v>88</v>
      </c>
      <c r="AW546" s="14" t="s">
        <v>34</v>
      </c>
      <c r="AX546" s="14" t="s">
        <v>86</v>
      </c>
      <c r="AY546" s="263" t="s">
        <v>157</v>
      </c>
    </row>
    <row r="547" s="2" customFormat="1" ht="33" customHeight="1">
      <c r="A547" s="39"/>
      <c r="B547" s="40"/>
      <c r="C547" s="279" t="s">
        <v>1133</v>
      </c>
      <c r="D547" s="279" t="s">
        <v>261</v>
      </c>
      <c r="E547" s="280" t="s">
        <v>1134</v>
      </c>
      <c r="F547" s="281" t="s">
        <v>1135</v>
      </c>
      <c r="G547" s="282" t="s">
        <v>212</v>
      </c>
      <c r="H547" s="283">
        <v>22.5</v>
      </c>
      <c r="I547" s="284"/>
      <c r="J547" s="285">
        <f>ROUND(I547*H547,2)</f>
        <v>0</v>
      </c>
      <c r="K547" s="286"/>
      <c r="L547" s="287"/>
      <c r="M547" s="288" t="s">
        <v>1</v>
      </c>
      <c r="N547" s="289" t="s">
        <v>43</v>
      </c>
      <c r="O547" s="92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0" t="s">
        <v>264</v>
      </c>
      <c r="AT547" s="240" t="s">
        <v>261</v>
      </c>
      <c r="AU547" s="240" t="s">
        <v>88</v>
      </c>
      <c r="AY547" s="18" t="s">
        <v>157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86</v>
      </c>
      <c r="BK547" s="241">
        <f>ROUND(I547*H547,2)</f>
        <v>0</v>
      </c>
      <c r="BL547" s="18" t="s">
        <v>242</v>
      </c>
      <c r="BM547" s="240" t="s">
        <v>1136</v>
      </c>
    </row>
    <row r="548" s="2" customFormat="1">
      <c r="A548" s="39"/>
      <c r="B548" s="40"/>
      <c r="C548" s="41"/>
      <c r="D548" s="244" t="s">
        <v>233</v>
      </c>
      <c r="E548" s="41"/>
      <c r="F548" s="275" t="s">
        <v>1137</v>
      </c>
      <c r="G548" s="41"/>
      <c r="H548" s="41"/>
      <c r="I548" s="276"/>
      <c r="J548" s="41"/>
      <c r="K548" s="41"/>
      <c r="L548" s="45"/>
      <c r="M548" s="277"/>
      <c r="N548" s="278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233</v>
      </c>
      <c r="AU548" s="18" t="s">
        <v>88</v>
      </c>
    </row>
    <row r="549" s="13" customFormat="1">
      <c r="A549" s="13"/>
      <c r="B549" s="242"/>
      <c r="C549" s="243"/>
      <c r="D549" s="244" t="s">
        <v>166</v>
      </c>
      <c r="E549" s="245" t="s">
        <v>1</v>
      </c>
      <c r="F549" s="246" t="s">
        <v>764</v>
      </c>
      <c r="G549" s="243"/>
      <c r="H549" s="245" t="s">
        <v>1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166</v>
      </c>
      <c r="AU549" s="252" t="s">
        <v>88</v>
      </c>
      <c r="AV549" s="13" t="s">
        <v>86</v>
      </c>
      <c r="AW549" s="13" t="s">
        <v>34</v>
      </c>
      <c r="AX549" s="13" t="s">
        <v>78</v>
      </c>
      <c r="AY549" s="252" t="s">
        <v>157</v>
      </c>
    </row>
    <row r="550" s="14" customFormat="1">
      <c r="A550" s="14"/>
      <c r="B550" s="253"/>
      <c r="C550" s="254"/>
      <c r="D550" s="244" t="s">
        <v>166</v>
      </c>
      <c r="E550" s="255" t="s">
        <v>1</v>
      </c>
      <c r="F550" s="256" t="s">
        <v>960</v>
      </c>
      <c r="G550" s="254"/>
      <c r="H550" s="257">
        <v>3.6000000000000001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166</v>
      </c>
      <c r="AU550" s="263" t="s">
        <v>88</v>
      </c>
      <c r="AV550" s="14" t="s">
        <v>88</v>
      </c>
      <c r="AW550" s="14" t="s">
        <v>34</v>
      </c>
      <c r="AX550" s="14" t="s">
        <v>78</v>
      </c>
      <c r="AY550" s="263" t="s">
        <v>157</v>
      </c>
    </row>
    <row r="551" s="14" customFormat="1">
      <c r="A551" s="14"/>
      <c r="B551" s="253"/>
      <c r="C551" s="254"/>
      <c r="D551" s="244" t="s">
        <v>166</v>
      </c>
      <c r="E551" s="255" t="s">
        <v>1</v>
      </c>
      <c r="F551" s="256" t="s">
        <v>959</v>
      </c>
      <c r="G551" s="254"/>
      <c r="H551" s="257">
        <v>5.4000000000000004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166</v>
      </c>
      <c r="AU551" s="263" t="s">
        <v>88</v>
      </c>
      <c r="AV551" s="14" t="s">
        <v>88</v>
      </c>
      <c r="AW551" s="14" t="s">
        <v>34</v>
      </c>
      <c r="AX551" s="14" t="s">
        <v>78</v>
      </c>
      <c r="AY551" s="263" t="s">
        <v>157</v>
      </c>
    </row>
    <row r="552" s="13" customFormat="1">
      <c r="A552" s="13"/>
      <c r="B552" s="242"/>
      <c r="C552" s="243"/>
      <c r="D552" s="244" t="s">
        <v>166</v>
      </c>
      <c r="E552" s="245" t="s">
        <v>1</v>
      </c>
      <c r="F552" s="246" t="s">
        <v>767</v>
      </c>
      <c r="G552" s="243"/>
      <c r="H552" s="245" t="s">
        <v>1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2" t="s">
        <v>166</v>
      </c>
      <c r="AU552" s="252" t="s">
        <v>88</v>
      </c>
      <c r="AV552" s="13" t="s">
        <v>86</v>
      </c>
      <c r="AW552" s="13" t="s">
        <v>34</v>
      </c>
      <c r="AX552" s="13" t="s">
        <v>78</v>
      </c>
      <c r="AY552" s="252" t="s">
        <v>157</v>
      </c>
    </row>
    <row r="553" s="14" customFormat="1">
      <c r="A553" s="14"/>
      <c r="B553" s="253"/>
      <c r="C553" s="254"/>
      <c r="D553" s="244" t="s">
        <v>166</v>
      </c>
      <c r="E553" s="255" t="s">
        <v>1</v>
      </c>
      <c r="F553" s="256" t="s">
        <v>962</v>
      </c>
      <c r="G553" s="254"/>
      <c r="H553" s="257">
        <v>2.7999999999999998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166</v>
      </c>
      <c r="AU553" s="263" t="s">
        <v>88</v>
      </c>
      <c r="AV553" s="14" t="s">
        <v>88</v>
      </c>
      <c r="AW553" s="14" t="s">
        <v>34</v>
      </c>
      <c r="AX553" s="14" t="s">
        <v>78</v>
      </c>
      <c r="AY553" s="263" t="s">
        <v>157</v>
      </c>
    </row>
    <row r="554" s="14" customFormat="1">
      <c r="A554" s="14"/>
      <c r="B554" s="253"/>
      <c r="C554" s="254"/>
      <c r="D554" s="244" t="s">
        <v>166</v>
      </c>
      <c r="E554" s="255" t="s">
        <v>1</v>
      </c>
      <c r="F554" s="256" t="s">
        <v>963</v>
      </c>
      <c r="G554" s="254"/>
      <c r="H554" s="257">
        <v>0.90000000000000002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166</v>
      </c>
      <c r="AU554" s="263" t="s">
        <v>88</v>
      </c>
      <c r="AV554" s="14" t="s">
        <v>88</v>
      </c>
      <c r="AW554" s="14" t="s">
        <v>34</v>
      </c>
      <c r="AX554" s="14" t="s">
        <v>78</v>
      </c>
      <c r="AY554" s="263" t="s">
        <v>157</v>
      </c>
    </row>
    <row r="555" s="14" customFormat="1">
      <c r="A555" s="14"/>
      <c r="B555" s="253"/>
      <c r="C555" s="254"/>
      <c r="D555" s="244" t="s">
        <v>166</v>
      </c>
      <c r="E555" s="255" t="s">
        <v>1</v>
      </c>
      <c r="F555" s="256" t="s">
        <v>959</v>
      </c>
      <c r="G555" s="254"/>
      <c r="H555" s="257">
        <v>5.4000000000000004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166</v>
      </c>
      <c r="AU555" s="263" t="s">
        <v>88</v>
      </c>
      <c r="AV555" s="14" t="s">
        <v>88</v>
      </c>
      <c r="AW555" s="14" t="s">
        <v>34</v>
      </c>
      <c r="AX555" s="14" t="s">
        <v>78</v>
      </c>
      <c r="AY555" s="263" t="s">
        <v>157</v>
      </c>
    </row>
    <row r="556" s="13" customFormat="1">
      <c r="A556" s="13"/>
      <c r="B556" s="242"/>
      <c r="C556" s="243"/>
      <c r="D556" s="244" t="s">
        <v>166</v>
      </c>
      <c r="E556" s="245" t="s">
        <v>1</v>
      </c>
      <c r="F556" s="246" t="s">
        <v>770</v>
      </c>
      <c r="G556" s="243"/>
      <c r="H556" s="245" t="s">
        <v>1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166</v>
      </c>
      <c r="AU556" s="252" t="s">
        <v>88</v>
      </c>
      <c r="AV556" s="13" t="s">
        <v>86</v>
      </c>
      <c r="AW556" s="13" t="s">
        <v>34</v>
      </c>
      <c r="AX556" s="13" t="s">
        <v>78</v>
      </c>
      <c r="AY556" s="252" t="s">
        <v>157</v>
      </c>
    </row>
    <row r="557" s="14" customFormat="1">
      <c r="A557" s="14"/>
      <c r="B557" s="253"/>
      <c r="C557" s="254"/>
      <c r="D557" s="244" t="s">
        <v>166</v>
      </c>
      <c r="E557" s="255" t="s">
        <v>1</v>
      </c>
      <c r="F557" s="256" t="s">
        <v>964</v>
      </c>
      <c r="G557" s="254"/>
      <c r="H557" s="257">
        <v>1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166</v>
      </c>
      <c r="AU557" s="263" t="s">
        <v>88</v>
      </c>
      <c r="AV557" s="14" t="s">
        <v>88</v>
      </c>
      <c r="AW557" s="14" t="s">
        <v>34</v>
      </c>
      <c r="AX557" s="14" t="s">
        <v>78</v>
      </c>
      <c r="AY557" s="263" t="s">
        <v>157</v>
      </c>
    </row>
    <row r="558" s="13" customFormat="1">
      <c r="A558" s="13"/>
      <c r="B558" s="242"/>
      <c r="C558" s="243"/>
      <c r="D558" s="244" t="s">
        <v>166</v>
      </c>
      <c r="E558" s="245" t="s">
        <v>1</v>
      </c>
      <c r="F558" s="246" t="s">
        <v>279</v>
      </c>
      <c r="G558" s="243"/>
      <c r="H558" s="245" t="s">
        <v>1</v>
      </c>
      <c r="I558" s="247"/>
      <c r="J558" s="243"/>
      <c r="K558" s="243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166</v>
      </c>
      <c r="AU558" s="252" t="s">
        <v>88</v>
      </c>
      <c r="AV558" s="13" t="s">
        <v>86</v>
      </c>
      <c r="AW558" s="13" t="s">
        <v>34</v>
      </c>
      <c r="AX558" s="13" t="s">
        <v>78</v>
      </c>
      <c r="AY558" s="252" t="s">
        <v>157</v>
      </c>
    </row>
    <row r="559" s="14" customFormat="1">
      <c r="A559" s="14"/>
      <c r="B559" s="253"/>
      <c r="C559" s="254"/>
      <c r="D559" s="244" t="s">
        <v>166</v>
      </c>
      <c r="E559" s="255" t="s">
        <v>1</v>
      </c>
      <c r="F559" s="256" t="s">
        <v>964</v>
      </c>
      <c r="G559" s="254"/>
      <c r="H559" s="257">
        <v>1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166</v>
      </c>
      <c r="AU559" s="263" t="s">
        <v>88</v>
      </c>
      <c r="AV559" s="14" t="s">
        <v>88</v>
      </c>
      <c r="AW559" s="14" t="s">
        <v>34</v>
      </c>
      <c r="AX559" s="14" t="s">
        <v>78</v>
      </c>
      <c r="AY559" s="263" t="s">
        <v>157</v>
      </c>
    </row>
    <row r="560" s="14" customFormat="1">
      <c r="A560" s="14"/>
      <c r="B560" s="253"/>
      <c r="C560" s="254"/>
      <c r="D560" s="244" t="s">
        <v>166</v>
      </c>
      <c r="E560" s="255" t="s">
        <v>1</v>
      </c>
      <c r="F560" s="256" t="s">
        <v>965</v>
      </c>
      <c r="G560" s="254"/>
      <c r="H560" s="257">
        <v>2.3999999999999999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166</v>
      </c>
      <c r="AU560" s="263" t="s">
        <v>88</v>
      </c>
      <c r="AV560" s="14" t="s">
        <v>88</v>
      </c>
      <c r="AW560" s="14" t="s">
        <v>34</v>
      </c>
      <c r="AX560" s="14" t="s">
        <v>78</v>
      </c>
      <c r="AY560" s="263" t="s">
        <v>157</v>
      </c>
    </row>
    <row r="561" s="15" customFormat="1">
      <c r="A561" s="15"/>
      <c r="B561" s="264"/>
      <c r="C561" s="265"/>
      <c r="D561" s="244" t="s">
        <v>166</v>
      </c>
      <c r="E561" s="266" t="s">
        <v>1</v>
      </c>
      <c r="F561" s="267" t="s">
        <v>170</v>
      </c>
      <c r="G561" s="265"/>
      <c r="H561" s="268">
        <v>22.5</v>
      </c>
      <c r="I561" s="269"/>
      <c r="J561" s="265"/>
      <c r="K561" s="265"/>
      <c r="L561" s="270"/>
      <c r="M561" s="271"/>
      <c r="N561" s="272"/>
      <c r="O561" s="272"/>
      <c r="P561" s="272"/>
      <c r="Q561" s="272"/>
      <c r="R561" s="272"/>
      <c r="S561" s="272"/>
      <c r="T561" s="27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4" t="s">
        <v>166</v>
      </c>
      <c r="AU561" s="274" t="s">
        <v>88</v>
      </c>
      <c r="AV561" s="15" t="s">
        <v>164</v>
      </c>
      <c r="AW561" s="15" t="s">
        <v>34</v>
      </c>
      <c r="AX561" s="15" t="s">
        <v>86</v>
      </c>
      <c r="AY561" s="274" t="s">
        <v>157</v>
      </c>
    </row>
    <row r="562" s="2" customFormat="1" ht="16.5" customHeight="1">
      <c r="A562" s="39"/>
      <c r="B562" s="40"/>
      <c r="C562" s="279" t="s">
        <v>1138</v>
      </c>
      <c r="D562" s="279" t="s">
        <v>261</v>
      </c>
      <c r="E562" s="280" t="s">
        <v>1139</v>
      </c>
      <c r="F562" s="281" t="s">
        <v>1140</v>
      </c>
      <c r="G562" s="282" t="s">
        <v>173</v>
      </c>
      <c r="H562" s="283">
        <v>24</v>
      </c>
      <c r="I562" s="284"/>
      <c r="J562" s="285">
        <f>ROUND(I562*H562,2)</f>
        <v>0</v>
      </c>
      <c r="K562" s="286"/>
      <c r="L562" s="287"/>
      <c r="M562" s="288" t="s">
        <v>1</v>
      </c>
      <c r="N562" s="289" t="s">
        <v>43</v>
      </c>
      <c r="O562" s="92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0" t="s">
        <v>264</v>
      </c>
      <c r="AT562" s="240" t="s">
        <v>261</v>
      </c>
      <c r="AU562" s="240" t="s">
        <v>88</v>
      </c>
      <c r="AY562" s="18" t="s">
        <v>157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86</v>
      </c>
      <c r="BK562" s="241">
        <f>ROUND(I562*H562,2)</f>
        <v>0</v>
      </c>
      <c r="BL562" s="18" t="s">
        <v>242</v>
      </c>
      <c r="BM562" s="240" t="s">
        <v>1141</v>
      </c>
    </row>
    <row r="563" s="2" customFormat="1" ht="24.15" customHeight="1">
      <c r="A563" s="39"/>
      <c r="B563" s="40"/>
      <c r="C563" s="228" t="s">
        <v>1142</v>
      </c>
      <c r="D563" s="228" t="s">
        <v>160</v>
      </c>
      <c r="E563" s="229" t="s">
        <v>1143</v>
      </c>
      <c r="F563" s="230" t="s">
        <v>1144</v>
      </c>
      <c r="G563" s="231" t="s">
        <v>367</v>
      </c>
      <c r="H563" s="290"/>
      <c r="I563" s="233"/>
      <c r="J563" s="234">
        <f>ROUND(I563*H563,2)</f>
        <v>0</v>
      </c>
      <c r="K563" s="235"/>
      <c r="L563" s="45"/>
      <c r="M563" s="236" t="s">
        <v>1</v>
      </c>
      <c r="N563" s="237" t="s">
        <v>43</v>
      </c>
      <c r="O563" s="92"/>
      <c r="P563" s="238">
        <f>O563*H563</f>
        <v>0</v>
      </c>
      <c r="Q563" s="238">
        <v>0</v>
      </c>
      <c r="R563" s="238">
        <f>Q563*H563</f>
        <v>0</v>
      </c>
      <c r="S563" s="238">
        <v>0</v>
      </c>
      <c r="T563" s="23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0" t="s">
        <v>242</v>
      </c>
      <c r="AT563" s="240" t="s">
        <v>160</v>
      </c>
      <c r="AU563" s="240" t="s">
        <v>88</v>
      </c>
      <c r="AY563" s="18" t="s">
        <v>157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8" t="s">
        <v>86</v>
      </c>
      <c r="BK563" s="241">
        <f>ROUND(I563*H563,2)</f>
        <v>0</v>
      </c>
      <c r="BL563" s="18" t="s">
        <v>242</v>
      </c>
      <c r="BM563" s="240" t="s">
        <v>1145</v>
      </c>
    </row>
    <row r="564" s="12" customFormat="1" ht="22.8" customHeight="1">
      <c r="A564" s="12"/>
      <c r="B564" s="212"/>
      <c r="C564" s="213"/>
      <c r="D564" s="214" t="s">
        <v>77</v>
      </c>
      <c r="E564" s="226" t="s">
        <v>510</v>
      </c>
      <c r="F564" s="226" t="s">
        <v>511</v>
      </c>
      <c r="G564" s="213"/>
      <c r="H564" s="213"/>
      <c r="I564" s="216"/>
      <c r="J564" s="227">
        <f>BK564</f>
        <v>0</v>
      </c>
      <c r="K564" s="213"/>
      <c r="L564" s="218"/>
      <c r="M564" s="219"/>
      <c r="N564" s="220"/>
      <c r="O564" s="220"/>
      <c r="P564" s="221">
        <f>SUM(P565:P602)</f>
        <v>0</v>
      </c>
      <c r="Q564" s="220"/>
      <c r="R564" s="221">
        <f>SUM(R565:R602)</f>
        <v>0.0761738</v>
      </c>
      <c r="S564" s="220"/>
      <c r="T564" s="222">
        <f>SUM(T565:T602)</f>
        <v>0.47539999999999999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23" t="s">
        <v>88</v>
      </c>
      <c r="AT564" s="224" t="s">
        <v>77</v>
      </c>
      <c r="AU564" s="224" t="s">
        <v>86</v>
      </c>
      <c r="AY564" s="223" t="s">
        <v>157</v>
      </c>
      <c r="BK564" s="225">
        <f>SUM(BK565:BK602)</f>
        <v>0</v>
      </c>
    </row>
    <row r="565" s="2" customFormat="1" ht="24.15" customHeight="1">
      <c r="A565" s="39"/>
      <c r="B565" s="40"/>
      <c r="C565" s="228" t="s">
        <v>1146</v>
      </c>
      <c r="D565" s="228" t="s">
        <v>160</v>
      </c>
      <c r="E565" s="229" t="s">
        <v>1147</v>
      </c>
      <c r="F565" s="230" t="s">
        <v>1148</v>
      </c>
      <c r="G565" s="231" t="s">
        <v>173</v>
      </c>
      <c r="H565" s="232">
        <v>3</v>
      </c>
      <c r="I565" s="233"/>
      <c r="J565" s="234">
        <f>ROUND(I565*H565,2)</f>
        <v>0</v>
      </c>
      <c r="K565" s="235"/>
      <c r="L565" s="45"/>
      <c r="M565" s="236" t="s">
        <v>1</v>
      </c>
      <c r="N565" s="237" t="s">
        <v>43</v>
      </c>
      <c r="O565" s="92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0" t="s">
        <v>242</v>
      </c>
      <c r="AT565" s="240" t="s">
        <v>160</v>
      </c>
      <c r="AU565" s="240" t="s">
        <v>88</v>
      </c>
      <c r="AY565" s="18" t="s">
        <v>157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8" t="s">
        <v>86</v>
      </c>
      <c r="BK565" s="241">
        <f>ROUND(I565*H565,2)</f>
        <v>0</v>
      </c>
      <c r="BL565" s="18" t="s">
        <v>242</v>
      </c>
      <c r="BM565" s="240" t="s">
        <v>1149</v>
      </c>
    </row>
    <row r="566" s="2" customFormat="1" ht="44.25" customHeight="1">
      <c r="A566" s="39"/>
      <c r="B566" s="40"/>
      <c r="C566" s="279" t="s">
        <v>1150</v>
      </c>
      <c r="D566" s="279" t="s">
        <v>261</v>
      </c>
      <c r="E566" s="280" t="s">
        <v>1151</v>
      </c>
      <c r="F566" s="281" t="s">
        <v>1152</v>
      </c>
      <c r="G566" s="282" t="s">
        <v>173</v>
      </c>
      <c r="H566" s="283">
        <v>3</v>
      </c>
      <c r="I566" s="284"/>
      <c r="J566" s="285">
        <f>ROUND(I566*H566,2)</f>
        <v>0</v>
      </c>
      <c r="K566" s="286"/>
      <c r="L566" s="287"/>
      <c r="M566" s="288" t="s">
        <v>1</v>
      </c>
      <c r="N566" s="289" t="s">
        <v>43</v>
      </c>
      <c r="O566" s="92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0" t="s">
        <v>264</v>
      </c>
      <c r="AT566" s="240" t="s">
        <v>261</v>
      </c>
      <c r="AU566" s="240" t="s">
        <v>88</v>
      </c>
      <c r="AY566" s="18" t="s">
        <v>157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8" t="s">
        <v>86</v>
      </c>
      <c r="BK566" s="241">
        <f>ROUND(I566*H566,2)</f>
        <v>0</v>
      </c>
      <c r="BL566" s="18" t="s">
        <v>242</v>
      </c>
      <c r="BM566" s="240" t="s">
        <v>1153</v>
      </c>
    </row>
    <row r="567" s="2" customFormat="1">
      <c r="A567" s="39"/>
      <c r="B567" s="40"/>
      <c r="C567" s="41"/>
      <c r="D567" s="244" t="s">
        <v>233</v>
      </c>
      <c r="E567" s="41"/>
      <c r="F567" s="275" t="s">
        <v>1154</v>
      </c>
      <c r="G567" s="41"/>
      <c r="H567" s="41"/>
      <c r="I567" s="276"/>
      <c r="J567" s="41"/>
      <c r="K567" s="41"/>
      <c r="L567" s="45"/>
      <c r="M567" s="277"/>
      <c r="N567" s="278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233</v>
      </c>
      <c r="AU567" s="18" t="s">
        <v>88</v>
      </c>
    </row>
    <row r="568" s="2" customFormat="1" ht="16.5" customHeight="1">
      <c r="A568" s="39"/>
      <c r="B568" s="40"/>
      <c r="C568" s="228" t="s">
        <v>1155</v>
      </c>
      <c r="D568" s="228" t="s">
        <v>160</v>
      </c>
      <c r="E568" s="229" t="s">
        <v>1156</v>
      </c>
      <c r="F568" s="230" t="s">
        <v>1157</v>
      </c>
      <c r="G568" s="231" t="s">
        <v>173</v>
      </c>
      <c r="H568" s="232">
        <v>9</v>
      </c>
      <c r="I568" s="233"/>
      <c r="J568" s="234">
        <f>ROUND(I568*H568,2)</f>
        <v>0</v>
      </c>
      <c r="K568" s="235"/>
      <c r="L568" s="45"/>
      <c r="M568" s="236" t="s">
        <v>1</v>
      </c>
      <c r="N568" s="237" t="s">
        <v>43</v>
      </c>
      <c r="O568" s="92"/>
      <c r="P568" s="238">
        <f>O568*H568</f>
        <v>0</v>
      </c>
      <c r="Q568" s="238">
        <v>0</v>
      </c>
      <c r="R568" s="238">
        <f>Q568*H568</f>
        <v>0</v>
      </c>
      <c r="S568" s="238">
        <v>0</v>
      </c>
      <c r="T568" s="23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0" t="s">
        <v>242</v>
      </c>
      <c r="AT568" s="240" t="s">
        <v>160</v>
      </c>
      <c r="AU568" s="240" t="s">
        <v>88</v>
      </c>
      <c r="AY568" s="18" t="s">
        <v>157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8" t="s">
        <v>86</v>
      </c>
      <c r="BK568" s="241">
        <f>ROUND(I568*H568,2)</f>
        <v>0</v>
      </c>
      <c r="BL568" s="18" t="s">
        <v>242</v>
      </c>
      <c r="BM568" s="240" t="s">
        <v>1158</v>
      </c>
    </row>
    <row r="569" s="14" customFormat="1">
      <c r="A569" s="14"/>
      <c r="B569" s="253"/>
      <c r="C569" s="254"/>
      <c r="D569" s="244" t="s">
        <v>166</v>
      </c>
      <c r="E569" s="255" t="s">
        <v>1</v>
      </c>
      <c r="F569" s="256" t="s">
        <v>1159</v>
      </c>
      <c r="G569" s="254"/>
      <c r="H569" s="257">
        <v>11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3" t="s">
        <v>166</v>
      </c>
      <c r="AU569" s="263" t="s">
        <v>88</v>
      </c>
      <c r="AV569" s="14" t="s">
        <v>88</v>
      </c>
      <c r="AW569" s="14" t="s">
        <v>34</v>
      </c>
      <c r="AX569" s="14" t="s">
        <v>78</v>
      </c>
      <c r="AY569" s="263" t="s">
        <v>157</v>
      </c>
    </row>
    <row r="570" s="14" customFormat="1">
      <c r="A570" s="14"/>
      <c r="B570" s="253"/>
      <c r="C570" s="254"/>
      <c r="D570" s="244" t="s">
        <v>166</v>
      </c>
      <c r="E570" s="255" t="s">
        <v>1</v>
      </c>
      <c r="F570" s="256" t="s">
        <v>1160</v>
      </c>
      <c r="G570" s="254"/>
      <c r="H570" s="257">
        <v>-2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166</v>
      </c>
      <c r="AU570" s="263" t="s">
        <v>88</v>
      </c>
      <c r="AV570" s="14" t="s">
        <v>88</v>
      </c>
      <c r="AW570" s="14" t="s">
        <v>34</v>
      </c>
      <c r="AX570" s="14" t="s">
        <v>78</v>
      </c>
      <c r="AY570" s="263" t="s">
        <v>157</v>
      </c>
    </row>
    <row r="571" s="15" customFormat="1">
      <c r="A571" s="15"/>
      <c r="B571" s="264"/>
      <c r="C571" s="265"/>
      <c r="D571" s="244" t="s">
        <v>166</v>
      </c>
      <c r="E571" s="266" t="s">
        <v>1</v>
      </c>
      <c r="F571" s="267" t="s">
        <v>170</v>
      </c>
      <c r="G571" s="265"/>
      <c r="H571" s="268">
        <v>9</v>
      </c>
      <c r="I571" s="269"/>
      <c r="J571" s="265"/>
      <c r="K571" s="265"/>
      <c r="L571" s="270"/>
      <c r="M571" s="271"/>
      <c r="N571" s="272"/>
      <c r="O571" s="272"/>
      <c r="P571" s="272"/>
      <c r="Q571" s="272"/>
      <c r="R571" s="272"/>
      <c r="S571" s="272"/>
      <c r="T571" s="273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4" t="s">
        <v>166</v>
      </c>
      <c r="AU571" s="274" t="s">
        <v>88</v>
      </c>
      <c r="AV571" s="15" t="s">
        <v>164</v>
      </c>
      <c r="AW571" s="15" t="s">
        <v>34</v>
      </c>
      <c r="AX571" s="15" t="s">
        <v>86</v>
      </c>
      <c r="AY571" s="274" t="s">
        <v>157</v>
      </c>
    </row>
    <row r="572" s="2" customFormat="1" ht="24.15" customHeight="1">
      <c r="A572" s="39"/>
      <c r="B572" s="40"/>
      <c r="C572" s="279" t="s">
        <v>1161</v>
      </c>
      <c r="D572" s="279" t="s">
        <v>261</v>
      </c>
      <c r="E572" s="280" t="s">
        <v>1162</v>
      </c>
      <c r="F572" s="281" t="s">
        <v>1163</v>
      </c>
      <c r="G572" s="282" t="s">
        <v>173</v>
      </c>
      <c r="H572" s="283">
        <v>9</v>
      </c>
      <c r="I572" s="284"/>
      <c r="J572" s="285">
        <f>ROUND(I572*H572,2)</f>
        <v>0</v>
      </c>
      <c r="K572" s="286"/>
      <c r="L572" s="287"/>
      <c r="M572" s="288" t="s">
        <v>1</v>
      </c>
      <c r="N572" s="289" t="s">
        <v>43</v>
      </c>
      <c r="O572" s="92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0" t="s">
        <v>264</v>
      </c>
      <c r="AT572" s="240" t="s">
        <v>261</v>
      </c>
      <c r="AU572" s="240" t="s">
        <v>88</v>
      </c>
      <c r="AY572" s="18" t="s">
        <v>157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86</v>
      </c>
      <c r="BK572" s="241">
        <f>ROUND(I572*H572,2)</f>
        <v>0</v>
      </c>
      <c r="BL572" s="18" t="s">
        <v>242</v>
      </c>
      <c r="BM572" s="240" t="s">
        <v>1164</v>
      </c>
    </row>
    <row r="573" s="2" customFormat="1">
      <c r="A573" s="39"/>
      <c r="B573" s="40"/>
      <c r="C573" s="41"/>
      <c r="D573" s="244" t="s">
        <v>233</v>
      </c>
      <c r="E573" s="41"/>
      <c r="F573" s="275" t="s">
        <v>1165</v>
      </c>
      <c r="G573" s="41"/>
      <c r="H573" s="41"/>
      <c r="I573" s="276"/>
      <c r="J573" s="41"/>
      <c r="K573" s="41"/>
      <c r="L573" s="45"/>
      <c r="M573" s="277"/>
      <c r="N573" s="278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233</v>
      </c>
      <c r="AU573" s="18" t="s">
        <v>88</v>
      </c>
    </row>
    <row r="574" s="2" customFormat="1" ht="24.15" customHeight="1">
      <c r="A574" s="39"/>
      <c r="B574" s="40"/>
      <c r="C574" s="279" t="s">
        <v>1166</v>
      </c>
      <c r="D574" s="279" t="s">
        <v>261</v>
      </c>
      <c r="E574" s="280" t="s">
        <v>1167</v>
      </c>
      <c r="F574" s="281" t="s">
        <v>1168</v>
      </c>
      <c r="G574" s="282" t="s">
        <v>173</v>
      </c>
      <c r="H574" s="283">
        <v>9</v>
      </c>
      <c r="I574" s="284"/>
      <c r="J574" s="285">
        <f>ROUND(I574*H574,2)</f>
        <v>0</v>
      </c>
      <c r="K574" s="286"/>
      <c r="L574" s="287"/>
      <c r="M574" s="288" t="s">
        <v>1</v>
      </c>
      <c r="N574" s="289" t="s">
        <v>43</v>
      </c>
      <c r="O574" s="92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0" t="s">
        <v>264</v>
      </c>
      <c r="AT574" s="240" t="s">
        <v>261</v>
      </c>
      <c r="AU574" s="240" t="s">
        <v>88</v>
      </c>
      <c r="AY574" s="18" t="s">
        <v>157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86</v>
      </c>
      <c r="BK574" s="241">
        <f>ROUND(I574*H574,2)</f>
        <v>0</v>
      </c>
      <c r="BL574" s="18" t="s">
        <v>242</v>
      </c>
      <c r="BM574" s="240" t="s">
        <v>1169</v>
      </c>
    </row>
    <row r="575" s="2" customFormat="1" ht="16.5" customHeight="1">
      <c r="A575" s="39"/>
      <c r="B575" s="40"/>
      <c r="C575" s="228" t="s">
        <v>1170</v>
      </c>
      <c r="D575" s="228" t="s">
        <v>160</v>
      </c>
      <c r="E575" s="229" t="s">
        <v>1171</v>
      </c>
      <c r="F575" s="230" t="s">
        <v>1172</v>
      </c>
      <c r="G575" s="231" t="s">
        <v>173</v>
      </c>
      <c r="H575" s="232">
        <v>2</v>
      </c>
      <c r="I575" s="233"/>
      <c r="J575" s="234">
        <f>ROUND(I575*H575,2)</f>
        <v>0</v>
      </c>
      <c r="K575" s="235"/>
      <c r="L575" s="45"/>
      <c r="M575" s="236" t="s">
        <v>1</v>
      </c>
      <c r="N575" s="237" t="s">
        <v>43</v>
      </c>
      <c r="O575" s="92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0" t="s">
        <v>242</v>
      </c>
      <c r="AT575" s="240" t="s">
        <v>160</v>
      </c>
      <c r="AU575" s="240" t="s">
        <v>88</v>
      </c>
      <c r="AY575" s="18" t="s">
        <v>157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86</v>
      </c>
      <c r="BK575" s="241">
        <f>ROUND(I575*H575,2)</f>
        <v>0</v>
      </c>
      <c r="BL575" s="18" t="s">
        <v>242</v>
      </c>
      <c r="BM575" s="240" t="s">
        <v>1173</v>
      </c>
    </row>
    <row r="576" s="2" customFormat="1" ht="16.5" customHeight="1">
      <c r="A576" s="39"/>
      <c r="B576" s="40"/>
      <c r="C576" s="279" t="s">
        <v>1174</v>
      </c>
      <c r="D576" s="279" t="s">
        <v>261</v>
      </c>
      <c r="E576" s="280" t="s">
        <v>1175</v>
      </c>
      <c r="F576" s="281" t="s">
        <v>1176</v>
      </c>
      <c r="G576" s="282" t="s">
        <v>173</v>
      </c>
      <c r="H576" s="283">
        <v>2</v>
      </c>
      <c r="I576" s="284"/>
      <c r="J576" s="285">
        <f>ROUND(I576*H576,2)</f>
        <v>0</v>
      </c>
      <c r="K576" s="286"/>
      <c r="L576" s="287"/>
      <c r="M576" s="288" t="s">
        <v>1</v>
      </c>
      <c r="N576" s="289" t="s">
        <v>43</v>
      </c>
      <c r="O576" s="92"/>
      <c r="P576" s="238">
        <f>O576*H576</f>
        <v>0</v>
      </c>
      <c r="Q576" s="238">
        <v>0.012</v>
      </c>
      <c r="R576" s="238">
        <f>Q576*H576</f>
        <v>0.024</v>
      </c>
      <c r="S576" s="238">
        <v>0</v>
      </c>
      <c r="T576" s="23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264</v>
      </c>
      <c r="AT576" s="240" t="s">
        <v>261</v>
      </c>
      <c r="AU576" s="240" t="s">
        <v>88</v>
      </c>
      <c r="AY576" s="18" t="s">
        <v>157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86</v>
      </c>
      <c r="BK576" s="241">
        <f>ROUND(I576*H576,2)</f>
        <v>0</v>
      </c>
      <c r="BL576" s="18" t="s">
        <v>242</v>
      </c>
      <c r="BM576" s="240" t="s">
        <v>1177</v>
      </c>
    </row>
    <row r="577" s="2" customFormat="1">
      <c r="A577" s="39"/>
      <c r="B577" s="40"/>
      <c r="C577" s="41"/>
      <c r="D577" s="244" t="s">
        <v>233</v>
      </c>
      <c r="E577" s="41"/>
      <c r="F577" s="275" t="s">
        <v>1178</v>
      </c>
      <c r="G577" s="41"/>
      <c r="H577" s="41"/>
      <c r="I577" s="276"/>
      <c r="J577" s="41"/>
      <c r="K577" s="41"/>
      <c r="L577" s="45"/>
      <c r="M577" s="277"/>
      <c r="N577" s="278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233</v>
      </c>
      <c r="AU577" s="18" t="s">
        <v>88</v>
      </c>
    </row>
    <row r="578" s="2" customFormat="1" ht="24.15" customHeight="1">
      <c r="A578" s="39"/>
      <c r="B578" s="40"/>
      <c r="C578" s="228" t="s">
        <v>1179</v>
      </c>
      <c r="D578" s="228" t="s">
        <v>160</v>
      </c>
      <c r="E578" s="229" t="s">
        <v>1180</v>
      </c>
      <c r="F578" s="230" t="s">
        <v>1181</v>
      </c>
      <c r="G578" s="231" t="s">
        <v>195</v>
      </c>
      <c r="H578" s="232">
        <v>2</v>
      </c>
      <c r="I578" s="233"/>
      <c r="J578" s="234">
        <f>ROUND(I578*H578,2)</f>
        <v>0</v>
      </c>
      <c r="K578" s="235"/>
      <c r="L578" s="45"/>
      <c r="M578" s="236" t="s">
        <v>1</v>
      </c>
      <c r="N578" s="237" t="s">
        <v>43</v>
      </c>
      <c r="O578" s="92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0" t="s">
        <v>242</v>
      </c>
      <c r="AT578" s="240" t="s">
        <v>160</v>
      </c>
      <c r="AU578" s="240" t="s">
        <v>88</v>
      </c>
      <c r="AY578" s="18" t="s">
        <v>157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86</v>
      </c>
      <c r="BK578" s="241">
        <f>ROUND(I578*H578,2)</f>
        <v>0</v>
      </c>
      <c r="BL578" s="18" t="s">
        <v>242</v>
      </c>
      <c r="BM578" s="240" t="s">
        <v>1182</v>
      </c>
    </row>
    <row r="579" s="2" customFormat="1">
      <c r="A579" s="39"/>
      <c r="B579" s="40"/>
      <c r="C579" s="41"/>
      <c r="D579" s="244" t="s">
        <v>233</v>
      </c>
      <c r="E579" s="41"/>
      <c r="F579" s="275" t="s">
        <v>1183</v>
      </c>
      <c r="G579" s="41"/>
      <c r="H579" s="41"/>
      <c r="I579" s="276"/>
      <c r="J579" s="41"/>
      <c r="K579" s="41"/>
      <c r="L579" s="45"/>
      <c r="M579" s="277"/>
      <c r="N579" s="278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233</v>
      </c>
      <c r="AU579" s="18" t="s">
        <v>88</v>
      </c>
    </row>
    <row r="580" s="2" customFormat="1" ht="16.5" customHeight="1">
      <c r="A580" s="39"/>
      <c r="B580" s="40"/>
      <c r="C580" s="228" t="s">
        <v>1184</v>
      </c>
      <c r="D580" s="228" t="s">
        <v>160</v>
      </c>
      <c r="E580" s="229" t="s">
        <v>1185</v>
      </c>
      <c r="F580" s="230" t="s">
        <v>1186</v>
      </c>
      <c r="G580" s="231" t="s">
        <v>177</v>
      </c>
      <c r="H580" s="232">
        <v>23.77</v>
      </c>
      <c r="I580" s="233"/>
      <c r="J580" s="234">
        <f>ROUND(I580*H580,2)</f>
        <v>0</v>
      </c>
      <c r="K580" s="235"/>
      <c r="L580" s="45"/>
      <c r="M580" s="236" t="s">
        <v>1</v>
      </c>
      <c r="N580" s="237" t="s">
        <v>43</v>
      </c>
      <c r="O580" s="92"/>
      <c r="P580" s="238">
        <f>O580*H580</f>
        <v>0</v>
      </c>
      <c r="Q580" s="238">
        <v>0</v>
      </c>
      <c r="R580" s="238">
        <f>Q580*H580</f>
        <v>0</v>
      </c>
      <c r="S580" s="238">
        <v>0.02</v>
      </c>
      <c r="T580" s="239">
        <f>S580*H580</f>
        <v>0.47539999999999999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242</v>
      </c>
      <c r="AT580" s="240" t="s">
        <v>160</v>
      </c>
      <c r="AU580" s="240" t="s">
        <v>88</v>
      </c>
      <c r="AY580" s="18" t="s">
        <v>157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86</v>
      </c>
      <c r="BK580" s="241">
        <f>ROUND(I580*H580,2)</f>
        <v>0</v>
      </c>
      <c r="BL580" s="18" t="s">
        <v>242</v>
      </c>
      <c r="BM580" s="240" t="s">
        <v>1187</v>
      </c>
    </row>
    <row r="581" s="13" customFormat="1">
      <c r="A581" s="13"/>
      <c r="B581" s="242"/>
      <c r="C581" s="243"/>
      <c r="D581" s="244" t="s">
        <v>166</v>
      </c>
      <c r="E581" s="245" t="s">
        <v>1</v>
      </c>
      <c r="F581" s="246" t="s">
        <v>670</v>
      </c>
      <c r="G581" s="243"/>
      <c r="H581" s="245" t="s">
        <v>1</v>
      </c>
      <c r="I581" s="247"/>
      <c r="J581" s="243"/>
      <c r="K581" s="243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166</v>
      </c>
      <c r="AU581" s="252" t="s">
        <v>88</v>
      </c>
      <c r="AV581" s="13" t="s">
        <v>86</v>
      </c>
      <c r="AW581" s="13" t="s">
        <v>34</v>
      </c>
      <c r="AX581" s="13" t="s">
        <v>78</v>
      </c>
      <c r="AY581" s="252" t="s">
        <v>157</v>
      </c>
    </row>
    <row r="582" s="14" customFormat="1">
      <c r="A582" s="14"/>
      <c r="B582" s="253"/>
      <c r="C582" s="254"/>
      <c r="D582" s="244" t="s">
        <v>166</v>
      </c>
      <c r="E582" s="255" t="s">
        <v>1</v>
      </c>
      <c r="F582" s="256" t="s">
        <v>1188</v>
      </c>
      <c r="G582" s="254"/>
      <c r="H582" s="257">
        <v>15.300000000000001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166</v>
      </c>
      <c r="AU582" s="263" t="s">
        <v>88</v>
      </c>
      <c r="AV582" s="14" t="s">
        <v>88</v>
      </c>
      <c r="AW582" s="14" t="s">
        <v>34</v>
      </c>
      <c r="AX582" s="14" t="s">
        <v>78</v>
      </c>
      <c r="AY582" s="263" t="s">
        <v>157</v>
      </c>
    </row>
    <row r="583" s="14" customFormat="1">
      <c r="A583" s="14"/>
      <c r="B583" s="253"/>
      <c r="C583" s="254"/>
      <c r="D583" s="244" t="s">
        <v>166</v>
      </c>
      <c r="E583" s="255" t="s">
        <v>1</v>
      </c>
      <c r="F583" s="256" t="s">
        <v>1189</v>
      </c>
      <c r="G583" s="254"/>
      <c r="H583" s="257">
        <v>3.3999999999999999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166</v>
      </c>
      <c r="AU583" s="263" t="s">
        <v>88</v>
      </c>
      <c r="AV583" s="14" t="s">
        <v>88</v>
      </c>
      <c r="AW583" s="14" t="s">
        <v>34</v>
      </c>
      <c r="AX583" s="14" t="s">
        <v>78</v>
      </c>
      <c r="AY583" s="263" t="s">
        <v>157</v>
      </c>
    </row>
    <row r="584" s="14" customFormat="1">
      <c r="A584" s="14"/>
      <c r="B584" s="253"/>
      <c r="C584" s="254"/>
      <c r="D584" s="244" t="s">
        <v>166</v>
      </c>
      <c r="E584" s="255" t="s">
        <v>1</v>
      </c>
      <c r="F584" s="256" t="s">
        <v>763</v>
      </c>
      <c r="G584" s="254"/>
      <c r="H584" s="257">
        <v>3.5099999999999998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166</v>
      </c>
      <c r="AU584" s="263" t="s">
        <v>88</v>
      </c>
      <c r="AV584" s="14" t="s">
        <v>88</v>
      </c>
      <c r="AW584" s="14" t="s">
        <v>34</v>
      </c>
      <c r="AX584" s="14" t="s">
        <v>78</v>
      </c>
      <c r="AY584" s="263" t="s">
        <v>157</v>
      </c>
    </row>
    <row r="585" s="14" customFormat="1">
      <c r="A585" s="14"/>
      <c r="B585" s="253"/>
      <c r="C585" s="254"/>
      <c r="D585" s="244" t="s">
        <v>166</v>
      </c>
      <c r="E585" s="255" t="s">
        <v>1</v>
      </c>
      <c r="F585" s="256" t="s">
        <v>762</v>
      </c>
      <c r="G585" s="254"/>
      <c r="H585" s="257">
        <v>1.5600000000000001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3" t="s">
        <v>166</v>
      </c>
      <c r="AU585" s="263" t="s">
        <v>88</v>
      </c>
      <c r="AV585" s="14" t="s">
        <v>88</v>
      </c>
      <c r="AW585" s="14" t="s">
        <v>34</v>
      </c>
      <c r="AX585" s="14" t="s">
        <v>78</v>
      </c>
      <c r="AY585" s="263" t="s">
        <v>157</v>
      </c>
    </row>
    <row r="586" s="15" customFormat="1">
      <c r="A586" s="15"/>
      <c r="B586" s="264"/>
      <c r="C586" s="265"/>
      <c r="D586" s="244" t="s">
        <v>166</v>
      </c>
      <c r="E586" s="266" t="s">
        <v>1</v>
      </c>
      <c r="F586" s="267" t="s">
        <v>170</v>
      </c>
      <c r="G586" s="265"/>
      <c r="H586" s="268">
        <v>23.77</v>
      </c>
      <c r="I586" s="269"/>
      <c r="J586" s="265"/>
      <c r="K586" s="265"/>
      <c r="L586" s="270"/>
      <c r="M586" s="271"/>
      <c r="N586" s="272"/>
      <c r="O586" s="272"/>
      <c r="P586" s="272"/>
      <c r="Q586" s="272"/>
      <c r="R586" s="272"/>
      <c r="S586" s="272"/>
      <c r="T586" s="273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74" t="s">
        <v>166</v>
      </c>
      <c r="AU586" s="274" t="s">
        <v>88</v>
      </c>
      <c r="AV586" s="15" t="s">
        <v>164</v>
      </c>
      <c r="AW586" s="15" t="s">
        <v>34</v>
      </c>
      <c r="AX586" s="15" t="s">
        <v>86</v>
      </c>
      <c r="AY586" s="274" t="s">
        <v>157</v>
      </c>
    </row>
    <row r="587" s="2" customFormat="1" ht="16.5" customHeight="1">
      <c r="A587" s="39"/>
      <c r="B587" s="40"/>
      <c r="C587" s="228" t="s">
        <v>1190</v>
      </c>
      <c r="D587" s="228" t="s">
        <v>160</v>
      </c>
      <c r="E587" s="229" t="s">
        <v>1191</v>
      </c>
      <c r="F587" s="230" t="s">
        <v>1192</v>
      </c>
      <c r="G587" s="231" t="s">
        <v>177</v>
      </c>
      <c r="H587" s="232">
        <v>4.8200000000000003</v>
      </c>
      <c r="I587" s="233"/>
      <c r="J587" s="234">
        <f>ROUND(I587*H587,2)</f>
        <v>0</v>
      </c>
      <c r="K587" s="235"/>
      <c r="L587" s="45"/>
      <c r="M587" s="236" t="s">
        <v>1</v>
      </c>
      <c r="N587" s="237" t="s">
        <v>43</v>
      </c>
      <c r="O587" s="92"/>
      <c r="P587" s="238">
        <f>O587*H587</f>
        <v>0</v>
      </c>
      <c r="Q587" s="238">
        <v>9.0000000000000006E-05</v>
      </c>
      <c r="R587" s="238">
        <f>Q587*H587</f>
        <v>0.00043380000000000003</v>
      </c>
      <c r="S587" s="238">
        <v>0</v>
      </c>
      <c r="T587" s="23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0" t="s">
        <v>242</v>
      </c>
      <c r="AT587" s="240" t="s">
        <v>160</v>
      </c>
      <c r="AU587" s="240" t="s">
        <v>88</v>
      </c>
      <c r="AY587" s="18" t="s">
        <v>157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8" t="s">
        <v>86</v>
      </c>
      <c r="BK587" s="241">
        <f>ROUND(I587*H587,2)</f>
        <v>0</v>
      </c>
      <c r="BL587" s="18" t="s">
        <v>242</v>
      </c>
      <c r="BM587" s="240" t="s">
        <v>1193</v>
      </c>
    </row>
    <row r="588" s="13" customFormat="1">
      <c r="A588" s="13"/>
      <c r="B588" s="242"/>
      <c r="C588" s="243"/>
      <c r="D588" s="244" t="s">
        <v>166</v>
      </c>
      <c r="E588" s="245" t="s">
        <v>1</v>
      </c>
      <c r="F588" s="246" t="s">
        <v>279</v>
      </c>
      <c r="G588" s="243"/>
      <c r="H588" s="245" t="s">
        <v>1</v>
      </c>
      <c r="I588" s="247"/>
      <c r="J588" s="243"/>
      <c r="K588" s="243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166</v>
      </c>
      <c r="AU588" s="252" t="s">
        <v>88</v>
      </c>
      <c r="AV588" s="13" t="s">
        <v>86</v>
      </c>
      <c r="AW588" s="13" t="s">
        <v>34</v>
      </c>
      <c r="AX588" s="13" t="s">
        <v>78</v>
      </c>
      <c r="AY588" s="252" t="s">
        <v>157</v>
      </c>
    </row>
    <row r="589" s="14" customFormat="1">
      <c r="A589" s="14"/>
      <c r="B589" s="253"/>
      <c r="C589" s="254"/>
      <c r="D589" s="244" t="s">
        <v>166</v>
      </c>
      <c r="E589" s="255" t="s">
        <v>1</v>
      </c>
      <c r="F589" s="256" t="s">
        <v>772</v>
      </c>
      <c r="G589" s="254"/>
      <c r="H589" s="257">
        <v>3.1200000000000001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3" t="s">
        <v>166</v>
      </c>
      <c r="AU589" s="263" t="s">
        <v>88</v>
      </c>
      <c r="AV589" s="14" t="s">
        <v>88</v>
      </c>
      <c r="AW589" s="14" t="s">
        <v>34</v>
      </c>
      <c r="AX589" s="14" t="s">
        <v>78</v>
      </c>
      <c r="AY589" s="263" t="s">
        <v>157</v>
      </c>
    </row>
    <row r="590" s="14" customFormat="1">
      <c r="A590" s="14"/>
      <c r="B590" s="253"/>
      <c r="C590" s="254"/>
      <c r="D590" s="244" t="s">
        <v>166</v>
      </c>
      <c r="E590" s="255" t="s">
        <v>1</v>
      </c>
      <c r="F590" s="256" t="s">
        <v>771</v>
      </c>
      <c r="G590" s="254"/>
      <c r="H590" s="257">
        <v>1.7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166</v>
      </c>
      <c r="AU590" s="263" t="s">
        <v>88</v>
      </c>
      <c r="AV590" s="14" t="s">
        <v>88</v>
      </c>
      <c r="AW590" s="14" t="s">
        <v>34</v>
      </c>
      <c r="AX590" s="14" t="s">
        <v>78</v>
      </c>
      <c r="AY590" s="263" t="s">
        <v>157</v>
      </c>
    </row>
    <row r="591" s="15" customFormat="1">
      <c r="A591" s="15"/>
      <c r="B591" s="264"/>
      <c r="C591" s="265"/>
      <c r="D591" s="244" t="s">
        <v>166</v>
      </c>
      <c r="E591" s="266" t="s">
        <v>1</v>
      </c>
      <c r="F591" s="267" t="s">
        <v>170</v>
      </c>
      <c r="G591" s="265"/>
      <c r="H591" s="268">
        <v>4.8200000000000003</v>
      </c>
      <c r="I591" s="269"/>
      <c r="J591" s="265"/>
      <c r="K591" s="265"/>
      <c r="L591" s="270"/>
      <c r="M591" s="271"/>
      <c r="N591" s="272"/>
      <c r="O591" s="272"/>
      <c r="P591" s="272"/>
      <c r="Q591" s="272"/>
      <c r="R591" s="272"/>
      <c r="S591" s="272"/>
      <c r="T591" s="273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74" t="s">
        <v>166</v>
      </c>
      <c r="AU591" s="274" t="s">
        <v>88</v>
      </c>
      <c r="AV591" s="15" t="s">
        <v>164</v>
      </c>
      <c r="AW591" s="15" t="s">
        <v>34</v>
      </c>
      <c r="AX591" s="15" t="s">
        <v>86</v>
      </c>
      <c r="AY591" s="274" t="s">
        <v>157</v>
      </c>
    </row>
    <row r="592" s="2" customFormat="1" ht="16.5" customHeight="1">
      <c r="A592" s="39"/>
      <c r="B592" s="40"/>
      <c r="C592" s="279" t="s">
        <v>1194</v>
      </c>
      <c r="D592" s="279" t="s">
        <v>261</v>
      </c>
      <c r="E592" s="280" t="s">
        <v>1195</v>
      </c>
      <c r="F592" s="281" t="s">
        <v>1196</v>
      </c>
      <c r="G592" s="282" t="s">
        <v>177</v>
      </c>
      <c r="H592" s="283">
        <v>4.8200000000000003</v>
      </c>
      <c r="I592" s="284"/>
      <c r="J592" s="285">
        <f>ROUND(I592*H592,2)</f>
        <v>0</v>
      </c>
      <c r="K592" s="286"/>
      <c r="L592" s="287"/>
      <c r="M592" s="288" t="s">
        <v>1</v>
      </c>
      <c r="N592" s="289" t="s">
        <v>43</v>
      </c>
      <c r="O592" s="92"/>
      <c r="P592" s="238">
        <f>O592*H592</f>
        <v>0</v>
      </c>
      <c r="Q592" s="238">
        <v>0.01</v>
      </c>
      <c r="R592" s="238">
        <f>Q592*H592</f>
        <v>0.048200000000000007</v>
      </c>
      <c r="S592" s="238">
        <v>0</v>
      </c>
      <c r="T592" s="23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40" t="s">
        <v>264</v>
      </c>
      <c r="AT592" s="240" t="s">
        <v>261</v>
      </c>
      <c r="AU592" s="240" t="s">
        <v>88</v>
      </c>
      <c r="AY592" s="18" t="s">
        <v>157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8" t="s">
        <v>86</v>
      </c>
      <c r="BK592" s="241">
        <f>ROUND(I592*H592,2)</f>
        <v>0</v>
      </c>
      <c r="BL592" s="18" t="s">
        <v>242</v>
      </c>
      <c r="BM592" s="240" t="s">
        <v>1197</v>
      </c>
    </row>
    <row r="593" s="2" customFormat="1">
      <c r="A593" s="39"/>
      <c r="B593" s="40"/>
      <c r="C593" s="41"/>
      <c r="D593" s="244" t="s">
        <v>233</v>
      </c>
      <c r="E593" s="41"/>
      <c r="F593" s="275" t="s">
        <v>1198</v>
      </c>
      <c r="G593" s="41"/>
      <c r="H593" s="41"/>
      <c r="I593" s="276"/>
      <c r="J593" s="41"/>
      <c r="K593" s="41"/>
      <c r="L593" s="45"/>
      <c r="M593" s="277"/>
      <c r="N593" s="278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233</v>
      </c>
      <c r="AU593" s="18" t="s">
        <v>88</v>
      </c>
    </row>
    <row r="594" s="2" customFormat="1" ht="16.5" customHeight="1">
      <c r="A594" s="39"/>
      <c r="B594" s="40"/>
      <c r="C594" s="228" t="s">
        <v>1199</v>
      </c>
      <c r="D594" s="228" t="s">
        <v>160</v>
      </c>
      <c r="E594" s="229" t="s">
        <v>1200</v>
      </c>
      <c r="F594" s="230" t="s">
        <v>1201</v>
      </c>
      <c r="G594" s="231" t="s">
        <v>173</v>
      </c>
      <c r="H594" s="232">
        <v>1</v>
      </c>
      <c r="I594" s="233"/>
      <c r="J594" s="234">
        <f>ROUND(I594*H594,2)</f>
        <v>0</v>
      </c>
      <c r="K594" s="235"/>
      <c r="L594" s="45"/>
      <c r="M594" s="236" t="s">
        <v>1</v>
      </c>
      <c r="N594" s="237" t="s">
        <v>43</v>
      </c>
      <c r="O594" s="92"/>
      <c r="P594" s="238">
        <f>O594*H594</f>
        <v>0</v>
      </c>
      <c r="Q594" s="238">
        <v>0</v>
      </c>
      <c r="R594" s="238">
        <f>Q594*H594</f>
        <v>0</v>
      </c>
      <c r="S594" s="238">
        <v>0</v>
      </c>
      <c r="T594" s="239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0" t="s">
        <v>242</v>
      </c>
      <c r="AT594" s="240" t="s">
        <v>160</v>
      </c>
      <c r="AU594" s="240" t="s">
        <v>88</v>
      </c>
      <c r="AY594" s="18" t="s">
        <v>157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8" t="s">
        <v>86</v>
      </c>
      <c r="BK594" s="241">
        <f>ROUND(I594*H594,2)</f>
        <v>0</v>
      </c>
      <c r="BL594" s="18" t="s">
        <v>242</v>
      </c>
      <c r="BM594" s="240" t="s">
        <v>1202</v>
      </c>
    </row>
    <row r="595" s="2" customFormat="1" ht="16.5" customHeight="1">
      <c r="A595" s="39"/>
      <c r="B595" s="40"/>
      <c r="C595" s="279" t="s">
        <v>1203</v>
      </c>
      <c r="D595" s="279" t="s">
        <v>261</v>
      </c>
      <c r="E595" s="280" t="s">
        <v>1204</v>
      </c>
      <c r="F595" s="281" t="s">
        <v>1205</v>
      </c>
      <c r="G595" s="282" t="s">
        <v>173</v>
      </c>
      <c r="H595" s="283">
        <v>1</v>
      </c>
      <c r="I595" s="284"/>
      <c r="J595" s="285">
        <f>ROUND(I595*H595,2)</f>
        <v>0</v>
      </c>
      <c r="K595" s="286"/>
      <c r="L595" s="287"/>
      <c r="M595" s="288" t="s">
        <v>1</v>
      </c>
      <c r="N595" s="289" t="s">
        <v>43</v>
      </c>
      <c r="O595" s="92"/>
      <c r="P595" s="238">
        <f>O595*H595</f>
        <v>0</v>
      </c>
      <c r="Q595" s="238">
        <v>0.00298</v>
      </c>
      <c r="R595" s="238">
        <f>Q595*H595</f>
        <v>0.00298</v>
      </c>
      <c r="S595" s="238">
        <v>0</v>
      </c>
      <c r="T595" s="23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0" t="s">
        <v>264</v>
      </c>
      <c r="AT595" s="240" t="s">
        <v>261</v>
      </c>
      <c r="AU595" s="240" t="s">
        <v>88</v>
      </c>
      <c r="AY595" s="18" t="s">
        <v>157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86</v>
      </c>
      <c r="BK595" s="241">
        <f>ROUND(I595*H595,2)</f>
        <v>0</v>
      </c>
      <c r="BL595" s="18" t="s">
        <v>242</v>
      </c>
      <c r="BM595" s="240" t="s">
        <v>1206</v>
      </c>
    </row>
    <row r="596" s="2" customFormat="1" ht="24.15" customHeight="1">
      <c r="A596" s="39"/>
      <c r="B596" s="40"/>
      <c r="C596" s="228" t="s">
        <v>1207</v>
      </c>
      <c r="D596" s="228" t="s">
        <v>160</v>
      </c>
      <c r="E596" s="229" t="s">
        <v>1208</v>
      </c>
      <c r="F596" s="230" t="s">
        <v>1209</v>
      </c>
      <c r="G596" s="231" t="s">
        <v>185</v>
      </c>
      <c r="H596" s="232">
        <v>4</v>
      </c>
      <c r="I596" s="233"/>
      <c r="J596" s="234">
        <f>ROUND(I596*H596,2)</f>
        <v>0</v>
      </c>
      <c r="K596" s="235"/>
      <c r="L596" s="45"/>
      <c r="M596" s="236" t="s">
        <v>1</v>
      </c>
      <c r="N596" s="237" t="s">
        <v>43</v>
      </c>
      <c r="O596" s="92"/>
      <c r="P596" s="238">
        <f>O596*H596</f>
        <v>0</v>
      </c>
      <c r="Q596" s="238">
        <v>6.9999999999999994E-05</v>
      </c>
      <c r="R596" s="238">
        <f>Q596*H596</f>
        <v>0.00027999999999999998</v>
      </c>
      <c r="S596" s="238">
        <v>0</v>
      </c>
      <c r="T596" s="23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0" t="s">
        <v>242</v>
      </c>
      <c r="AT596" s="240" t="s">
        <v>160</v>
      </c>
      <c r="AU596" s="240" t="s">
        <v>88</v>
      </c>
      <c r="AY596" s="18" t="s">
        <v>157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86</v>
      </c>
      <c r="BK596" s="241">
        <f>ROUND(I596*H596,2)</f>
        <v>0</v>
      </c>
      <c r="BL596" s="18" t="s">
        <v>242</v>
      </c>
      <c r="BM596" s="240" t="s">
        <v>1210</v>
      </c>
    </row>
    <row r="597" s="2" customFormat="1">
      <c r="A597" s="39"/>
      <c r="B597" s="40"/>
      <c r="C597" s="41"/>
      <c r="D597" s="244" t="s">
        <v>233</v>
      </c>
      <c r="E597" s="41"/>
      <c r="F597" s="275" t="s">
        <v>1211</v>
      </c>
      <c r="G597" s="41"/>
      <c r="H597" s="41"/>
      <c r="I597" s="276"/>
      <c r="J597" s="41"/>
      <c r="K597" s="41"/>
      <c r="L597" s="45"/>
      <c r="M597" s="277"/>
      <c r="N597" s="278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233</v>
      </c>
      <c r="AU597" s="18" t="s">
        <v>88</v>
      </c>
    </row>
    <row r="598" s="2" customFormat="1" ht="37.8" customHeight="1">
      <c r="A598" s="39"/>
      <c r="B598" s="40"/>
      <c r="C598" s="228" t="s">
        <v>1212</v>
      </c>
      <c r="D598" s="228" t="s">
        <v>160</v>
      </c>
      <c r="E598" s="229" t="s">
        <v>1213</v>
      </c>
      <c r="F598" s="230" t="s">
        <v>1214</v>
      </c>
      <c r="G598" s="231" t="s">
        <v>185</v>
      </c>
      <c r="H598" s="232">
        <v>4</v>
      </c>
      <c r="I598" s="233"/>
      <c r="J598" s="234">
        <f>ROUND(I598*H598,2)</f>
        <v>0</v>
      </c>
      <c r="K598" s="235"/>
      <c r="L598" s="45"/>
      <c r="M598" s="236" t="s">
        <v>1</v>
      </c>
      <c r="N598" s="237" t="s">
        <v>43</v>
      </c>
      <c r="O598" s="92"/>
      <c r="P598" s="238">
        <f>O598*H598</f>
        <v>0</v>
      </c>
      <c r="Q598" s="238">
        <v>6.9999999999999994E-05</v>
      </c>
      <c r="R598" s="238">
        <f>Q598*H598</f>
        <v>0.00027999999999999998</v>
      </c>
      <c r="S598" s="238">
        <v>0</v>
      </c>
      <c r="T598" s="23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0" t="s">
        <v>242</v>
      </c>
      <c r="AT598" s="240" t="s">
        <v>160</v>
      </c>
      <c r="AU598" s="240" t="s">
        <v>88</v>
      </c>
      <c r="AY598" s="18" t="s">
        <v>157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86</v>
      </c>
      <c r="BK598" s="241">
        <f>ROUND(I598*H598,2)</f>
        <v>0</v>
      </c>
      <c r="BL598" s="18" t="s">
        <v>242</v>
      </c>
      <c r="BM598" s="240" t="s">
        <v>1215</v>
      </c>
    </row>
    <row r="599" s="2" customFormat="1">
      <c r="A599" s="39"/>
      <c r="B599" s="40"/>
      <c r="C599" s="41"/>
      <c r="D599" s="244" t="s">
        <v>233</v>
      </c>
      <c r="E599" s="41"/>
      <c r="F599" s="275" t="s">
        <v>1216</v>
      </c>
      <c r="G599" s="41"/>
      <c r="H599" s="41"/>
      <c r="I599" s="276"/>
      <c r="J599" s="41"/>
      <c r="K599" s="41"/>
      <c r="L599" s="45"/>
      <c r="M599" s="277"/>
      <c r="N599" s="278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233</v>
      </c>
      <c r="AU599" s="18" t="s">
        <v>88</v>
      </c>
    </row>
    <row r="600" s="2" customFormat="1" ht="16.5" customHeight="1">
      <c r="A600" s="39"/>
      <c r="B600" s="40"/>
      <c r="C600" s="228" t="s">
        <v>1217</v>
      </c>
      <c r="D600" s="228" t="s">
        <v>160</v>
      </c>
      <c r="E600" s="229" t="s">
        <v>1218</v>
      </c>
      <c r="F600" s="230" t="s">
        <v>1219</v>
      </c>
      <c r="G600" s="231" t="s">
        <v>173</v>
      </c>
      <c r="H600" s="232">
        <v>4</v>
      </c>
      <c r="I600" s="233"/>
      <c r="J600" s="234">
        <f>ROUND(I600*H600,2)</f>
        <v>0</v>
      </c>
      <c r="K600" s="235"/>
      <c r="L600" s="45"/>
      <c r="M600" s="236" t="s">
        <v>1</v>
      </c>
      <c r="N600" s="237" t="s">
        <v>43</v>
      </c>
      <c r="O600" s="92"/>
      <c r="P600" s="238">
        <f>O600*H600</f>
        <v>0</v>
      </c>
      <c r="Q600" s="238">
        <v>0</v>
      </c>
      <c r="R600" s="238">
        <f>Q600*H600</f>
        <v>0</v>
      </c>
      <c r="S600" s="238">
        <v>0</v>
      </c>
      <c r="T600" s="23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0" t="s">
        <v>242</v>
      </c>
      <c r="AT600" s="240" t="s">
        <v>160</v>
      </c>
      <c r="AU600" s="240" t="s">
        <v>88</v>
      </c>
      <c r="AY600" s="18" t="s">
        <v>157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8" t="s">
        <v>86</v>
      </c>
      <c r="BK600" s="241">
        <f>ROUND(I600*H600,2)</f>
        <v>0</v>
      </c>
      <c r="BL600" s="18" t="s">
        <v>242</v>
      </c>
      <c r="BM600" s="240" t="s">
        <v>1220</v>
      </c>
    </row>
    <row r="601" s="2" customFormat="1" ht="24.15" customHeight="1">
      <c r="A601" s="39"/>
      <c r="B601" s="40"/>
      <c r="C601" s="228" t="s">
        <v>1221</v>
      </c>
      <c r="D601" s="228" t="s">
        <v>160</v>
      </c>
      <c r="E601" s="229" t="s">
        <v>1222</v>
      </c>
      <c r="F601" s="230" t="s">
        <v>1223</v>
      </c>
      <c r="G601" s="231" t="s">
        <v>1224</v>
      </c>
      <c r="H601" s="232">
        <v>50</v>
      </c>
      <c r="I601" s="233"/>
      <c r="J601" s="234">
        <f>ROUND(I601*H601,2)</f>
        <v>0</v>
      </c>
      <c r="K601" s="235"/>
      <c r="L601" s="45"/>
      <c r="M601" s="236" t="s">
        <v>1</v>
      </c>
      <c r="N601" s="237" t="s">
        <v>43</v>
      </c>
      <c r="O601" s="92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0" t="s">
        <v>242</v>
      </c>
      <c r="AT601" s="240" t="s">
        <v>160</v>
      </c>
      <c r="AU601" s="240" t="s">
        <v>88</v>
      </c>
      <c r="AY601" s="18" t="s">
        <v>157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86</v>
      </c>
      <c r="BK601" s="241">
        <f>ROUND(I601*H601,2)</f>
        <v>0</v>
      </c>
      <c r="BL601" s="18" t="s">
        <v>242</v>
      </c>
      <c r="BM601" s="240" t="s">
        <v>1225</v>
      </c>
    </row>
    <row r="602" s="2" customFormat="1" ht="24.15" customHeight="1">
      <c r="A602" s="39"/>
      <c r="B602" s="40"/>
      <c r="C602" s="228" t="s">
        <v>1226</v>
      </c>
      <c r="D602" s="228" t="s">
        <v>160</v>
      </c>
      <c r="E602" s="229" t="s">
        <v>526</v>
      </c>
      <c r="F602" s="230" t="s">
        <v>1227</v>
      </c>
      <c r="G602" s="231" t="s">
        <v>367</v>
      </c>
      <c r="H602" s="290"/>
      <c r="I602" s="233"/>
      <c r="J602" s="234">
        <f>ROUND(I602*H602,2)</f>
        <v>0</v>
      </c>
      <c r="K602" s="235"/>
      <c r="L602" s="45"/>
      <c r="M602" s="236" t="s">
        <v>1</v>
      </c>
      <c r="N602" s="237" t="s">
        <v>43</v>
      </c>
      <c r="O602" s="92"/>
      <c r="P602" s="238">
        <f>O602*H602</f>
        <v>0</v>
      </c>
      <c r="Q602" s="238">
        <v>0</v>
      </c>
      <c r="R602" s="238">
        <f>Q602*H602</f>
        <v>0</v>
      </c>
      <c r="S602" s="238">
        <v>0</v>
      </c>
      <c r="T602" s="23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0" t="s">
        <v>242</v>
      </c>
      <c r="AT602" s="240" t="s">
        <v>160</v>
      </c>
      <c r="AU602" s="240" t="s">
        <v>88</v>
      </c>
      <c r="AY602" s="18" t="s">
        <v>157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8" t="s">
        <v>86</v>
      </c>
      <c r="BK602" s="241">
        <f>ROUND(I602*H602,2)</f>
        <v>0</v>
      </c>
      <c r="BL602" s="18" t="s">
        <v>242</v>
      </c>
      <c r="BM602" s="240" t="s">
        <v>1228</v>
      </c>
    </row>
    <row r="603" s="12" customFormat="1" ht="22.8" customHeight="1">
      <c r="A603" s="12"/>
      <c r="B603" s="212"/>
      <c r="C603" s="213"/>
      <c r="D603" s="214" t="s">
        <v>77</v>
      </c>
      <c r="E603" s="226" t="s">
        <v>529</v>
      </c>
      <c r="F603" s="226" t="s">
        <v>1229</v>
      </c>
      <c r="G603" s="213"/>
      <c r="H603" s="213"/>
      <c r="I603" s="216"/>
      <c r="J603" s="227">
        <f>BK603</f>
        <v>0</v>
      </c>
      <c r="K603" s="213"/>
      <c r="L603" s="218"/>
      <c r="M603" s="219"/>
      <c r="N603" s="220"/>
      <c r="O603" s="220"/>
      <c r="P603" s="221">
        <f>SUM(P604:P613)</f>
        <v>0</v>
      </c>
      <c r="Q603" s="220"/>
      <c r="R603" s="221">
        <f>SUM(R604:R613)</f>
        <v>0.37957970000000002</v>
      </c>
      <c r="S603" s="220"/>
      <c r="T603" s="222">
        <f>SUM(T604:T613)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3" t="s">
        <v>88</v>
      </c>
      <c r="AT603" s="224" t="s">
        <v>77</v>
      </c>
      <c r="AU603" s="224" t="s">
        <v>86</v>
      </c>
      <c r="AY603" s="223" t="s">
        <v>157</v>
      </c>
      <c r="BK603" s="225">
        <f>SUM(BK604:BK613)</f>
        <v>0</v>
      </c>
    </row>
    <row r="604" s="2" customFormat="1" ht="24.15" customHeight="1">
      <c r="A604" s="39"/>
      <c r="B604" s="40"/>
      <c r="C604" s="228" t="s">
        <v>1230</v>
      </c>
      <c r="D604" s="228" t="s">
        <v>160</v>
      </c>
      <c r="E604" s="229" t="s">
        <v>1231</v>
      </c>
      <c r="F604" s="230" t="s">
        <v>1232</v>
      </c>
      <c r="G604" s="231" t="s">
        <v>177</v>
      </c>
      <c r="H604" s="232">
        <v>4.5</v>
      </c>
      <c r="I604" s="233"/>
      <c r="J604" s="234">
        <f>ROUND(I604*H604,2)</f>
        <v>0</v>
      </c>
      <c r="K604" s="235"/>
      <c r="L604" s="45"/>
      <c r="M604" s="236" t="s">
        <v>1</v>
      </c>
      <c r="N604" s="237" t="s">
        <v>43</v>
      </c>
      <c r="O604" s="92"/>
      <c r="P604" s="238">
        <f>O604*H604</f>
        <v>0</v>
      </c>
      <c r="Q604" s="238">
        <v>2.0000000000000002E-05</v>
      </c>
      <c r="R604" s="238">
        <f>Q604*H604</f>
        <v>9.0000000000000006E-05</v>
      </c>
      <c r="S604" s="238">
        <v>0</v>
      </c>
      <c r="T604" s="23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0" t="s">
        <v>242</v>
      </c>
      <c r="AT604" s="240" t="s">
        <v>160</v>
      </c>
      <c r="AU604" s="240" t="s">
        <v>88</v>
      </c>
      <c r="AY604" s="18" t="s">
        <v>157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86</v>
      </c>
      <c r="BK604" s="241">
        <f>ROUND(I604*H604,2)</f>
        <v>0</v>
      </c>
      <c r="BL604" s="18" t="s">
        <v>242</v>
      </c>
      <c r="BM604" s="240" t="s">
        <v>1233</v>
      </c>
    </row>
    <row r="605" s="2" customFormat="1" ht="24.15" customHeight="1">
      <c r="A605" s="39"/>
      <c r="B605" s="40"/>
      <c r="C605" s="228" t="s">
        <v>1234</v>
      </c>
      <c r="D605" s="228" t="s">
        <v>160</v>
      </c>
      <c r="E605" s="229" t="s">
        <v>1235</v>
      </c>
      <c r="F605" s="230" t="s">
        <v>1236</v>
      </c>
      <c r="G605" s="231" t="s">
        <v>177</v>
      </c>
      <c r="H605" s="232">
        <v>4.5</v>
      </c>
      <c r="I605" s="233"/>
      <c r="J605" s="234">
        <f>ROUND(I605*H605,2)</f>
        <v>0</v>
      </c>
      <c r="K605" s="235"/>
      <c r="L605" s="45"/>
      <c r="M605" s="236" t="s">
        <v>1</v>
      </c>
      <c r="N605" s="237" t="s">
        <v>43</v>
      </c>
      <c r="O605" s="92"/>
      <c r="P605" s="238">
        <f>O605*H605</f>
        <v>0</v>
      </c>
      <c r="Q605" s="238">
        <v>0.00013999999999999999</v>
      </c>
      <c r="R605" s="238">
        <f>Q605*H605</f>
        <v>0.00062999999999999992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242</v>
      </c>
      <c r="AT605" s="240" t="s">
        <v>160</v>
      </c>
      <c r="AU605" s="240" t="s">
        <v>88</v>
      </c>
      <c r="AY605" s="18" t="s">
        <v>157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86</v>
      </c>
      <c r="BK605" s="241">
        <f>ROUND(I605*H605,2)</f>
        <v>0</v>
      </c>
      <c r="BL605" s="18" t="s">
        <v>242</v>
      </c>
      <c r="BM605" s="240" t="s">
        <v>1237</v>
      </c>
    </row>
    <row r="606" s="2" customFormat="1" ht="24.15" customHeight="1">
      <c r="A606" s="39"/>
      <c r="B606" s="40"/>
      <c r="C606" s="228" t="s">
        <v>1238</v>
      </c>
      <c r="D606" s="228" t="s">
        <v>160</v>
      </c>
      <c r="E606" s="229" t="s">
        <v>1239</v>
      </c>
      <c r="F606" s="230" t="s">
        <v>1240</v>
      </c>
      <c r="G606" s="231" t="s">
        <v>177</v>
      </c>
      <c r="H606" s="232">
        <v>4.5</v>
      </c>
      <c r="I606" s="233"/>
      <c r="J606" s="234">
        <f>ROUND(I606*H606,2)</f>
        <v>0</v>
      </c>
      <c r="K606" s="235"/>
      <c r="L606" s="45"/>
      <c r="M606" s="236" t="s">
        <v>1</v>
      </c>
      <c r="N606" s="237" t="s">
        <v>43</v>
      </c>
      <c r="O606" s="92"/>
      <c r="P606" s="238">
        <f>O606*H606</f>
        <v>0</v>
      </c>
      <c r="Q606" s="238">
        <v>0.00012</v>
      </c>
      <c r="R606" s="238">
        <f>Q606*H606</f>
        <v>0.00054000000000000001</v>
      </c>
      <c r="S606" s="238">
        <v>0</v>
      </c>
      <c r="T606" s="23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0" t="s">
        <v>242</v>
      </c>
      <c r="AT606" s="240" t="s">
        <v>160</v>
      </c>
      <c r="AU606" s="240" t="s">
        <v>88</v>
      </c>
      <c r="AY606" s="18" t="s">
        <v>157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8" t="s">
        <v>86</v>
      </c>
      <c r="BK606" s="241">
        <f>ROUND(I606*H606,2)</f>
        <v>0</v>
      </c>
      <c r="BL606" s="18" t="s">
        <v>242</v>
      </c>
      <c r="BM606" s="240" t="s">
        <v>1241</v>
      </c>
    </row>
    <row r="607" s="2" customFormat="1" ht="24.15" customHeight="1">
      <c r="A607" s="39"/>
      <c r="B607" s="40"/>
      <c r="C607" s="228" t="s">
        <v>1242</v>
      </c>
      <c r="D607" s="228" t="s">
        <v>160</v>
      </c>
      <c r="E607" s="229" t="s">
        <v>1243</v>
      </c>
      <c r="F607" s="230" t="s">
        <v>1244</v>
      </c>
      <c r="G607" s="231" t="s">
        <v>177</v>
      </c>
      <c r="H607" s="232">
        <v>0.5</v>
      </c>
      <c r="I607" s="233"/>
      <c r="J607" s="234">
        <f>ROUND(I607*H607,2)</f>
        <v>0</v>
      </c>
      <c r="K607" s="235"/>
      <c r="L607" s="45"/>
      <c r="M607" s="236" t="s">
        <v>1</v>
      </c>
      <c r="N607" s="237" t="s">
        <v>43</v>
      </c>
      <c r="O607" s="92"/>
      <c r="P607" s="238">
        <f>O607*H607</f>
        <v>0</v>
      </c>
      <c r="Q607" s="238">
        <v>0.00012</v>
      </c>
      <c r="R607" s="238">
        <f>Q607*H607</f>
        <v>6.0000000000000002E-05</v>
      </c>
      <c r="S607" s="238">
        <v>0</v>
      </c>
      <c r="T607" s="23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0" t="s">
        <v>242</v>
      </c>
      <c r="AT607" s="240" t="s">
        <v>160</v>
      </c>
      <c r="AU607" s="240" t="s">
        <v>88</v>
      </c>
      <c r="AY607" s="18" t="s">
        <v>157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86</v>
      </c>
      <c r="BK607" s="241">
        <f>ROUND(I607*H607,2)</f>
        <v>0</v>
      </c>
      <c r="BL607" s="18" t="s">
        <v>242</v>
      </c>
      <c r="BM607" s="240" t="s">
        <v>1245</v>
      </c>
    </row>
    <row r="608" s="2" customFormat="1" ht="24.15" customHeight="1">
      <c r="A608" s="39"/>
      <c r="B608" s="40"/>
      <c r="C608" s="228" t="s">
        <v>1246</v>
      </c>
      <c r="D608" s="228" t="s">
        <v>160</v>
      </c>
      <c r="E608" s="229" t="s">
        <v>1247</v>
      </c>
      <c r="F608" s="230" t="s">
        <v>1248</v>
      </c>
      <c r="G608" s="231" t="s">
        <v>177</v>
      </c>
      <c r="H608" s="232">
        <v>413.82999999999998</v>
      </c>
      <c r="I608" s="233"/>
      <c r="J608" s="234">
        <f>ROUND(I608*H608,2)</f>
        <v>0</v>
      </c>
      <c r="K608" s="235"/>
      <c r="L608" s="45"/>
      <c r="M608" s="236" t="s">
        <v>1</v>
      </c>
      <c r="N608" s="237" t="s">
        <v>43</v>
      </c>
      <c r="O608" s="92"/>
      <c r="P608" s="238">
        <f>O608*H608</f>
        <v>0</v>
      </c>
      <c r="Q608" s="238">
        <v>0.00011</v>
      </c>
      <c r="R608" s="238">
        <f>Q608*H608</f>
        <v>0.045521300000000001</v>
      </c>
      <c r="S608" s="238">
        <v>0</v>
      </c>
      <c r="T608" s="239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0" t="s">
        <v>242</v>
      </c>
      <c r="AT608" s="240" t="s">
        <v>160</v>
      </c>
      <c r="AU608" s="240" t="s">
        <v>88</v>
      </c>
      <c r="AY608" s="18" t="s">
        <v>157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8" t="s">
        <v>86</v>
      </c>
      <c r="BK608" s="241">
        <f>ROUND(I608*H608,2)</f>
        <v>0</v>
      </c>
      <c r="BL608" s="18" t="s">
        <v>242</v>
      </c>
      <c r="BM608" s="240" t="s">
        <v>1249</v>
      </c>
    </row>
    <row r="609" s="2" customFormat="1" ht="33" customHeight="1">
      <c r="A609" s="39"/>
      <c r="B609" s="40"/>
      <c r="C609" s="228" t="s">
        <v>1250</v>
      </c>
      <c r="D609" s="228" t="s">
        <v>160</v>
      </c>
      <c r="E609" s="229" t="s">
        <v>1251</v>
      </c>
      <c r="F609" s="230" t="s">
        <v>1252</v>
      </c>
      <c r="G609" s="231" t="s">
        <v>177</v>
      </c>
      <c r="H609" s="232">
        <v>66.340000000000003</v>
      </c>
      <c r="I609" s="233"/>
      <c r="J609" s="234">
        <f>ROUND(I609*H609,2)</f>
        <v>0</v>
      </c>
      <c r="K609" s="235"/>
      <c r="L609" s="45"/>
      <c r="M609" s="236" t="s">
        <v>1</v>
      </c>
      <c r="N609" s="237" t="s">
        <v>43</v>
      </c>
      <c r="O609" s="92"/>
      <c r="P609" s="238">
        <f>O609*H609</f>
        <v>0</v>
      </c>
      <c r="Q609" s="238">
        <v>0.00014999999999999999</v>
      </c>
      <c r="R609" s="238">
        <f>Q609*H609</f>
        <v>0.0099509999999999998</v>
      </c>
      <c r="S609" s="238">
        <v>0</v>
      </c>
      <c r="T609" s="23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0" t="s">
        <v>242</v>
      </c>
      <c r="AT609" s="240" t="s">
        <v>160</v>
      </c>
      <c r="AU609" s="240" t="s">
        <v>88</v>
      </c>
      <c r="AY609" s="18" t="s">
        <v>157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8" t="s">
        <v>86</v>
      </c>
      <c r="BK609" s="241">
        <f>ROUND(I609*H609,2)</f>
        <v>0</v>
      </c>
      <c r="BL609" s="18" t="s">
        <v>242</v>
      </c>
      <c r="BM609" s="240" t="s">
        <v>1253</v>
      </c>
    </row>
    <row r="610" s="2" customFormat="1" ht="24.15" customHeight="1">
      <c r="A610" s="39"/>
      <c r="B610" s="40"/>
      <c r="C610" s="228" t="s">
        <v>1254</v>
      </c>
      <c r="D610" s="228" t="s">
        <v>160</v>
      </c>
      <c r="E610" s="229" t="s">
        <v>1255</v>
      </c>
      <c r="F610" s="230" t="s">
        <v>1256</v>
      </c>
      <c r="G610" s="231" t="s">
        <v>177</v>
      </c>
      <c r="H610" s="232">
        <v>413.82999999999998</v>
      </c>
      <c r="I610" s="233"/>
      <c r="J610" s="234">
        <f>ROUND(I610*H610,2)</f>
        <v>0</v>
      </c>
      <c r="K610" s="235"/>
      <c r="L610" s="45"/>
      <c r="M610" s="236" t="s">
        <v>1</v>
      </c>
      <c r="N610" s="237" t="s">
        <v>43</v>
      </c>
      <c r="O610" s="92"/>
      <c r="P610" s="238">
        <f>O610*H610</f>
        <v>0</v>
      </c>
      <c r="Q610" s="238">
        <v>0.00072000000000000005</v>
      </c>
      <c r="R610" s="238">
        <f>Q610*H610</f>
        <v>0.29795759999999999</v>
      </c>
      <c r="S610" s="238">
        <v>0</v>
      </c>
      <c r="T610" s="23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0" t="s">
        <v>242</v>
      </c>
      <c r="AT610" s="240" t="s">
        <v>160</v>
      </c>
      <c r="AU610" s="240" t="s">
        <v>88</v>
      </c>
      <c r="AY610" s="18" t="s">
        <v>157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86</v>
      </c>
      <c r="BK610" s="241">
        <f>ROUND(I610*H610,2)</f>
        <v>0</v>
      </c>
      <c r="BL610" s="18" t="s">
        <v>242</v>
      </c>
      <c r="BM610" s="240" t="s">
        <v>1257</v>
      </c>
    </row>
    <row r="611" s="2" customFormat="1" ht="24.15" customHeight="1">
      <c r="A611" s="39"/>
      <c r="B611" s="40"/>
      <c r="C611" s="228" t="s">
        <v>1258</v>
      </c>
      <c r="D611" s="228" t="s">
        <v>160</v>
      </c>
      <c r="E611" s="229" t="s">
        <v>1259</v>
      </c>
      <c r="F611" s="230" t="s">
        <v>1260</v>
      </c>
      <c r="G611" s="231" t="s">
        <v>177</v>
      </c>
      <c r="H611" s="232">
        <v>413.82999999999998</v>
      </c>
      <c r="I611" s="233"/>
      <c r="J611" s="234">
        <f>ROUND(I611*H611,2)</f>
        <v>0</v>
      </c>
      <c r="K611" s="235"/>
      <c r="L611" s="45"/>
      <c r="M611" s="236" t="s">
        <v>1</v>
      </c>
      <c r="N611" s="237" t="s">
        <v>43</v>
      </c>
      <c r="O611" s="92"/>
      <c r="P611" s="238">
        <f>O611*H611</f>
        <v>0</v>
      </c>
      <c r="Q611" s="238">
        <v>4.0000000000000003E-05</v>
      </c>
      <c r="R611" s="238">
        <f>Q611*H611</f>
        <v>0.016553200000000001</v>
      </c>
      <c r="S611" s="238">
        <v>0</v>
      </c>
      <c r="T611" s="23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0" t="s">
        <v>242</v>
      </c>
      <c r="AT611" s="240" t="s">
        <v>160</v>
      </c>
      <c r="AU611" s="240" t="s">
        <v>88</v>
      </c>
      <c r="AY611" s="18" t="s">
        <v>157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86</v>
      </c>
      <c r="BK611" s="241">
        <f>ROUND(I611*H611,2)</f>
        <v>0</v>
      </c>
      <c r="BL611" s="18" t="s">
        <v>242</v>
      </c>
      <c r="BM611" s="240" t="s">
        <v>1261</v>
      </c>
    </row>
    <row r="612" s="2" customFormat="1" ht="24.15" customHeight="1">
      <c r="A612" s="39"/>
      <c r="B612" s="40"/>
      <c r="C612" s="228" t="s">
        <v>1262</v>
      </c>
      <c r="D612" s="228" t="s">
        <v>160</v>
      </c>
      <c r="E612" s="229" t="s">
        <v>1263</v>
      </c>
      <c r="F612" s="230" t="s">
        <v>1264</v>
      </c>
      <c r="G612" s="231" t="s">
        <v>177</v>
      </c>
      <c r="H612" s="232">
        <v>413.82999999999998</v>
      </c>
      <c r="I612" s="233"/>
      <c r="J612" s="234">
        <f>ROUND(I612*H612,2)</f>
        <v>0</v>
      </c>
      <c r="K612" s="235"/>
      <c r="L612" s="45"/>
      <c r="M612" s="236" t="s">
        <v>1</v>
      </c>
      <c r="N612" s="237" t="s">
        <v>43</v>
      </c>
      <c r="O612" s="92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0" t="s">
        <v>242</v>
      </c>
      <c r="AT612" s="240" t="s">
        <v>160</v>
      </c>
      <c r="AU612" s="240" t="s">
        <v>88</v>
      </c>
      <c r="AY612" s="18" t="s">
        <v>157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86</v>
      </c>
      <c r="BK612" s="241">
        <f>ROUND(I612*H612,2)</f>
        <v>0</v>
      </c>
      <c r="BL612" s="18" t="s">
        <v>242</v>
      </c>
      <c r="BM612" s="240" t="s">
        <v>1265</v>
      </c>
    </row>
    <row r="613" s="2" customFormat="1" ht="33" customHeight="1">
      <c r="A613" s="39"/>
      <c r="B613" s="40"/>
      <c r="C613" s="228" t="s">
        <v>1266</v>
      </c>
      <c r="D613" s="228" t="s">
        <v>160</v>
      </c>
      <c r="E613" s="229" t="s">
        <v>1267</v>
      </c>
      <c r="F613" s="230" t="s">
        <v>1268</v>
      </c>
      <c r="G613" s="231" t="s">
        <v>177</v>
      </c>
      <c r="H613" s="232">
        <v>413.82999999999998</v>
      </c>
      <c r="I613" s="233"/>
      <c r="J613" s="234">
        <f>ROUND(I613*H613,2)</f>
        <v>0</v>
      </c>
      <c r="K613" s="235"/>
      <c r="L613" s="45"/>
      <c r="M613" s="236" t="s">
        <v>1</v>
      </c>
      <c r="N613" s="237" t="s">
        <v>43</v>
      </c>
      <c r="O613" s="92"/>
      <c r="P613" s="238">
        <f>O613*H613</f>
        <v>0</v>
      </c>
      <c r="Q613" s="238">
        <v>2.0000000000000002E-05</v>
      </c>
      <c r="R613" s="238">
        <f>Q613*H613</f>
        <v>0.0082766000000000003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242</v>
      </c>
      <c r="AT613" s="240" t="s">
        <v>160</v>
      </c>
      <c r="AU613" s="240" t="s">
        <v>88</v>
      </c>
      <c r="AY613" s="18" t="s">
        <v>157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86</v>
      </c>
      <c r="BK613" s="241">
        <f>ROUND(I613*H613,2)</f>
        <v>0</v>
      </c>
      <c r="BL613" s="18" t="s">
        <v>242</v>
      </c>
      <c r="BM613" s="240" t="s">
        <v>1269</v>
      </c>
    </row>
    <row r="614" s="12" customFormat="1" ht="22.8" customHeight="1">
      <c r="A614" s="12"/>
      <c r="B614" s="212"/>
      <c r="C614" s="213"/>
      <c r="D614" s="214" t="s">
        <v>77</v>
      </c>
      <c r="E614" s="226" t="s">
        <v>1270</v>
      </c>
      <c r="F614" s="226" t="s">
        <v>1271</v>
      </c>
      <c r="G614" s="213"/>
      <c r="H614" s="213"/>
      <c r="I614" s="216"/>
      <c r="J614" s="227">
        <f>BK614</f>
        <v>0</v>
      </c>
      <c r="K614" s="213"/>
      <c r="L614" s="218"/>
      <c r="M614" s="219"/>
      <c r="N614" s="220"/>
      <c r="O614" s="220"/>
      <c r="P614" s="221">
        <f>SUM(P615:P633)</f>
        <v>0</v>
      </c>
      <c r="Q614" s="220"/>
      <c r="R614" s="221">
        <f>SUM(R615:R633)</f>
        <v>0.042197999999999999</v>
      </c>
      <c r="S614" s="220"/>
      <c r="T614" s="222">
        <f>SUM(T615:T633)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23" t="s">
        <v>88</v>
      </c>
      <c r="AT614" s="224" t="s">
        <v>77</v>
      </c>
      <c r="AU614" s="224" t="s">
        <v>86</v>
      </c>
      <c r="AY614" s="223" t="s">
        <v>157</v>
      </c>
      <c r="BK614" s="225">
        <f>SUM(BK615:BK633)</f>
        <v>0</v>
      </c>
    </row>
    <row r="615" s="2" customFormat="1" ht="24.15" customHeight="1">
      <c r="A615" s="39"/>
      <c r="B615" s="40"/>
      <c r="C615" s="228" t="s">
        <v>1272</v>
      </c>
      <c r="D615" s="228" t="s">
        <v>160</v>
      </c>
      <c r="E615" s="229" t="s">
        <v>1273</v>
      </c>
      <c r="F615" s="230" t="s">
        <v>1274</v>
      </c>
      <c r="G615" s="231" t="s">
        <v>177</v>
      </c>
      <c r="H615" s="232">
        <v>32.460000000000001</v>
      </c>
      <c r="I615" s="233"/>
      <c r="J615" s="234">
        <f>ROUND(I615*H615,2)</f>
        <v>0</v>
      </c>
      <c r="K615" s="235"/>
      <c r="L615" s="45"/>
      <c r="M615" s="236" t="s">
        <v>1</v>
      </c>
      <c r="N615" s="237" t="s">
        <v>43</v>
      </c>
      <c r="O615" s="92"/>
      <c r="P615" s="238">
        <f>O615*H615</f>
        <v>0</v>
      </c>
      <c r="Q615" s="238">
        <v>0</v>
      </c>
      <c r="R615" s="238">
        <f>Q615*H615</f>
        <v>0</v>
      </c>
      <c r="S615" s="238">
        <v>0</v>
      </c>
      <c r="T615" s="23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0" t="s">
        <v>242</v>
      </c>
      <c r="AT615" s="240" t="s">
        <v>160</v>
      </c>
      <c r="AU615" s="240" t="s">
        <v>88</v>
      </c>
      <c r="AY615" s="18" t="s">
        <v>157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8" t="s">
        <v>86</v>
      </c>
      <c r="BK615" s="241">
        <f>ROUND(I615*H615,2)</f>
        <v>0</v>
      </c>
      <c r="BL615" s="18" t="s">
        <v>242</v>
      </c>
      <c r="BM615" s="240" t="s">
        <v>1275</v>
      </c>
    </row>
    <row r="616" s="13" customFormat="1">
      <c r="A616" s="13"/>
      <c r="B616" s="242"/>
      <c r="C616" s="243"/>
      <c r="D616" s="244" t="s">
        <v>166</v>
      </c>
      <c r="E616" s="245" t="s">
        <v>1</v>
      </c>
      <c r="F616" s="246" t="s">
        <v>767</v>
      </c>
      <c r="G616" s="243"/>
      <c r="H616" s="245" t="s">
        <v>1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166</v>
      </c>
      <c r="AU616" s="252" t="s">
        <v>88</v>
      </c>
      <c r="AV616" s="13" t="s">
        <v>86</v>
      </c>
      <c r="AW616" s="13" t="s">
        <v>34</v>
      </c>
      <c r="AX616" s="13" t="s">
        <v>78</v>
      </c>
      <c r="AY616" s="252" t="s">
        <v>157</v>
      </c>
    </row>
    <row r="617" s="14" customFormat="1">
      <c r="A617" s="14"/>
      <c r="B617" s="253"/>
      <c r="C617" s="254"/>
      <c r="D617" s="244" t="s">
        <v>166</v>
      </c>
      <c r="E617" s="255" t="s">
        <v>1</v>
      </c>
      <c r="F617" s="256" t="s">
        <v>1005</v>
      </c>
      <c r="G617" s="254"/>
      <c r="H617" s="257">
        <v>4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166</v>
      </c>
      <c r="AU617" s="263" t="s">
        <v>88</v>
      </c>
      <c r="AV617" s="14" t="s">
        <v>88</v>
      </c>
      <c r="AW617" s="14" t="s">
        <v>34</v>
      </c>
      <c r="AX617" s="14" t="s">
        <v>78</v>
      </c>
      <c r="AY617" s="263" t="s">
        <v>157</v>
      </c>
    </row>
    <row r="618" s="13" customFormat="1">
      <c r="A618" s="13"/>
      <c r="B618" s="242"/>
      <c r="C618" s="243"/>
      <c r="D618" s="244" t="s">
        <v>166</v>
      </c>
      <c r="E618" s="245" t="s">
        <v>1</v>
      </c>
      <c r="F618" s="246" t="s">
        <v>279</v>
      </c>
      <c r="G618" s="243"/>
      <c r="H618" s="245" t="s">
        <v>1</v>
      </c>
      <c r="I618" s="247"/>
      <c r="J618" s="243"/>
      <c r="K618" s="243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166</v>
      </c>
      <c r="AU618" s="252" t="s">
        <v>88</v>
      </c>
      <c r="AV618" s="13" t="s">
        <v>86</v>
      </c>
      <c r="AW618" s="13" t="s">
        <v>34</v>
      </c>
      <c r="AX618" s="13" t="s">
        <v>78</v>
      </c>
      <c r="AY618" s="252" t="s">
        <v>157</v>
      </c>
    </row>
    <row r="619" s="14" customFormat="1">
      <c r="A619" s="14"/>
      <c r="B619" s="253"/>
      <c r="C619" s="254"/>
      <c r="D619" s="244" t="s">
        <v>166</v>
      </c>
      <c r="E619" s="255" t="s">
        <v>1</v>
      </c>
      <c r="F619" s="256" t="s">
        <v>1006</v>
      </c>
      <c r="G619" s="254"/>
      <c r="H619" s="257">
        <v>4</v>
      </c>
      <c r="I619" s="258"/>
      <c r="J619" s="254"/>
      <c r="K619" s="254"/>
      <c r="L619" s="259"/>
      <c r="M619" s="260"/>
      <c r="N619" s="261"/>
      <c r="O619" s="261"/>
      <c r="P619" s="261"/>
      <c r="Q619" s="261"/>
      <c r="R619" s="261"/>
      <c r="S619" s="261"/>
      <c r="T619" s="26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3" t="s">
        <v>166</v>
      </c>
      <c r="AU619" s="263" t="s">
        <v>88</v>
      </c>
      <c r="AV619" s="14" t="s">
        <v>88</v>
      </c>
      <c r="AW619" s="14" t="s">
        <v>34</v>
      </c>
      <c r="AX619" s="14" t="s">
        <v>78</v>
      </c>
      <c r="AY619" s="263" t="s">
        <v>157</v>
      </c>
    </row>
    <row r="620" s="13" customFormat="1">
      <c r="A620" s="13"/>
      <c r="B620" s="242"/>
      <c r="C620" s="243"/>
      <c r="D620" s="244" t="s">
        <v>166</v>
      </c>
      <c r="E620" s="245" t="s">
        <v>1</v>
      </c>
      <c r="F620" s="246" t="s">
        <v>764</v>
      </c>
      <c r="G620" s="243"/>
      <c r="H620" s="245" t="s">
        <v>1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166</v>
      </c>
      <c r="AU620" s="252" t="s">
        <v>88</v>
      </c>
      <c r="AV620" s="13" t="s">
        <v>86</v>
      </c>
      <c r="AW620" s="13" t="s">
        <v>34</v>
      </c>
      <c r="AX620" s="13" t="s">
        <v>78</v>
      </c>
      <c r="AY620" s="252" t="s">
        <v>157</v>
      </c>
    </row>
    <row r="621" s="14" customFormat="1">
      <c r="A621" s="14"/>
      <c r="B621" s="253"/>
      <c r="C621" s="254"/>
      <c r="D621" s="244" t="s">
        <v>166</v>
      </c>
      <c r="E621" s="255" t="s">
        <v>1</v>
      </c>
      <c r="F621" s="256" t="s">
        <v>765</v>
      </c>
      <c r="G621" s="254"/>
      <c r="H621" s="257">
        <v>6.1200000000000001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166</v>
      </c>
      <c r="AU621" s="263" t="s">
        <v>88</v>
      </c>
      <c r="AV621" s="14" t="s">
        <v>88</v>
      </c>
      <c r="AW621" s="14" t="s">
        <v>34</v>
      </c>
      <c r="AX621" s="14" t="s">
        <v>78</v>
      </c>
      <c r="AY621" s="263" t="s">
        <v>157</v>
      </c>
    </row>
    <row r="622" s="14" customFormat="1">
      <c r="A622" s="14"/>
      <c r="B622" s="253"/>
      <c r="C622" s="254"/>
      <c r="D622" s="244" t="s">
        <v>166</v>
      </c>
      <c r="E622" s="255" t="s">
        <v>1</v>
      </c>
      <c r="F622" s="256" t="s">
        <v>1021</v>
      </c>
      <c r="G622" s="254"/>
      <c r="H622" s="257">
        <v>5.4000000000000004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166</v>
      </c>
      <c r="AU622" s="263" t="s">
        <v>88</v>
      </c>
      <c r="AV622" s="14" t="s">
        <v>88</v>
      </c>
      <c r="AW622" s="14" t="s">
        <v>34</v>
      </c>
      <c r="AX622" s="14" t="s">
        <v>78</v>
      </c>
      <c r="AY622" s="263" t="s">
        <v>157</v>
      </c>
    </row>
    <row r="623" s="13" customFormat="1">
      <c r="A623" s="13"/>
      <c r="B623" s="242"/>
      <c r="C623" s="243"/>
      <c r="D623" s="244" t="s">
        <v>166</v>
      </c>
      <c r="E623" s="245" t="s">
        <v>1</v>
      </c>
      <c r="F623" s="246" t="s">
        <v>767</v>
      </c>
      <c r="G623" s="243"/>
      <c r="H623" s="245" t="s">
        <v>1</v>
      </c>
      <c r="I623" s="247"/>
      <c r="J623" s="243"/>
      <c r="K623" s="243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166</v>
      </c>
      <c r="AU623" s="252" t="s">
        <v>88</v>
      </c>
      <c r="AV623" s="13" t="s">
        <v>86</v>
      </c>
      <c r="AW623" s="13" t="s">
        <v>34</v>
      </c>
      <c r="AX623" s="13" t="s">
        <v>78</v>
      </c>
      <c r="AY623" s="252" t="s">
        <v>157</v>
      </c>
    </row>
    <row r="624" s="14" customFormat="1">
      <c r="A624" s="14"/>
      <c r="B624" s="253"/>
      <c r="C624" s="254"/>
      <c r="D624" s="244" t="s">
        <v>166</v>
      </c>
      <c r="E624" s="255" t="s">
        <v>1</v>
      </c>
      <c r="F624" s="256" t="s">
        <v>1022</v>
      </c>
      <c r="G624" s="254"/>
      <c r="H624" s="257">
        <v>3.2400000000000002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3" t="s">
        <v>166</v>
      </c>
      <c r="AU624" s="263" t="s">
        <v>88</v>
      </c>
      <c r="AV624" s="14" t="s">
        <v>88</v>
      </c>
      <c r="AW624" s="14" t="s">
        <v>34</v>
      </c>
      <c r="AX624" s="14" t="s">
        <v>78</v>
      </c>
      <c r="AY624" s="263" t="s">
        <v>157</v>
      </c>
    </row>
    <row r="625" s="14" customFormat="1">
      <c r="A625" s="14"/>
      <c r="B625" s="253"/>
      <c r="C625" s="254"/>
      <c r="D625" s="244" t="s">
        <v>166</v>
      </c>
      <c r="E625" s="255" t="s">
        <v>1</v>
      </c>
      <c r="F625" s="256" t="s">
        <v>1023</v>
      </c>
      <c r="G625" s="254"/>
      <c r="H625" s="257">
        <v>4.6799999999999997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166</v>
      </c>
      <c r="AU625" s="263" t="s">
        <v>88</v>
      </c>
      <c r="AV625" s="14" t="s">
        <v>88</v>
      </c>
      <c r="AW625" s="14" t="s">
        <v>34</v>
      </c>
      <c r="AX625" s="14" t="s">
        <v>78</v>
      </c>
      <c r="AY625" s="263" t="s">
        <v>157</v>
      </c>
    </row>
    <row r="626" s="14" customFormat="1">
      <c r="A626" s="14"/>
      <c r="B626" s="253"/>
      <c r="C626" s="254"/>
      <c r="D626" s="244" t="s">
        <v>166</v>
      </c>
      <c r="E626" s="255" t="s">
        <v>1</v>
      </c>
      <c r="F626" s="256" t="s">
        <v>769</v>
      </c>
      <c r="G626" s="254"/>
      <c r="H626" s="257">
        <v>1.6200000000000001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166</v>
      </c>
      <c r="AU626" s="263" t="s">
        <v>88</v>
      </c>
      <c r="AV626" s="14" t="s">
        <v>88</v>
      </c>
      <c r="AW626" s="14" t="s">
        <v>34</v>
      </c>
      <c r="AX626" s="14" t="s">
        <v>78</v>
      </c>
      <c r="AY626" s="263" t="s">
        <v>157</v>
      </c>
    </row>
    <row r="627" s="13" customFormat="1">
      <c r="A627" s="13"/>
      <c r="B627" s="242"/>
      <c r="C627" s="243"/>
      <c r="D627" s="244" t="s">
        <v>166</v>
      </c>
      <c r="E627" s="245" t="s">
        <v>1</v>
      </c>
      <c r="F627" s="246" t="s">
        <v>770</v>
      </c>
      <c r="G627" s="243"/>
      <c r="H627" s="245" t="s">
        <v>1</v>
      </c>
      <c r="I627" s="247"/>
      <c r="J627" s="243"/>
      <c r="K627" s="243"/>
      <c r="L627" s="248"/>
      <c r="M627" s="249"/>
      <c r="N627" s="250"/>
      <c r="O627" s="250"/>
      <c r="P627" s="250"/>
      <c r="Q627" s="250"/>
      <c r="R627" s="250"/>
      <c r="S627" s="250"/>
      <c r="T627" s="25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2" t="s">
        <v>166</v>
      </c>
      <c r="AU627" s="252" t="s">
        <v>88</v>
      </c>
      <c r="AV627" s="13" t="s">
        <v>86</v>
      </c>
      <c r="AW627" s="13" t="s">
        <v>34</v>
      </c>
      <c r="AX627" s="13" t="s">
        <v>78</v>
      </c>
      <c r="AY627" s="252" t="s">
        <v>157</v>
      </c>
    </row>
    <row r="628" s="14" customFormat="1">
      <c r="A628" s="14"/>
      <c r="B628" s="253"/>
      <c r="C628" s="254"/>
      <c r="D628" s="244" t="s">
        <v>166</v>
      </c>
      <c r="E628" s="255" t="s">
        <v>1</v>
      </c>
      <c r="F628" s="256" t="s">
        <v>771</v>
      </c>
      <c r="G628" s="254"/>
      <c r="H628" s="257">
        <v>1.7</v>
      </c>
      <c r="I628" s="258"/>
      <c r="J628" s="254"/>
      <c r="K628" s="254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166</v>
      </c>
      <c r="AU628" s="263" t="s">
        <v>88</v>
      </c>
      <c r="AV628" s="14" t="s">
        <v>88</v>
      </c>
      <c r="AW628" s="14" t="s">
        <v>34</v>
      </c>
      <c r="AX628" s="14" t="s">
        <v>78</v>
      </c>
      <c r="AY628" s="263" t="s">
        <v>157</v>
      </c>
    </row>
    <row r="629" s="13" customFormat="1">
      <c r="A629" s="13"/>
      <c r="B629" s="242"/>
      <c r="C629" s="243"/>
      <c r="D629" s="244" t="s">
        <v>166</v>
      </c>
      <c r="E629" s="245" t="s">
        <v>1</v>
      </c>
      <c r="F629" s="246" t="s">
        <v>279</v>
      </c>
      <c r="G629" s="243"/>
      <c r="H629" s="245" t="s">
        <v>1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2" t="s">
        <v>166</v>
      </c>
      <c r="AU629" s="252" t="s">
        <v>88</v>
      </c>
      <c r="AV629" s="13" t="s">
        <v>86</v>
      </c>
      <c r="AW629" s="13" t="s">
        <v>34</v>
      </c>
      <c r="AX629" s="13" t="s">
        <v>78</v>
      </c>
      <c r="AY629" s="252" t="s">
        <v>157</v>
      </c>
    </row>
    <row r="630" s="14" customFormat="1">
      <c r="A630" s="14"/>
      <c r="B630" s="253"/>
      <c r="C630" s="254"/>
      <c r="D630" s="244" t="s">
        <v>166</v>
      </c>
      <c r="E630" s="255" t="s">
        <v>1</v>
      </c>
      <c r="F630" s="256" t="s">
        <v>771</v>
      </c>
      <c r="G630" s="254"/>
      <c r="H630" s="257">
        <v>1.7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3" t="s">
        <v>166</v>
      </c>
      <c r="AU630" s="263" t="s">
        <v>88</v>
      </c>
      <c r="AV630" s="14" t="s">
        <v>88</v>
      </c>
      <c r="AW630" s="14" t="s">
        <v>34</v>
      </c>
      <c r="AX630" s="14" t="s">
        <v>78</v>
      </c>
      <c r="AY630" s="263" t="s">
        <v>157</v>
      </c>
    </row>
    <row r="631" s="15" customFormat="1">
      <c r="A631" s="15"/>
      <c r="B631" s="264"/>
      <c r="C631" s="265"/>
      <c r="D631" s="244" t="s">
        <v>166</v>
      </c>
      <c r="E631" s="266" t="s">
        <v>1</v>
      </c>
      <c r="F631" s="267" t="s">
        <v>170</v>
      </c>
      <c r="G631" s="265"/>
      <c r="H631" s="268">
        <v>32.460000000000008</v>
      </c>
      <c r="I631" s="269"/>
      <c r="J631" s="265"/>
      <c r="K631" s="265"/>
      <c r="L631" s="270"/>
      <c r="M631" s="271"/>
      <c r="N631" s="272"/>
      <c r="O631" s="272"/>
      <c r="P631" s="272"/>
      <c r="Q631" s="272"/>
      <c r="R631" s="272"/>
      <c r="S631" s="272"/>
      <c r="T631" s="273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4" t="s">
        <v>166</v>
      </c>
      <c r="AU631" s="274" t="s">
        <v>88</v>
      </c>
      <c r="AV631" s="15" t="s">
        <v>164</v>
      </c>
      <c r="AW631" s="15" t="s">
        <v>34</v>
      </c>
      <c r="AX631" s="15" t="s">
        <v>86</v>
      </c>
      <c r="AY631" s="274" t="s">
        <v>157</v>
      </c>
    </row>
    <row r="632" s="2" customFormat="1" ht="16.5" customHeight="1">
      <c r="A632" s="39"/>
      <c r="B632" s="40"/>
      <c r="C632" s="279" t="s">
        <v>1276</v>
      </c>
      <c r="D632" s="279" t="s">
        <v>261</v>
      </c>
      <c r="E632" s="280" t="s">
        <v>1277</v>
      </c>
      <c r="F632" s="281" t="s">
        <v>1278</v>
      </c>
      <c r="G632" s="282" t="s">
        <v>177</v>
      </c>
      <c r="H632" s="283">
        <v>32.460000000000001</v>
      </c>
      <c r="I632" s="284"/>
      <c r="J632" s="285">
        <f>ROUND(I632*H632,2)</f>
        <v>0</v>
      </c>
      <c r="K632" s="286"/>
      <c r="L632" s="287"/>
      <c r="M632" s="288" t="s">
        <v>1</v>
      </c>
      <c r="N632" s="289" t="s">
        <v>43</v>
      </c>
      <c r="O632" s="92"/>
      <c r="P632" s="238">
        <f>O632*H632</f>
        <v>0</v>
      </c>
      <c r="Q632" s="238">
        <v>0.0012999999999999999</v>
      </c>
      <c r="R632" s="238">
        <f>Q632*H632</f>
        <v>0.042197999999999999</v>
      </c>
      <c r="S632" s="238">
        <v>0</v>
      </c>
      <c r="T632" s="23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0" t="s">
        <v>264</v>
      </c>
      <c r="AT632" s="240" t="s">
        <v>261</v>
      </c>
      <c r="AU632" s="240" t="s">
        <v>88</v>
      </c>
      <c r="AY632" s="18" t="s">
        <v>157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8" t="s">
        <v>86</v>
      </c>
      <c r="BK632" s="241">
        <f>ROUND(I632*H632,2)</f>
        <v>0</v>
      </c>
      <c r="BL632" s="18" t="s">
        <v>242</v>
      </c>
      <c r="BM632" s="240" t="s">
        <v>1279</v>
      </c>
    </row>
    <row r="633" s="2" customFormat="1" ht="24.15" customHeight="1">
      <c r="A633" s="39"/>
      <c r="B633" s="40"/>
      <c r="C633" s="228" t="s">
        <v>1280</v>
      </c>
      <c r="D633" s="228" t="s">
        <v>160</v>
      </c>
      <c r="E633" s="229" t="s">
        <v>1281</v>
      </c>
      <c r="F633" s="230" t="s">
        <v>1282</v>
      </c>
      <c r="G633" s="231" t="s">
        <v>367</v>
      </c>
      <c r="H633" s="290"/>
      <c r="I633" s="233"/>
      <c r="J633" s="234">
        <f>ROUND(I633*H633,2)</f>
        <v>0</v>
      </c>
      <c r="K633" s="235"/>
      <c r="L633" s="45"/>
      <c r="M633" s="236" t="s">
        <v>1</v>
      </c>
      <c r="N633" s="237" t="s">
        <v>43</v>
      </c>
      <c r="O633" s="92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0" t="s">
        <v>242</v>
      </c>
      <c r="AT633" s="240" t="s">
        <v>160</v>
      </c>
      <c r="AU633" s="240" t="s">
        <v>88</v>
      </c>
      <c r="AY633" s="18" t="s">
        <v>157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86</v>
      </c>
      <c r="BK633" s="241">
        <f>ROUND(I633*H633,2)</f>
        <v>0</v>
      </c>
      <c r="BL633" s="18" t="s">
        <v>242</v>
      </c>
      <c r="BM633" s="240" t="s">
        <v>1283</v>
      </c>
    </row>
    <row r="634" s="12" customFormat="1" ht="25.92" customHeight="1">
      <c r="A634" s="12"/>
      <c r="B634" s="212"/>
      <c r="C634" s="213"/>
      <c r="D634" s="214" t="s">
        <v>77</v>
      </c>
      <c r="E634" s="215" t="s">
        <v>1284</v>
      </c>
      <c r="F634" s="215" t="s">
        <v>1285</v>
      </c>
      <c r="G634" s="213"/>
      <c r="H634" s="213"/>
      <c r="I634" s="216"/>
      <c r="J634" s="217">
        <f>BK634</f>
        <v>0</v>
      </c>
      <c r="K634" s="213"/>
      <c r="L634" s="218"/>
      <c r="M634" s="219"/>
      <c r="N634" s="220"/>
      <c r="O634" s="220"/>
      <c r="P634" s="221">
        <f>SUM(P635:P649)</f>
        <v>0</v>
      </c>
      <c r="Q634" s="220"/>
      <c r="R634" s="221">
        <f>SUM(R635:R649)</f>
        <v>0</v>
      </c>
      <c r="S634" s="220"/>
      <c r="T634" s="222">
        <f>SUM(T635:T649)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3" t="s">
        <v>158</v>
      </c>
      <c r="AT634" s="224" t="s">
        <v>77</v>
      </c>
      <c r="AU634" s="224" t="s">
        <v>78</v>
      </c>
      <c r="AY634" s="223" t="s">
        <v>157</v>
      </c>
      <c r="BK634" s="225">
        <f>SUM(BK635:BK649)</f>
        <v>0</v>
      </c>
    </row>
    <row r="635" s="2" customFormat="1" ht="16.5" customHeight="1">
      <c r="A635" s="39"/>
      <c r="B635" s="40"/>
      <c r="C635" s="228" t="s">
        <v>1286</v>
      </c>
      <c r="D635" s="228" t="s">
        <v>160</v>
      </c>
      <c r="E635" s="229" t="s">
        <v>1287</v>
      </c>
      <c r="F635" s="230" t="s">
        <v>1288</v>
      </c>
      <c r="G635" s="231" t="s">
        <v>173</v>
      </c>
      <c r="H635" s="232">
        <v>2</v>
      </c>
      <c r="I635" s="233"/>
      <c r="J635" s="234">
        <f>ROUND(I635*H635,2)</f>
        <v>0</v>
      </c>
      <c r="K635" s="235"/>
      <c r="L635" s="45"/>
      <c r="M635" s="236" t="s">
        <v>1</v>
      </c>
      <c r="N635" s="237" t="s">
        <v>43</v>
      </c>
      <c r="O635" s="92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0" t="s">
        <v>512</v>
      </c>
      <c r="AT635" s="240" t="s">
        <v>160</v>
      </c>
      <c r="AU635" s="240" t="s">
        <v>86</v>
      </c>
      <c r="AY635" s="18" t="s">
        <v>157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86</v>
      </c>
      <c r="BK635" s="241">
        <f>ROUND(I635*H635,2)</f>
        <v>0</v>
      </c>
      <c r="BL635" s="18" t="s">
        <v>512</v>
      </c>
      <c r="BM635" s="240" t="s">
        <v>1289</v>
      </c>
    </row>
    <row r="636" s="2" customFormat="1" ht="55.5" customHeight="1">
      <c r="A636" s="39"/>
      <c r="B636" s="40"/>
      <c r="C636" s="279" t="s">
        <v>1290</v>
      </c>
      <c r="D636" s="279" t="s">
        <v>261</v>
      </c>
      <c r="E636" s="280" t="s">
        <v>1291</v>
      </c>
      <c r="F636" s="281" t="s">
        <v>1292</v>
      </c>
      <c r="G636" s="282" t="s">
        <v>173</v>
      </c>
      <c r="H636" s="283">
        <v>1</v>
      </c>
      <c r="I636" s="284"/>
      <c r="J636" s="285">
        <f>ROUND(I636*H636,2)</f>
        <v>0</v>
      </c>
      <c r="K636" s="286"/>
      <c r="L636" s="287"/>
      <c r="M636" s="288" t="s">
        <v>1</v>
      </c>
      <c r="N636" s="289" t="s">
        <v>43</v>
      </c>
      <c r="O636" s="92"/>
      <c r="P636" s="238">
        <f>O636*H636</f>
        <v>0</v>
      </c>
      <c r="Q636" s="238">
        <v>0</v>
      </c>
      <c r="R636" s="238">
        <f>Q636*H636</f>
        <v>0</v>
      </c>
      <c r="S636" s="238">
        <v>0</v>
      </c>
      <c r="T636" s="23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0" t="s">
        <v>1293</v>
      </c>
      <c r="AT636" s="240" t="s">
        <v>261</v>
      </c>
      <c r="AU636" s="240" t="s">
        <v>86</v>
      </c>
      <c r="AY636" s="18" t="s">
        <v>157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86</v>
      </c>
      <c r="BK636" s="241">
        <f>ROUND(I636*H636,2)</f>
        <v>0</v>
      </c>
      <c r="BL636" s="18" t="s">
        <v>512</v>
      </c>
      <c r="BM636" s="240" t="s">
        <v>1294</v>
      </c>
    </row>
    <row r="637" s="2" customFormat="1" ht="49.05" customHeight="1">
      <c r="A637" s="39"/>
      <c r="B637" s="40"/>
      <c r="C637" s="279" t="s">
        <v>1295</v>
      </c>
      <c r="D637" s="279" t="s">
        <v>261</v>
      </c>
      <c r="E637" s="280" t="s">
        <v>1296</v>
      </c>
      <c r="F637" s="281" t="s">
        <v>1297</v>
      </c>
      <c r="G637" s="282" t="s">
        <v>173</v>
      </c>
      <c r="H637" s="283">
        <v>1</v>
      </c>
      <c r="I637" s="284"/>
      <c r="J637" s="285">
        <f>ROUND(I637*H637,2)</f>
        <v>0</v>
      </c>
      <c r="K637" s="286"/>
      <c r="L637" s="287"/>
      <c r="M637" s="288" t="s">
        <v>1</v>
      </c>
      <c r="N637" s="289" t="s">
        <v>43</v>
      </c>
      <c r="O637" s="92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0" t="s">
        <v>1293</v>
      </c>
      <c r="AT637" s="240" t="s">
        <v>261</v>
      </c>
      <c r="AU637" s="240" t="s">
        <v>86</v>
      </c>
      <c r="AY637" s="18" t="s">
        <v>157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86</v>
      </c>
      <c r="BK637" s="241">
        <f>ROUND(I637*H637,2)</f>
        <v>0</v>
      </c>
      <c r="BL637" s="18" t="s">
        <v>512</v>
      </c>
      <c r="BM637" s="240" t="s">
        <v>1298</v>
      </c>
    </row>
    <row r="638" s="2" customFormat="1" ht="16.5" customHeight="1">
      <c r="A638" s="39"/>
      <c r="B638" s="40"/>
      <c r="C638" s="228" t="s">
        <v>1299</v>
      </c>
      <c r="D638" s="228" t="s">
        <v>160</v>
      </c>
      <c r="E638" s="229" t="s">
        <v>1300</v>
      </c>
      <c r="F638" s="230" t="s">
        <v>1301</v>
      </c>
      <c r="G638" s="231" t="s">
        <v>173</v>
      </c>
      <c r="H638" s="232">
        <v>1</v>
      </c>
      <c r="I638" s="233"/>
      <c r="J638" s="234">
        <f>ROUND(I638*H638,2)</f>
        <v>0</v>
      </c>
      <c r="K638" s="235"/>
      <c r="L638" s="45"/>
      <c r="M638" s="236" t="s">
        <v>1</v>
      </c>
      <c r="N638" s="237" t="s">
        <v>43</v>
      </c>
      <c r="O638" s="92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0" t="s">
        <v>512</v>
      </c>
      <c r="AT638" s="240" t="s">
        <v>160</v>
      </c>
      <c r="AU638" s="240" t="s">
        <v>86</v>
      </c>
      <c r="AY638" s="18" t="s">
        <v>157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86</v>
      </c>
      <c r="BK638" s="241">
        <f>ROUND(I638*H638,2)</f>
        <v>0</v>
      </c>
      <c r="BL638" s="18" t="s">
        <v>512</v>
      </c>
      <c r="BM638" s="240" t="s">
        <v>1302</v>
      </c>
    </row>
    <row r="639" s="2" customFormat="1" ht="24.15" customHeight="1">
      <c r="A639" s="39"/>
      <c r="B639" s="40"/>
      <c r="C639" s="228" t="s">
        <v>1303</v>
      </c>
      <c r="D639" s="228" t="s">
        <v>160</v>
      </c>
      <c r="E639" s="229" t="s">
        <v>1304</v>
      </c>
      <c r="F639" s="230" t="s">
        <v>1305</v>
      </c>
      <c r="G639" s="231" t="s">
        <v>173</v>
      </c>
      <c r="H639" s="232">
        <v>2</v>
      </c>
      <c r="I639" s="233"/>
      <c r="J639" s="234">
        <f>ROUND(I639*H639,2)</f>
        <v>0</v>
      </c>
      <c r="K639" s="235"/>
      <c r="L639" s="45"/>
      <c r="M639" s="236" t="s">
        <v>1</v>
      </c>
      <c r="N639" s="237" t="s">
        <v>43</v>
      </c>
      <c r="O639" s="92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0" t="s">
        <v>512</v>
      </c>
      <c r="AT639" s="240" t="s">
        <v>160</v>
      </c>
      <c r="AU639" s="240" t="s">
        <v>86</v>
      </c>
      <c r="AY639" s="18" t="s">
        <v>157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86</v>
      </c>
      <c r="BK639" s="241">
        <f>ROUND(I639*H639,2)</f>
        <v>0</v>
      </c>
      <c r="BL639" s="18" t="s">
        <v>512</v>
      </c>
      <c r="BM639" s="240" t="s">
        <v>1306</v>
      </c>
    </row>
    <row r="640" s="2" customFormat="1">
      <c r="A640" s="39"/>
      <c r="B640" s="40"/>
      <c r="C640" s="41"/>
      <c r="D640" s="244" t="s">
        <v>233</v>
      </c>
      <c r="E640" s="41"/>
      <c r="F640" s="275" t="s">
        <v>1307</v>
      </c>
      <c r="G640" s="41"/>
      <c r="H640" s="41"/>
      <c r="I640" s="276"/>
      <c r="J640" s="41"/>
      <c r="K640" s="41"/>
      <c r="L640" s="45"/>
      <c r="M640" s="277"/>
      <c r="N640" s="278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233</v>
      </c>
      <c r="AU640" s="18" t="s">
        <v>86</v>
      </c>
    </row>
    <row r="641" s="2" customFormat="1" ht="24.15" customHeight="1">
      <c r="A641" s="39"/>
      <c r="B641" s="40"/>
      <c r="C641" s="228" t="s">
        <v>1308</v>
      </c>
      <c r="D641" s="228" t="s">
        <v>160</v>
      </c>
      <c r="E641" s="229" t="s">
        <v>1309</v>
      </c>
      <c r="F641" s="230" t="s">
        <v>1310</v>
      </c>
      <c r="G641" s="231" t="s">
        <v>173</v>
      </c>
      <c r="H641" s="232">
        <v>4</v>
      </c>
      <c r="I641" s="233"/>
      <c r="J641" s="234">
        <f>ROUND(I641*H641,2)</f>
        <v>0</v>
      </c>
      <c r="K641" s="235"/>
      <c r="L641" s="45"/>
      <c r="M641" s="236" t="s">
        <v>1</v>
      </c>
      <c r="N641" s="237" t="s">
        <v>43</v>
      </c>
      <c r="O641" s="92"/>
      <c r="P641" s="238">
        <f>O641*H641</f>
        <v>0</v>
      </c>
      <c r="Q641" s="238">
        <v>0</v>
      </c>
      <c r="R641" s="238">
        <f>Q641*H641</f>
        <v>0</v>
      </c>
      <c r="S641" s="238">
        <v>0</v>
      </c>
      <c r="T641" s="23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0" t="s">
        <v>512</v>
      </c>
      <c r="AT641" s="240" t="s">
        <v>160</v>
      </c>
      <c r="AU641" s="240" t="s">
        <v>86</v>
      </c>
      <c r="AY641" s="18" t="s">
        <v>157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86</v>
      </c>
      <c r="BK641" s="241">
        <f>ROUND(I641*H641,2)</f>
        <v>0</v>
      </c>
      <c r="BL641" s="18" t="s">
        <v>512</v>
      </c>
      <c r="BM641" s="240" t="s">
        <v>1311</v>
      </c>
    </row>
    <row r="642" s="2" customFormat="1" ht="16.5" customHeight="1">
      <c r="A642" s="39"/>
      <c r="B642" s="40"/>
      <c r="C642" s="228" t="s">
        <v>1312</v>
      </c>
      <c r="D642" s="228" t="s">
        <v>160</v>
      </c>
      <c r="E642" s="229" t="s">
        <v>1313</v>
      </c>
      <c r="F642" s="230" t="s">
        <v>1314</v>
      </c>
      <c r="G642" s="231" t="s">
        <v>173</v>
      </c>
      <c r="H642" s="232">
        <v>4</v>
      </c>
      <c r="I642" s="233"/>
      <c r="J642" s="234">
        <f>ROUND(I642*H642,2)</f>
        <v>0</v>
      </c>
      <c r="K642" s="235"/>
      <c r="L642" s="45"/>
      <c r="M642" s="236" t="s">
        <v>1</v>
      </c>
      <c r="N642" s="237" t="s">
        <v>43</v>
      </c>
      <c r="O642" s="92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0" t="s">
        <v>512</v>
      </c>
      <c r="AT642" s="240" t="s">
        <v>160</v>
      </c>
      <c r="AU642" s="240" t="s">
        <v>86</v>
      </c>
      <c r="AY642" s="18" t="s">
        <v>157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86</v>
      </c>
      <c r="BK642" s="241">
        <f>ROUND(I642*H642,2)</f>
        <v>0</v>
      </c>
      <c r="BL642" s="18" t="s">
        <v>512</v>
      </c>
      <c r="BM642" s="240" t="s">
        <v>1315</v>
      </c>
    </row>
    <row r="643" s="2" customFormat="1">
      <c r="A643" s="39"/>
      <c r="B643" s="40"/>
      <c r="C643" s="41"/>
      <c r="D643" s="244" t="s">
        <v>233</v>
      </c>
      <c r="E643" s="41"/>
      <c r="F643" s="275" t="s">
        <v>1316</v>
      </c>
      <c r="G643" s="41"/>
      <c r="H643" s="41"/>
      <c r="I643" s="276"/>
      <c r="J643" s="41"/>
      <c r="K643" s="41"/>
      <c r="L643" s="45"/>
      <c r="M643" s="277"/>
      <c r="N643" s="278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233</v>
      </c>
      <c r="AU643" s="18" t="s">
        <v>86</v>
      </c>
    </row>
    <row r="644" s="2" customFormat="1" ht="21.75" customHeight="1">
      <c r="A644" s="39"/>
      <c r="B644" s="40"/>
      <c r="C644" s="279" t="s">
        <v>1317</v>
      </c>
      <c r="D644" s="279" t="s">
        <v>261</v>
      </c>
      <c r="E644" s="280" t="s">
        <v>1318</v>
      </c>
      <c r="F644" s="281" t="s">
        <v>1319</v>
      </c>
      <c r="G644" s="282" t="s">
        <v>173</v>
      </c>
      <c r="H644" s="283">
        <v>4</v>
      </c>
      <c r="I644" s="284"/>
      <c r="J644" s="285">
        <f>ROUND(I644*H644,2)</f>
        <v>0</v>
      </c>
      <c r="K644" s="286"/>
      <c r="L644" s="287"/>
      <c r="M644" s="288" t="s">
        <v>1</v>
      </c>
      <c r="N644" s="289" t="s">
        <v>43</v>
      </c>
      <c r="O644" s="92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0" t="s">
        <v>1293</v>
      </c>
      <c r="AT644" s="240" t="s">
        <v>261</v>
      </c>
      <c r="AU644" s="240" t="s">
        <v>86</v>
      </c>
      <c r="AY644" s="18" t="s">
        <v>157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86</v>
      </c>
      <c r="BK644" s="241">
        <f>ROUND(I644*H644,2)</f>
        <v>0</v>
      </c>
      <c r="BL644" s="18" t="s">
        <v>512</v>
      </c>
      <c r="BM644" s="240" t="s">
        <v>1320</v>
      </c>
    </row>
    <row r="645" s="2" customFormat="1">
      <c r="A645" s="39"/>
      <c r="B645" s="40"/>
      <c r="C645" s="41"/>
      <c r="D645" s="244" t="s">
        <v>233</v>
      </c>
      <c r="E645" s="41"/>
      <c r="F645" s="275" t="s">
        <v>1316</v>
      </c>
      <c r="G645" s="41"/>
      <c r="H645" s="41"/>
      <c r="I645" s="276"/>
      <c r="J645" s="41"/>
      <c r="K645" s="41"/>
      <c r="L645" s="45"/>
      <c r="M645" s="277"/>
      <c r="N645" s="278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233</v>
      </c>
      <c r="AU645" s="18" t="s">
        <v>86</v>
      </c>
    </row>
    <row r="646" s="2" customFormat="1" ht="21.75" customHeight="1">
      <c r="A646" s="39"/>
      <c r="B646" s="40"/>
      <c r="C646" s="228" t="s">
        <v>1321</v>
      </c>
      <c r="D646" s="228" t="s">
        <v>160</v>
      </c>
      <c r="E646" s="229" t="s">
        <v>1322</v>
      </c>
      <c r="F646" s="230" t="s">
        <v>1323</v>
      </c>
      <c r="G646" s="231" t="s">
        <v>173</v>
      </c>
      <c r="H646" s="232">
        <v>1</v>
      </c>
      <c r="I646" s="233"/>
      <c r="J646" s="234">
        <f>ROUND(I646*H646,2)</f>
        <v>0</v>
      </c>
      <c r="K646" s="235"/>
      <c r="L646" s="45"/>
      <c r="M646" s="236" t="s">
        <v>1</v>
      </c>
      <c r="N646" s="237" t="s">
        <v>43</v>
      </c>
      <c r="O646" s="92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0" t="s">
        <v>512</v>
      </c>
      <c r="AT646" s="240" t="s">
        <v>160</v>
      </c>
      <c r="AU646" s="240" t="s">
        <v>86</v>
      </c>
      <c r="AY646" s="18" t="s">
        <v>157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86</v>
      </c>
      <c r="BK646" s="241">
        <f>ROUND(I646*H646,2)</f>
        <v>0</v>
      </c>
      <c r="BL646" s="18" t="s">
        <v>512</v>
      </c>
      <c r="BM646" s="240" t="s">
        <v>1324</v>
      </c>
    </row>
    <row r="647" s="2" customFormat="1">
      <c r="A647" s="39"/>
      <c r="B647" s="40"/>
      <c r="C647" s="41"/>
      <c r="D647" s="244" t="s">
        <v>233</v>
      </c>
      <c r="E647" s="41"/>
      <c r="F647" s="275" t="s">
        <v>1325</v>
      </c>
      <c r="G647" s="41"/>
      <c r="H647" s="41"/>
      <c r="I647" s="276"/>
      <c r="J647" s="41"/>
      <c r="K647" s="41"/>
      <c r="L647" s="45"/>
      <c r="M647" s="277"/>
      <c r="N647" s="278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233</v>
      </c>
      <c r="AU647" s="18" t="s">
        <v>86</v>
      </c>
    </row>
    <row r="648" s="2" customFormat="1" ht="33" customHeight="1">
      <c r="A648" s="39"/>
      <c r="B648" s="40"/>
      <c r="C648" s="228" t="s">
        <v>1326</v>
      </c>
      <c r="D648" s="228" t="s">
        <v>160</v>
      </c>
      <c r="E648" s="229" t="s">
        <v>1327</v>
      </c>
      <c r="F648" s="230" t="s">
        <v>1328</v>
      </c>
      <c r="G648" s="231" t="s">
        <v>212</v>
      </c>
      <c r="H648" s="232">
        <v>50</v>
      </c>
      <c r="I648" s="233"/>
      <c r="J648" s="234">
        <f>ROUND(I648*H648,2)</f>
        <v>0</v>
      </c>
      <c r="K648" s="235"/>
      <c r="L648" s="45"/>
      <c r="M648" s="236" t="s">
        <v>1</v>
      </c>
      <c r="N648" s="237" t="s">
        <v>43</v>
      </c>
      <c r="O648" s="92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0" t="s">
        <v>512</v>
      </c>
      <c r="AT648" s="240" t="s">
        <v>160</v>
      </c>
      <c r="AU648" s="240" t="s">
        <v>86</v>
      </c>
      <c r="AY648" s="18" t="s">
        <v>157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86</v>
      </c>
      <c r="BK648" s="241">
        <f>ROUND(I648*H648,2)</f>
        <v>0</v>
      </c>
      <c r="BL648" s="18" t="s">
        <v>512</v>
      </c>
      <c r="BM648" s="240" t="s">
        <v>1329</v>
      </c>
    </row>
    <row r="649" s="2" customFormat="1">
      <c r="A649" s="39"/>
      <c r="B649" s="40"/>
      <c r="C649" s="41"/>
      <c r="D649" s="244" t="s">
        <v>233</v>
      </c>
      <c r="E649" s="41"/>
      <c r="F649" s="275" t="s">
        <v>1330</v>
      </c>
      <c r="G649" s="41"/>
      <c r="H649" s="41"/>
      <c r="I649" s="276"/>
      <c r="J649" s="41"/>
      <c r="K649" s="41"/>
      <c r="L649" s="45"/>
      <c r="M649" s="307"/>
      <c r="N649" s="308"/>
      <c r="O649" s="293"/>
      <c r="P649" s="293"/>
      <c r="Q649" s="293"/>
      <c r="R649" s="293"/>
      <c r="S649" s="293"/>
      <c r="T649" s="30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233</v>
      </c>
      <c r="AU649" s="18" t="s">
        <v>86</v>
      </c>
    </row>
    <row r="650" s="2" customFormat="1" ht="6.96" customHeight="1">
      <c r="A650" s="39"/>
      <c r="B650" s="67"/>
      <c r="C650" s="68"/>
      <c r="D650" s="68"/>
      <c r="E650" s="68"/>
      <c r="F650" s="68"/>
      <c r="G650" s="68"/>
      <c r="H650" s="68"/>
      <c r="I650" s="68"/>
      <c r="J650" s="68"/>
      <c r="K650" s="68"/>
      <c r="L650" s="45"/>
      <c r="M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</sheetData>
  <sheetProtection sheet="1" autoFilter="0" formatColumns="0" formatRows="0" objects="1" scenarios="1" spinCount="100000" saltValue="UlHq8yewWOeeM/f5/86tIvrK+cDYiJO5FUUWaLkfCBdiiQxcHWqdx2g+mBdZq/XP+vU44U0DCn3kCaBOwlOxhQ==" hashValue="5rf4x6PUtbwfIh8pfxdLjn0eu7RtKzRxZ1yDng7u5ELQiXkIFWluRfVYif8v27kbb/NQt8yHW4wW2plhaiVCdA==" algorithmName="SHA-512" password="CC35"/>
  <autoFilter ref="C133:K649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 Senohraby ON - oprava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1331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25. 7. 2023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ROUND(J134,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ROUND((SUM(BE134:BE259)),  2)</f>
        <v>0</v>
      </c>
      <c r="G33" s="39"/>
      <c r="H33" s="39"/>
      <c r="I33" s="165">
        <v>0.20999999999999999</v>
      </c>
      <c r="J33" s="164">
        <f>ROUND(((SUM(BE134:BE259))*I33),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ROUND((SUM(BF134:BF259)),  2)</f>
        <v>0</v>
      </c>
      <c r="G34" s="39"/>
      <c r="H34" s="39"/>
      <c r="I34" s="165">
        <v>0.14999999999999999</v>
      </c>
      <c r="J34" s="164">
        <f>ROUND(((SUM(BF134:BF259))*I34),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ROUND((SUM(BG134:BG259)),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ROUND((SUM(BH134:BH259)),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ROUND((SUM(BI134:BI259)),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 Senohraby ON -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SO.03 - Oprava čekárny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Senohraby</v>
      </c>
      <c r="G89" s="41"/>
      <c r="H89" s="41"/>
      <c r="I89" s="33" t="s">
        <v>22</v>
      </c>
      <c r="J89" s="80" t="str">
        <f>IF(J12="","",J12)</f>
        <v>25. 7. 2023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L. Malý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124</v>
      </c>
      <c r="D94" s="186"/>
      <c r="E94" s="186"/>
      <c r="F94" s="186"/>
      <c r="G94" s="186"/>
      <c r="H94" s="186"/>
      <c r="I94" s="186"/>
      <c r="J94" s="187" t="s">
        <v>125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126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127</v>
      </c>
    </row>
    <row r="97" s="9" customFormat="1" ht="24.96" customHeight="1">
      <c r="A97" s="9"/>
      <c r="B97" s="189"/>
      <c r="C97" s="190"/>
      <c r="D97" s="191" t="s">
        <v>128</v>
      </c>
      <c r="E97" s="192"/>
      <c r="F97" s="192"/>
      <c r="G97" s="192"/>
      <c r="H97" s="192"/>
      <c r="I97" s="192"/>
      <c r="J97" s="193">
        <f>J135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129</v>
      </c>
      <c r="E98" s="197"/>
      <c r="F98" s="197"/>
      <c r="G98" s="197"/>
      <c r="H98" s="197"/>
      <c r="I98" s="197"/>
      <c r="J98" s="198">
        <f>J136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559</v>
      </c>
      <c r="E99" s="197"/>
      <c r="F99" s="197"/>
      <c r="G99" s="197"/>
      <c r="H99" s="197"/>
      <c r="I99" s="197"/>
      <c r="J99" s="198">
        <f>J139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130</v>
      </c>
      <c r="E100" s="197"/>
      <c r="F100" s="197"/>
      <c r="G100" s="197"/>
      <c r="H100" s="197"/>
      <c r="I100" s="197"/>
      <c r="J100" s="198">
        <f>J151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131</v>
      </c>
      <c r="E101" s="197"/>
      <c r="F101" s="197"/>
      <c r="G101" s="197"/>
      <c r="H101" s="197"/>
      <c r="I101" s="197"/>
      <c r="J101" s="198">
        <f>J165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132</v>
      </c>
      <c r="E102" s="197"/>
      <c r="F102" s="197"/>
      <c r="G102" s="197"/>
      <c r="H102" s="197"/>
      <c r="I102" s="197"/>
      <c r="J102" s="198">
        <f>J171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133</v>
      </c>
      <c r="E103" s="192"/>
      <c r="F103" s="192"/>
      <c r="G103" s="192"/>
      <c r="H103" s="192"/>
      <c r="I103" s="192"/>
      <c r="J103" s="193">
        <f>J173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4"/>
      <c r="D104" s="196" t="s">
        <v>1332</v>
      </c>
      <c r="E104" s="197"/>
      <c r="F104" s="197"/>
      <c r="G104" s="197"/>
      <c r="H104" s="197"/>
      <c r="I104" s="197"/>
      <c r="J104" s="198">
        <f>J174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1333</v>
      </c>
      <c r="E105" s="197"/>
      <c r="F105" s="197"/>
      <c r="G105" s="197"/>
      <c r="H105" s="197"/>
      <c r="I105" s="197"/>
      <c r="J105" s="198">
        <f>J176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1334</v>
      </c>
      <c r="E106" s="197"/>
      <c r="F106" s="197"/>
      <c r="G106" s="197"/>
      <c r="H106" s="197"/>
      <c r="I106" s="197"/>
      <c r="J106" s="198">
        <f>J187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1335</v>
      </c>
      <c r="E107" s="197"/>
      <c r="F107" s="197"/>
      <c r="G107" s="197"/>
      <c r="H107" s="197"/>
      <c r="I107" s="197"/>
      <c r="J107" s="198">
        <f>J191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1336</v>
      </c>
      <c r="E108" s="197"/>
      <c r="F108" s="197"/>
      <c r="G108" s="197"/>
      <c r="H108" s="197"/>
      <c r="I108" s="197"/>
      <c r="J108" s="198">
        <f>J196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1337</v>
      </c>
      <c r="E109" s="197"/>
      <c r="F109" s="197"/>
      <c r="G109" s="197"/>
      <c r="H109" s="197"/>
      <c r="I109" s="197"/>
      <c r="J109" s="198">
        <f>J202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138</v>
      </c>
      <c r="E110" s="197"/>
      <c r="F110" s="197"/>
      <c r="G110" s="197"/>
      <c r="H110" s="197"/>
      <c r="I110" s="197"/>
      <c r="J110" s="198">
        <f>J209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1338</v>
      </c>
      <c r="E111" s="197"/>
      <c r="F111" s="197"/>
      <c r="G111" s="197"/>
      <c r="H111" s="197"/>
      <c r="I111" s="197"/>
      <c r="J111" s="198">
        <f>J217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566</v>
      </c>
      <c r="E112" s="197"/>
      <c r="F112" s="197"/>
      <c r="G112" s="197"/>
      <c r="H112" s="197"/>
      <c r="I112" s="197"/>
      <c r="J112" s="198">
        <f>J237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1339</v>
      </c>
      <c r="E113" s="197"/>
      <c r="F113" s="197"/>
      <c r="G113" s="197"/>
      <c r="H113" s="197"/>
      <c r="I113" s="197"/>
      <c r="J113" s="198">
        <f>J241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9"/>
      <c r="C114" s="190"/>
      <c r="D114" s="191" t="s">
        <v>568</v>
      </c>
      <c r="E114" s="192"/>
      <c r="F114" s="192"/>
      <c r="G114" s="192"/>
      <c r="H114" s="192"/>
      <c r="I114" s="192"/>
      <c r="J114" s="193">
        <f>J250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142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4" t="str">
        <f>E7</f>
        <v xml:space="preserve"> Senohraby ON - oprava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121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SO.03 - Oprava čekárny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F12</f>
        <v>Senohraby</v>
      </c>
      <c r="G128" s="41"/>
      <c r="H128" s="41"/>
      <c r="I128" s="33" t="s">
        <v>22</v>
      </c>
      <c r="J128" s="80" t="str">
        <f>IF(J12="","",J12)</f>
        <v>25. 7. 2023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E15</f>
        <v>Správa železnic, státní organizace</v>
      </c>
      <c r="G130" s="41"/>
      <c r="H130" s="41"/>
      <c r="I130" s="33" t="s">
        <v>32</v>
      </c>
      <c r="J130" s="37" t="str">
        <f>E21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30</v>
      </c>
      <c r="D131" s="41"/>
      <c r="E131" s="41"/>
      <c r="F131" s="28" t="str">
        <f>IF(E18="","",E18)</f>
        <v>Vyplň údaj</v>
      </c>
      <c r="G131" s="41"/>
      <c r="H131" s="41"/>
      <c r="I131" s="33" t="s">
        <v>35</v>
      </c>
      <c r="J131" s="37" t="str">
        <f>E24</f>
        <v>L. Malý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0"/>
      <c r="B133" s="201"/>
      <c r="C133" s="202" t="s">
        <v>143</v>
      </c>
      <c r="D133" s="203" t="s">
        <v>63</v>
      </c>
      <c r="E133" s="203" t="s">
        <v>59</v>
      </c>
      <c r="F133" s="203" t="s">
        <v>60</v>
      </c>
      <c r="G133" s="203" t="s">
        <v>144</v>
      </c>
      <c r="H133" s="203" t="s">
        <v>145</v>
      </c>
      <c r="I133" s="203" t="s">
        <v>146</v>
      </c>
      <c r="J133" s="204" t="s">
        <v>125</v>
      </c>
      <c r="K133" s="205" t="s">
        <v>147</v>
      </c>
      <c r="L133" s="206"/>
      <c r="M133" s="101" t="s">
        <v>1</v>
      </c>
      <c r="N133" s="102" t="s">
        <v>42</v>
      </c>
      <c r="O133" s="102" t="s">
        <v>148</v>
      </c>
      <c r="P133" s="102" t="s">
        <v>149</v>
      </c>
      <c r="Q133" s="102" t="s">
        <v>150</v>
      </c>
      <c r="R133" s="102" t="s">
        <v>151</v>
      </c>
      <c r="S133" s="102" t="s">
        <v>152</v>
      </c>
      <c r="T133" s="103" t="s">
        <v>153</v>
      </c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</row>
    <row r="134" s="2" customFormat="1" ht="22.8" customHeight="1">
      <c r="A134" s="39"/>
      <c r="B134" s="40"/>
      <c r="C134" s="108" t="s">
        <v>154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P135+P173+P250</f>
        <v>0</v>
      </c>
      <c r="Q134" s="105"/>
      <c r="R134" s="209">
        <f>R135+R173+R250</f>
        <v>5.0358317699999997</v>
      </c>
      <c r="S134" s="105"/>
      <c r="T134" s="210">
        <f>T135+T173+T250</f>
        <v>6.6200424000000009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77</v>
      </c>
      <c r="AU134" s="18" t="s">
        <v>127</v>
      </c>
      <c r="BK134" s="211">
        <f>BK135+BK173+BK250</f>
        <v>0</v>
      </c>
    </row>
    <row r="135" s="12" customFormat="1" ht="25.92" customHeight="1">
      <c r="A135" s="12"/>
      <c r="B135" s="212"/>
      <c r="C135" s="213"/>
      <c r="D135" s="214" t="s">
        <v>77</v>
      </c>
      <c r="E135" s="215" t="s">
        <v>155</v>
      </c>
      <c r="F135" s="215" t="s">
        <v>156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P136+P139+P151+P165+P171</f>
        <v>0</v>
      </c>
      <c r="Q135" s="220"/>
      <c r="R135" s="221">
        <f>R136+R139+R151+R165+R171</f>
        <v>4.4804151699999997</v>
      </c>
      <c r="S135" s="220"/>
      <c r="T135" s="222">
        <f>T136+T139+T151+T165+T171</f>
        <v>5.1225000000000005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86</v>
      </c>
      <c r="AT135" s="224" t="s">
        <v>77</v>
      </c>
      <c r="AU135" s="224" t="s">
        <v>78</v>
      </c>
      <c r="AY135" s="223" t="s">
        <v>157</v>
      </c>
      <c r="BK135" s="225">
        <f>BK136+BK139+BK151+BK165+BK171</f>
        <v>0</v>
      </c>
    </row>
    <row r="136" s="12" customFormat="1" ht="22.8" customHeight="1">
      <c r="A136" s="12"/>
      <c r="B136" s="212"/>
      <c r="C136" s="213"/>
      <c r="D136" s="214" t="s">
        <v>77</v>
      </c>
      <c r="E136" s="226" t="s">
        <v>158</v>
      </c>
      <c r="F136" s="226" t="s">
        <v>159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SUM(P137:P138)</f>
        <v>0</v>
      </c>
      <c r="Q136" s="220"/>
      <c r="R136" s="221">
        <f>SUM(R137:R138)</f>
        <v>0.049879999999999994</v>
      </c>
      <c r="S136" s="220"/>
      <c r="T136" s="222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86</v>
      </c>
      <c r="AT136" s="224" t="s">
        <v>77</v>
      </c>
      <c r="AU136" s="224" t="s">
        <v>86</v>
      </c>
      <c r="AY136" s="223" t="s">
        <v>157</v>
      </c>
      <c r="BK136" s="225">
        <f>SUM(BK137:BK138)</f>
        <v>0</v>
      </c>
    </row>
    <row r="137" s="2" customFormat="1" ht="21.75" customHeight="1">
      <c r="A137" s="39"/>
      <c r="B137" s="40"/>
      <c r="C137" s="228" t="s">
        <v>86</v>
      </c>
      <c r="D137" s="228" t="s">
        <v>160</v>
      </c>
      <c r="E137" s="229" t="s">
        <v>1340</v>
      </c>
      <c r="F137" s="230" t="s">
        <v>1341</v>
      </c>
      <c r="G137" s="231" t="s">
        <v>173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43</v>
      </c>
      <c r="O137" s="92"/>
      <c r="P137" s="238">
        <f>O137*H137</f>
        <v>0</v>
      </c>
      <c r="Q137" s="238">
        <v>0.0068799999999999998</v>
      </c>
      <c r="R137" s="238">
        <f>Q137*H137</f>
        <v>0.0068799999999999998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164</v>
      </c>
      <c r="AT137" s="240" t="s">
        <v>160</v>
      </c>
      <c r="AU137" s="240" t="s">
        <v>88</v>
      </c>
      <c r="AY137" s="18" t="s">
        <v>157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86</v>
      </c>
      <c r="BK137" s="241">
        <f>ROUND(I137*H137,2)</f>
        <v>0</v>
      </c>
      <c r="BL137" s="18" t="s">
        <v>164</v>
      </c>
      <c r="BM137" s="240" t="s">
        <v>1342</v>
      </c>
    </row>
    <row r="138" s="2" customFormat="1" ht="16.5" customHeight="1">
      <c r="A138" s="39"/>
      <c r="B138" s="40"/>
      <c r="C138" s="279" t="s">
        <v>88</v>
      </c>
      <c r="D138" s="279" t="s">
        <v>261</v>
      </c>
      <c r="E138" s="280" t="s">
        <v>1343</v>
      </c>
      <c r="F138" s="281" t="s">
        <v>1344</v>
      </c>
      <c r="G138" s="282" t="s">
        <v>173</v>
      </c>
      <c r="H138" s="283">
        <v>1</v>
      </c>
      <c r="I138" s="284"/>
      <c r="J138" s="285">
        <f>ROUND(I138*H138,2)</f>
        <v>0</v>
      </c>
      <c r="K138" s="286"/>
      <c r="L138" s="287"/>
      <c r="M138" s="288" t="s">
        <v>1</v>
      </c>
      <c r="N138" s="289" t="s">
        <v>43</v>
      </c>
      <c r="O138" s="92"/>
      <c r="P138" s="238">
        <f>O138*H138</f>
        <v>0</v>
      </c>
      <c r="Q138" s="238">
        <v>0.042999999999999997</v>
      </c>
      <c r="R138" s="238">
        <f>Q138*H138</f>
        <v>0.042999999999999997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203</v>
      </c>
      <c r="AT138" s="240" t="s">
        <v>261</v>
      </c>
      <c r="AU138" s="240" t="s">
        <v>88</v>
      </c>
      <c r="AY138" s="18" t="s">
        <v>157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86</v>
      </c>
      <c r="BK138" s="241">
        <f>ROUND(I138*H138,2)</f>
        <v>0</v>
      </c>
      <c r="BL138" s="18" t="s">
        <v>164</v>
      </c>
      <c r="BM138" s="240" t="s">
        <v>1345</v>
      </c>
    </row>
    <row r="139" s="12" customFormat="1" ht="22.8" customHeight="1">
      <c r="A139" s="12"/>
      <c r="B139" s="212"/>
      <c r="C139" s="213"/>
      <c r="D139" s="214" t="s">
        <v>77</v>
      </c>
      <c r="E139" s="226" t="s">
        <v>192</v>
      </c>
      <c r="F139" s="226" t="s">
        <v>607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SUM(P140:P150)</f>
        <v>0</v>
      </c>
      <c r="Q139" s="220"/>
      <c r="R139" s="221">
        <f>SUM(R140:R150)</f>
        <v>4.4305351699999997</v>
      </c>
      <c r="S139" s="220"/>
      <c r="T139" s="222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86</v>
      </c>
      <c r="AT139" s="224" t="s">
        <v>77</v>
      </c>
      <c r="AU139" s="224" t="s">
        <v>86</v>
      </c>
      <c r="AY139" s="223" t="s">
        <v>157</v>
      </c>
      <c r="BK139" s="225">
        <f>SUM(BK140:BK150)</f>
        <v>0</v>
      </c>
    </row>
    <row r="140" s="2" customFormat="1" ht="24.15" customHeight="1">
      <c r="A140" s="39"/>
      <c r="B140" s="40"/>
      <c r="C140" s="228" t="s">
        <v>158</v>
      </c>
      <c r="D140" s="228" t="s">
        <v>160</v>
      </c>
      <c r="E140" s="229" t="s">
        <v>1346</v>
      </c>
      <c r="F140" s="230" t="s">
        <v>1347</v>
      </c>
      <c r="G140" s="231" t="s">
        <v>177</v>
      </c>
      <c r="H140" s="232">
        <v>58.880000000000003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43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164</v>
      </c>
      <c r="AT140" s="240" t="s">
        <v>160</v>
      </c>
      <c r="AU140" s="240" t="s">
        <v>88</v>
      </c>
      <c r="AY140" s="18" t="s">
        <v>157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86</v>
      </c>
      <c r="BK140" s="241">
        <f>ROUND(I140*H140,2)</f>
        <v>0</v>
      </c>
      <c r="BL140" s="18" t="s">
        <v>164</v>
      </c>
      <c r="BM140" s="240" t="s">
        <v>1348</v>
      </c>
    </row>
    <row r="141" s="2" customFormat="1" ht="24.15" customHeight="1">
      <c r="A141" s="39"/>
      <c r="B141" s="40"/>
      <c r="C141" s="228" t="s">
        <v>164</v>
      </c>
      <c r="D141" s="228" t="s">
        <v>160</v>
      </c>
      <c r="E141" s="229" t="s">
        <v>1349</v>
      </c>
      <c r="F141" s="230" t="s">
        <v>1350</v>
      </c>
      <c r="G141" s="231" t="s">
        <v>177</v>
      </c>
      <c r="H141" s="232">
        <v>58.880000000000003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43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164</v>
      </c>
      <c r="AT141" s="240" t="s">
        <v>160</v>
      </c>
      <c r="AU141" s="240" t="s">
        <v>88</v>
      </c>
      <c r="AY141" s="18" t="s">
        <v>157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86</v>
      </c>
      <c r="BK141" s="241">
        <f>ROUND(I141*H141,2)</f>
        <v>0</v>
      </c>
      <c r="BL141" s="18" t="s">
        <v>164</v>
      </c>
      <c r="BM141" s="240" t="s">
        <v>1351</v>
      </c>
    </row>
    <row r="142" s="2" customFormat="1" ht="24.15" customHeight="1">
      <c r="A142" s="39"/>
      <c r="B142" s="40"/>
      <c r="C142" s="228" t="s">
        <v>187</v>
      </c>
      <c r="D142" s="228" t="s">
        <v>160</v>
      </c>
      <c r="E142" s="229" t="s">
        <v>1352</v>
      </c>
      <c r="F142" s="230" t="s">
        <v>1353</v>
      </c>
      <c r="G142" s="231" t="s">
        <v>177</v>
      </c>
      <c r="H142" s="232">
        <v>58.880000000000003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43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164</v>
      </c>
      <c r="AT142" s="240" t="s">
        <v>160</v>
      </c>
      <c r="AU142" s="240" t="s">
        <v>88</v>
      </c>
      <c r="AY142" s="18" t="s">
        <v>157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86</v>
      </c>
      <c r="BK142" s="241">
        <f>ROUND(I142*H142,2)</f>
        <v>0</v>
      </c>
      <c r="BL142" s="18" t="s">
        <v>164</v>
      </c>
      <c r="BM142" s="240" t="s">
        <v>1354</v>
      </c>
    </row>
    <row r="143" s="2" customFormat="1" ht="24.15" customHeight="1">
      <c r="A143" s="39"/>
      <c r="B143" s="40"/>
      <c r="C143" s="228" t="s">
        <v>192</v>
      </c>
      <c r="D143" s="228" t="s">
        <v>160</v>
      </c>
      <c r="E143" s="229" t="s">
        <v>1355</v>
      </c>
      <c r="F143" s="230" t="s">
        <v>1356</v>
      </c>
      <c r="G143" s="231" t="s">
        <v>177</v>
      </c>
      <c r="H143" s="232">
        <v>58.880000000000003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43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164</v>
      </c>
      <c r="AT143" s="240" t="s">
        <v>160</v>
      </c>
      <c r="AU143" s="240" t="s">
        <v>88</v>
      </c>
      <c r="AY143" s="18" t="s">
        <v>157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86</v>
      </c>
      <c r="BK143" s="241">
        <f>ROUND(I143*H143,2)</f>
        <v>0</v>
      </c>
      <c r="BL143" s="18" t="s">
        <v>164</v>
      </c>
      <c r="BM143" s="240" t="s">
        <v>1357</v>
      </c>
    </row>
    <row r="144" s="2" customFormat="1" ht="24.15" customHeight="1">
      <c r="A144" s="39"/>
      <c r="B144" s="40"/>
      <c r="C144" s="228" t="s">
        <v>197</v>
      </c>
      <c r="D144" s="228" t="s">
        <v>160</v>
      </c>
      <c r="E144" s="229" t="s">
        <v>1358</v>
      </c>
      <c r="F144" s="230" t="s">
        <v>1359</v>
      </c>
      <c r="G144" s="231" t="s">
        <v>163</v>
      </c>
      <c r="H144" s="232">
        <v>1.772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43</v>
      </c>
      <c r="O144" s="92"/>
      <c r="P144" s="238">
        <f>O144*H144</f>
        <v>0</v>
      </c>
      <c r="Q144" s="238">
        <v>2.45329</v>
      </c>
      <c r="R144" s="238">
        <f>Q144*H144</f>
        <v>4.3472298800000004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164</v>
      </c>
      <c r="AT144" s="240" t="s">
        <v>160</v>
      </c>
      <c r="AU144" s="240" t="s">
        <v>88</v>
      </c>
      <c r="AY144" s="18" t="s">
        <v>157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86</v>
      </c>
      <c r="BK144" s="241">
        <f>ROUND(I144*H144,2)</f>
        <v>0</v>
      </c>
      <c r="BL144" s="18" t="s">
        <v>164</v>
      </c>
      <c r="BM144" s="240" t="s">
        <v>1360</v>
      </c>
    </row>
    <row r="145" s="14" customFormat="1">
      <c r="A145" s="14"/>
      <c r="B145" s="253"/>
      <c r="C145" s="254"/>
      <c r="D145" s="244" t="s">
        <v>166</v>
      </c>
      <c r="E145" s="255" t="s">
        <v>1</v>
      </c>
      <c r="F145" s="256" t="s">
        <v>1361</v>
      </c>
      <c r="G145" s="254"/>
      <c r="H145" s="257">
        <v>1.772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166</v>
      </c>
      <c r="AU145" s="263" t="s">
        <v>88</v>
      </c>
      <c r="AV145" s="14" t="s">
        <v>88</v>
      </c>
      <c r="AW145" s="14" t="s">
        <v>34</v>
      </c>
      <c r="AX145" s="14" t="s">
        <v>86</v>
      </c>
      <c r="AY145" s="263" t="s">
        <v>157</v>
      </c>
    </row>
    <row r="146" s="2" customFormat="1" ht="24.15" customHeight="1">
      <c r="A146" s="39"/>
      <c r="B146" s="40"/>
      <c r="C146" s="228" t="s">
        <v>203</v>
      </c>
      <c r="D146" s="228" t="s">
        <v>160</v>
      </c>
      <c r="E146" s="229" t="s">
        <v>1362</v>
      </c>
      <c r="F146" s="230" t="s">
        <v>1363</v>
      </c>
      <c r="G146" s="231" t="s">
        <v>163</v>
      </c>
      <c r="H146" s="232">
        <v>1.772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43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164</v>
      </c>
      <c r="AT146" s="240" t="s">
        <v>160</v>
      </c>
      <c r="AU146" s="240" t="s">
        <v>88</v>
      </c>
      <c r="AY146" s="18" t="s">
        <v>157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86</v>
      </c>
      <c r="BK146" s="241">
        <f>ROUND(I146*H146,2)</f>
        <v>0</v>
      </c>
      <c r="BL146" s="18" t="s">
        <v>164</v>
      </c>
      <c r="BM146" s="240" t="s">
        <v>1364</v>
      </c>
    </row>
    <row r="147" s="2" customFormat="1" ht="16.5" customHeight="1">
      <c r="A147" s="39"/>
      <c r="B147" s="40"/>
      <c r="C147" s="228" t="s">
        <v>181</v>
      </c>
      <c r="D147" s="228" t="s">
        <v>160</v>
      </c>
      <c r="E147" s="229" t="s">
        <v>1365</v>
      </c>
      <c r="F147" s="230" t="s">
        <v>1366</v>
      </c>
      <c r="G147" s="231" t="s">
        <v>190</v>
      </c>
      <c r="H147" s="232">
        <v>0.076999999999999999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43</v>
      </c>
      <c r="O147" s="92"/>
      <c r="P147" s="238">
        <f>O147*H147</f>
        <v>0</v>
      </c>
      <c r="Q147" s="238">
        <v>1.06277</v>
      </c>
      <c r="R147" s="238">
        <f>Q147*H147</f>
        <v>0.081833290000000003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164</v>
      </c>
      <c r="AT147" s="240" t="s">
        <v>160</v>
      </c>
      <c r="AU147" s="240" t="s">
        <v>88</v>
      </c>
      <c r="AY147" s="18" t="s">
        <v>157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86</v>
      </c>
      <c r="BK147" s="241">
        <f>ROUND(I147*H147,2)</f>
        <v>0</v>
      </c>
      <c r="BL147" s="18" t="s">
        <v>164</v>
      </c>
      <c r="BM147" s="240" t="s">
        <v>1367</v>
      </c>
    </row>
    <row r="148" s="14" customFormat="1">
      <c r="A148" s="14"/>
      <c r="B148" s="253"/>
      <c r="C148" s="254"/>
      <c r="D148" s="244" t="s">
        <v>166</v>
      </c>
      <c r="E148" s="255" t="s">
        <v>1</v>
      </c>
      <c r="F148" s="256" t="s">
        <v>1368</v>
      </c>
      <c r="G148" s="254"/>
      <c r="H148" s="257">
        <v>0.076999999999999999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166</v>
      </c>
      <c r="AU148" s="263" t="s">
        <v>88</v>
      </c>
      <c r="AV148" s="14" t="s">
        <v>88</v>
      </c>
      <c r="AW148" s="14" t="s">
        <v>34</v>
      </c>
      <c r="AX148" s="14" t="s">
        <v>86</v>
      </c>
      <c r="AY148" s="263" t="s">
        <v>157</v>
      </c>
    </row>
    <row r="149" s="2" customFormat="1" ht="24.15" customHeight="1">
      <c r="A149" s="39"/>
      <c r="B149" s="40"/>
      <c r="C149" s="228" t="s">
        <v>216</v>
      </c>
      <c r="D149" s="228" t="s">
        <v>160</v>
      </c>
      <c r="E149" s="229" t="s">
        <v>1369</v>
      </c>
      <c r="F149" s="230" t="s">
        <v>1370</v>
      </c>
      <c r="G149" s="231" t="s">
        <v>212</v>
      </c>
      <c r="H149" s="232">
        <v>18.399999999999999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43</v>
      </c>
      <c r="O149" s="92"/>
      <c r="P149" s="238">
        <f>O149*H149</f>
        <v>0</v>
      </c>
      <c r="Q149" s="238">
        <v>8.0000000000000007E-05</v>
      </c>
      <c r="R149" s="238">
        <f>Q149*H149</f>
        <v>0.001472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164</v>
      </c>
      <c r="AT149" s="240" t="s">
        <v>160</v>
      </c>
      <c r="AU149" s="240" t="s">
        <v>88</v>
      </c>
      <c r="AY149" s="18" t="s">
        <v>157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86</v>
      </c>
      <c r="BK149" s="241">
        <f>ROUND(I149*H149,2)</f>
        <v>0</v>
      </c>
      <c r="BL149" s="18" t="s">
        <v>164</v>
      </c>
      <c r="BM149" s="240" t="s">
        <v>1371</v>
      </c>
    </row>
    <row r="150" s="14" customFormat="1">
      <c r="A150" s="14"/>
      <c r="B150" s="253"/>
      <c r="C150" s="254"/>
      <c r="D150" s="244" t="s">
        <v>166</v>
      </c>
      <c r="E150" s="255" t="s">
        <v>1</v>
      </c>
      <c r="F150" s="256" t="s">
        <v>1372</v>
      </c>
      <c r="G150" s="254"/>
      <c r="H150" s="257">
        <v>18.399999999999999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166</v>
      </c>
      <c r="AU150" s="263" t="s">
        <v>88</v>
      </c>
      <c r="AV150" s="14" t="s">
        <v>88</v>
      </c>
      <c r="AW150" s="14" t="s">
        <v>34</v>
      </c>
      <c r="AX150" s="14" t="s">
        <v>86</v>
      </c>
      <c r="AY150" s="263" t="s">
        <v>157</v>
      </c>
    </row>
    <row r="151" s="12" customFormat="1" ht="22.8" customHeight="1">
      <c r="A151" s="12"/>
      <c r="B151" s="212"/>
      <c r="C151" s="213"/>
      <c r="D151" s="214" t="s">
        <v>77</v>
      </c>
      <c r="E151" s="226" t="s">
        <v>181</v>
      </c>
      <c r="F151" s="226" t="s">
        <v>182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SUM(P152:P164)</f>
        <v>0</v>
      </c>
      <c r="Q151" s="220"/>
      <c r="R151" s="221">
        <f>SUM(R152:R164)</f>
        <v>0</v>
      </c>
      <c r="S151" s="220"/>
      <c r="T151" s="222">
        <f>SUM(T152:T164)</f>
        <v>5.1225000000000005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77</v>
      </c>
      <c r="AU151" s="224" t="s">
        <v>86</v>
      </c>
      <c r="AY151" s="223" t="s">
        <v>157</v>
      </c>
      <c r="BK151" s="225">
        <f>SUM(BK152:BK164)</f>
        <v>0</v>
      </c>
    </row>
    <row r="152" s="2" customFormat="1" ht="33" customHeight="1">
      <c r="A152" s="39"/>
      <c r="B152" s="40"/>
      <c r="C152" s="228" t="s">
        <v>220</v>
      </c>
      <c r="D152" s="228" t="s">
        <v>160</v>
      </c>
      <c r="E152" s="229" t="s">
        <v>1373</v>
      </c>
      <c r="F152" s="230" t="s">
        <v>1374</v>
      </c>
      <c r="G152" s="231" t="s">
        <v>177</v>
      </c>
      <c r="H152" s="232">
        <v>17.719999999999999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43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164</v>
      </c>
      <c r="AT152" s="240" t="s">
        <v>160</v>
      </c>
      <c r="AU152" s="240" t="s">
        <v>88</v>
      </c>
      <c r="AY152" s="18" t="s">
        <v>157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86</v>
      </c>
      <c r="BK152" s="241">
        <f>ROUND(I152*H152,2)</f>
        <v>0</v>
      </c>
      <c r="BL152" s="18" t="s">
        <v>164</v>
      </c>
      <c r="BM152" s="240" t="s">
        <v>1375</v>
      </c>
    </row>
    <row r="153" s="14" customFormat="1">
      <c r="A153" s="14"/>
      <c r="B153" s="253"/>
      <c r="C153" s="254"/>
      <c r="D153" s="244" t="s">
        <v>166</v>
      </c>
      <c r="E153" s="255" t="s">
        <v>1</v>
      </c>
      <c r="F153" s="256" t="s">
        <v>1376</v>
      </c>
      <c r="G153" s="254"/>
      <c r="H153" s="257">
        <v>16.399999999999999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166</v>
      </c>
      <c r="AU153" s="263" t="s">
        <v>88</v>
      </c>
      <c r="AV153" s="14" t="s">
        <v>88</v>
      </c>
      <c r="AW153" s="14" t="s">
        <v>34</v>
      </c>
      <c r="AX153" s="14" t="s">
        <v>78</v>
      </c>
      <c r="AY153" s="263" t="s">
        <v>157</v>
      </c>
    </row>
    <row r="154" s="14" customFormat="1">
      <c r="A154" s="14"/>
      <c r="B154" s="253"/>
      <c r="C154" s="254"/>
      <c r="D154" s="244" t="s">
        <v>166</v>
      </c>
      <c r="E154" s="255" t="s">
        <v>1</v>
      </c>
      <c r="F154" s="256" t="s">
        <v>1377</v>
      </c>
      <c r="G154" s="254"/>
      <c r="H154" s="257">
        <v>1.3200000000000001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166</v>
      </c>
      <c r="AU154" s="263" t="s">
        <v>88</v>
      </c>
      <c r="AV154" s="14" t="s">
        <v>88</v>
      </c>
      <c r="AW154" s="14" t="s">
        <v>34</v>
      </c>
      <c r="AX154" s="14" t="s">
        <v>78</v>
      </c>
      <c r="AY154" s="263" t="s">
        <v>157</v>
      </c>
    </row>
    <row r="155" s="15" customFormat="1">
      <c r="A155" s="15"/>
      <c r="B155" s="264"/>
      <c r="C155" s="265"/>
      <c r="D155" s="244" t="s">
        <v>166</v>
      </c>
      <c r="E155" s="266" t="s">
        <v>1</v>
      </c>
      <c r="F155" s="267" t="s">
        <v>170</v>
      </c>
      <c r="G155" s="265"/>
      <c r="H155" s="268">
        <v>17.719999999999999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166</v>
      </c>
      <c r="AU155" s="274" t="s">
        <v>88</v>
      </c>
      <c r="AV155" s="15" t="s">
        <v>164</v>
      </c>
      <c r="AW155" s="15" t="s">
        <v>34</v>
      </c>
      <c r="AX155" s="15" t="s">
        <v>86</v>
      </c>
      <c r="AY155" s="274" t="s">
        <v>157</v>
      </c>
    </row>
    <row r="156" s="2" customFormat="1" ht="24.15" customHeight="1">
      <c r="A156" s="39"/>
      <c r="B156" s="40"/>
      <c r="C156" s="228" t="s">
        <v>224</v>
      </c>
      <c r="D156" s="228" t="s">
        <v>160</v>
      </c>
      <c r="E156" s="229" t="s">
        <v>1378</v>
      </c>
      <c r="F156" s="230" t="s">
        <v>1379</v>
      </c>
      <c r="G156" s="231" t="s">
        <v>177</v>
      </c>
      <c r="H156" s="232">
        <v>17.719999999999999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43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164</v>
      </c>
      <c r="AT156" s="240" t="s">
        <v>160</v>
      </c>
      <c r="AU156" s="240" t="s">
        <v>88</v>
      </c>
      <c r="AY156" s="18" t="s">
        <v>157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86</v>
      </c>
      <c r="BK156" s="241">
        <f>ROUND(I156*H156,2)</f>
        <v>0</v>
      </c>
      <c r="BL156" s="18" t="s">
        <v>164</v>
      </c>
      <c r="BM156" s="240" t="s">
        <v>1380</v>
      </c>
    </row>
    <row r="157" s="2" customFormat="1" ht="37.8" customHeight="1">
      <c r="A157" s="39"/>
      <c r="B157" s="40"/>
      <c r="C157" s="228" t="s">
        <v>229</v>
      </c>
      <c r="D157" s="228" t="s">
        <v>160</v>
      </c>
      <c r="E157" s="229" t="s">
        <v>1381</v>
      </c>
      <c r="F157" s="230" t="s">
        <v>1382</v>
      </c>
      <c r="G157" s="231" t="s">
        <v>163</v>
      </c>
      <c r="H157" s="232">
        <v>1.772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43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2.2000000000000002</v>
      </c>
      <c r="T157" s="239">
        <f>S157*H157</f>
        <v>3.8984000000000005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164</v>
      </c>
      <c r="AT157" s="240" t="s">
        <v>160</v>
      </c>
      <c r="AU157" s="240" t="s">
        <v>88</v>
      </c>
      <c r="AY157" s="18" t="s">
        <v>157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86</v>
      </c>
      <c r="BK157" s="241">
        <f>ROUND(I157*H157,2)</f>
        <v>0</v>
      </c>
      <c r="BL157" s="18" t="s">
        <v>164</v>
      </c>
      <c r="BM157" s="240" t="s">
        <v>1383</v>
      </c>
    </row>
    <row r="158" s="14" customFormat="1">
      <c r="A158" s="14"/>
      <c r="B158" s="253"/>
      <c r="C158" s="254"/>
      <c r="D158" s="244" t="s">
        <v>166</v>
      </c>
      <c r="E158" s="255" t="s">
        <v>1</v>
      </c>
      <c r="F158" s="256" t="s">
        <v>1361</v>
      </c>
      <c r="G158" s="254"/>
      <c r="H158" s="257">
        <v>1.772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166</v>
      </c>
      <c r="AU158" s="263" t="s">
        <v>88</v>
      </c>
      <c r="AV158" s="14" t="s">
        <v>88</v>
      </c>
      <c r="AW158" s="14" t="s">
        <v>34</v>
      </c>
      <c r="AX158" s="14" t="s">
        <v>86</v>
      </c>
      <c r="AY158" s="263" t="s">
        <v>157</v>
      </c>
    </row>
    <row r="159" s="2" customFormat="1" ht="24.15" customHeight="1">
      <c r="A159" s="39"/>
      <c r="B159" s="40"/>
      <c r="C159" s="228" t="s">
        <v>235</v>
      </c>
      <c r="D159" s="228" t="s">
        <v>160</v>
      </c>
      <c r="E159" s="229" t="s">
        <v>1384</v>
      </c>
      <c r="F159" s="230" t="s">
        <v>1385</v>
      </c>
      <c r="G159" s="231" t="s">
        <v>177</v>
      </c>
      <c r="H159" s="232">
        <v>1.5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43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0.031</v>
      </c>
      <c r="T159" s="239">
        <f>S159*H159</f>
        <v>0.0465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164</v>
      </c>
      <c r="AT159" s="240" t="s">
        <v>160</v>
      </c>
      <c r="AU159" s="240" t="s">
        <v>88</v>
      </c>
      <c r="AY159" s="18" t="s">
        <v>157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86</v>
      </c>
      <c r="BK159" s="241">
        <f>ROUND(I159*H159,2)</f>
        <v>0</v>
      </c>
      <c r="BL159" s="18" t="s">
        <v>164</v>
      </c>
      <c r="BM159" s="240" t="s">
        <v>1386</v>
      </c>
    </row>
    <row r="160" s="2" customFormat="1" ht="24.15" customHeight="1">
      <c r="A160" s="39"/>
      <c r="B160" s="40"/>
      <c r="C160" s="228" t="s">
        <v>8</v>
      </c>
      <c r="D160" s="228" t="s">
        <v>160</v>
      </c>
      <c r="E160" s="229" t="s">
        <v>1387</v>
      </c>
      <c r="F160" s="230" t="s">
        <v>1388</v>
      </c>
      <c r="G160" s="231" t="s">
        <v>177</v>
      </c>
      <c r="H160" s="232">
        <v>58.880000000000003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43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0.02</v>
      </c>
      <c r="T160" s="239">
        <f>S160*H160</f>
        <v>1.1776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164</v>
      </c>
      <c r="AT160" s="240" t="s">
        <v>160</v>
      </c>
      <c r="AU160" s="240" t="s">
        <v>88</v>
      </c>
      <c r="AY160" s="18" t="s">
        <v>157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86</v>
      </c>
      <c r="BK160" s="241">
        <f>ROUND(I160*H160,2)</f>
        <v>0</v>
      </c>
      <c r="BL160" s="18" t="s">
        <v>164</v>
      </c>
      <c r="BM160" s="240" t="s">
        <v>1389</v>
      </c>
    </row>
    <row r="161" s="14" customFormat="1">
      <c r="A161" s="14"/>
      <c r="B161" s="253"/>
      <c r="C161" s="254"/>
      <c r="D161" s="244" t="s">
        <v>166</v>
      </c>
      <c r="E161" s="255" t="s">
        <v>1</v>
      </c>
      <c r="F161" s="256" t="s">
        <v>1390</v>
      </c>
      <c r="G161" s="254"/>
      <c r="H161" s="257">
        <v>58.880000000000003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166</v>
      </c>
      <c r="AU161" s="263" t="s">
        <v>88</v>
      </c>
      <c r="AV161" s="14" t="s">
        <v>88</v>
      </c>
      <c r="AW161" s="14" t="s">
        <v>34</v>
      </c>
      <c r="AX161" s="14" t="s">
        <v>78</v>
      </c>
      <c r="AY161" s="263" t="s">
        <v>157</v>
      </c>
    </row>
    <row r="162" s="15" customFormat="1">
      <c r="A162" s="15"/>
      <c r="B162" s="264"/>
      <c r="C162" s="265"/>
      <c r="D162" s="244" t="s">
        <v>166</v>
      </c>
      <c r="E162" s="266" t="s">
        <v>1</v>
      </c>
      <c r="F162" s="267" t="s">
        <v>170</v>
      </c>
      <c r="G162" s="265"/>
      <c r="H162" s="268">
        <v>58.880000000000003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166</v>
      </c>
      <c r="AU162" s="274" t="s">
        <v>88</v>
      </c>
      <c r="AV162" s="15" t="s">
        <v>164</v>
      </c>
      <c r="AW162" s="15" t="s">
        <v>34</v>
      </c>
      <c r="AX162" s="15" t="s">
        <v>86</v>
      </c>
      <c r="AY162" s="274" t="s">
        <v>157</v>
      </c>
    </row>
    <row r="163" s="2" customFormat="1" ht="24.15" customHeight="1">
      <c r="A163" s="39"/>
      <c r="B163" s="40"/>
      <c r="C163" s="228" t="s">
        <v>242</v>
      </c>
      <c r="D163" s="228" t="s">
        <v>160</v>
      </c>
      <c r="E163" s="229" t="s">
        <v>1391</v>
      </c>
      <c r="F163" s="230" t="s">
        <v>1392</v>
      </c>
      <c r="G163" s="231" t="s">
        <v>185</v>
      </c>
      <c r="H163" s="232">
        <v>1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43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164</v>
      </c>
      <c r="AT163" s="240" t="s">
        <v>160</v>
      </c>
      <c r="AU163" s="240" t="s">
        <v>88</v>
      </c>
      <c r="AY163" s="18" t="s">
        <v>157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86</v>
      </c>
      <c r="BK163" s="241">
        <f>ROUND(I163*H163,2)</f>
        <v>0</v>
      </c>
      <c r="BL163" s="18" t="s">
        <v>164</v>
      </c>
      <c r="BM163" s="240" t="s">
        <v>1393</v>
      </c>
    </row>
    <row r="164" s="2" customFormat="1" ht="44.25" customHeight="1">
      <c r="A164" s="39"/>
      <c r="B164" s="40"/>
      <c r="C164" s="228" t="s">
        <v>248</v>
      </c>
      <c r="D164" s="228" t="s">
        <v>160</v>
      </c>
      <c r="E164" s="229" t="s">
        <v>1394</v>
      </c>
      <c r="F164" s="230" t="s">
        <v>1395</v>
      </c>
      <c r="G164" s="231" t="s">
        <v>185</v>
      </c>
      <c r="H164" s="232">
        <v>1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43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164</v>
      </c>
      <c r="AT164" s="240" t="s">
        <v>160</v>
      </c>
      <c r="AU164" s="240" t="s">
        <v>88</v>
      </c>
      <c r="AY164" s="18" t="s">
        <v>157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86</v>
      </c>
      <c r="BK164" s="241">
        <f>ROUND(I164*H164,2)</f>
        <v>0</v>
      </c>
      <c r="BL164" s="18" t="s">
        <v>164</v>
      </c>
      <c r="BM164" s="240" t="s">
        <v>1396</v>
      </c>
    </row>
    <row r="165" s="12" customFormat="1" ht="22.8" customHeight="1">
      <c r="A165" s="12"/>
      <c r="B165" s="212"/>
      <c r="C165" s="213"/>
      <c r="D165" s="214" t="s">
        <v>77</v>
      </c>
      <c r="E165" s="226" t="s">
        <v>214</v>
      </c>
      <c r="F165" s="226" t="s">
        <v>215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SUM(P166:P170)</f>
        <v>0</v>
      </c>
      <c r="Q165" s="220"/>
      <c r="R165" s="221">
        <f>SUM(R166:R170)</f>
        <v>0</v>
      </c>
      <c r="S165" s="220"/>
      <c r="T165" s="222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86</v>
      </c>
      <c r="AT165" s="224" t="s">
        <v>77</v>
      </c>
      <c r="AU165" s="224" t="s">
        <v>86</v>
      </c>
      <c r="AY165" s="223" t="s">
        <v>157</v>
      </c>
      <c r="BK165" s="225">
        <f>SUM(BK166:BK170)</f>
        <v>0</v>
      </c>
    </row>
    <row r="166" s="2" customFormat="1" ht="24.15" customHeight="1">
      <c r="A166" s="39"/>
      <c r="B166" s="40"/>
      <c r="C166" s="228" t="s">
        <v>256</v>
      </c>
      <c r="D166" s="228" t="s">
        <v>160</v>
      </c>
      <c r="E166" s="229" t="s">
        <v>1397</v>
      </c>
      <c r="F166" s="230" t="s">
        <v>1398</v>
      </c>
      <c r="G166" s="231" t="s">
        <v>190</v>
      </c>
      <c r="H166" s="232">
        <v>6.6200000000000001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43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164</v>
      </c>
      <c r="AT166" s="240" t="s">
        <v>160</v>
      </c>
      <c r="AU166" s="240" t="s">
        <v>88</v>
      </c>
      <c r="AY166" s="18" t="s">
        <v>157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86</v>
      </c>
      <c r="BK166" s="241">
        <f>ROUND(I166*H166,2)</f>
        <v>0</v>
      </c>
      <c r="BL166" s="18" t="s">
        <v>164</v>
      </c>
      <c r="BM166" s="240" t="s">
        <v>1399</v>
      </c>
    </row>
    <row r="167" s="2" customFormat="1" ht="24.15" customHeight="1">
      <c r="A167" s="39"/>
      <c r="B167" s="40"/>
      <c r="C167" s="228" t="s">
        <v>260</v>
      </c>
      <c r="D167" s="228" t="s">
        <v>160</v>
      </c>
      <c r="E167" s="229" t="s">
        <v>221</v>
      </c>
      <c r="F167" s="230" t="s">
        <v>222</v>
      </c>
      <c r="G167" s="231" t="s">
        <v>190</v>
      </c>
      <c r="H167" s="232">
        <v>6.6200000000000001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43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164</v>
      </c>
      <c r="AT167" s="240" t="s">
        <v>160</v>
      </c>
      <c r="AU167" s="240" t="s">
        <v>88</v>
      </c>
      <c r="AY167" s="18" t="s">
        <v>157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86</v>
      </c>
      <c r="BK167" s="241">
        <f>ROUND(I167*H167,2)</f>
        <v>0</v>
      </c>
      <c r="BL167" s="18" t="s">
        <v>164</v>
      </c>
      <c r="BM167" s="240" t="s">
        <v>1400</v>
      </c>
    </row>
    <row r="168" s="2" customFormat="1" ht="24.15" customHeight="1">
      <c r="A168" s="39"/>
      <c r="B168" s="40"/>
      <c r="C168" s="228" t="s">
        <v>268</v>
      </c>
      <c r="D168" s="228" t="s">
        <v>160</v>
      </c>
      <c r="E168" s="229" t="s">
        <v>225</v>
      </c>
      <c r="F168" s="230" t="s">
        <v>226</v>
      </c>
      <c r="G168" s="231" t="s">
        <v>190</v>
      </c>
      <c r="H168" s="232">
        <v>125.78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43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164</v>
      </c>
      <c r="AT168" s="240" t="s">
        <v>160</v>
      </c>
      <c r="AU168" s="240" t="s">
        <v>88</v>
      </c>
      <c r="AY168" s="18" t="s">
        <v>157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86</v>
      </c>
      <c r="BK168" s="241">
        <f>ROUND(I168*H168,2)</f>
        <v>0</v>
      </c>
      <c r="BL168" s="18" t="s">
        <v>164</v>
      </c>
      <c r="BM168" s="240" t="s">
        <v>1401</v>
      </c>
    </row>
    <row r="169" s="14" customFormat="1">
      <c r="A169" s="14"/>
      <c r="B169" s="253"/>
      <c r="C169" s="254"/>
      <c r="D169" s="244" t="s">
        <v>166</v>
      </c>
      <c r="E169" s="254"/>
      <c r="F169" s="256" t="s">
        <v>1402</v>
      </c>
      <c r="G169" s="254"/>
      <c r="H169" s="257">
        <v>125.78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166</v>
      </c>
      <c r="AU169" s="263" t="s">
        <v>88</v>
      </c>
      <c r="AV169" s="14" t="s">
        <v>88</v>
      </c>
      <c r="AW169" s="14" t="s">
        <v>4</v>
      </c>
      <c r="AX169" s="14" t="s">
        <v>86</v>
      </c>
      <c r="AY169" s="263" t="s">
        <v>157</v>
      </c>
    </row>
    <row r="170" s="2" customFormat="1" ht="33" customHeight="1">
      <c r="A170" s="39"/>
      <c r="B170" s="40"/>
      <c r="C170" s="228" t="s">
        <v>7</v>
      </c>
      <c r="D170" s="228" t="s">
        <v>160</v>
      </c>
      <c r="E170" s="229" t="s">
        <v>832</v>
      </c>
      <c r="F170" s="230" t="s">
        <v>833</v>
      </c>
      <c r="G170" s="231" t="s">
        <v>190</v>
      </c>
      <c r="H170" s="232">
        <v>6.6200000000000001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43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164</v>
      </c>
      <c r="AT170" s="240" t="s">
        <v>160</v>
      </c>
      <c r="AU170" s="240" t="s">
        <v>88</v>
      </c>
      <c r="AY170" s="18" t="s">
        <v>157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86</v>
      </c>
      <c r="BK170" s="241">
        <f>ROUND(I170*H170,2)</f>
        <v>0</v>
      </c>
      <c r="BL170" s="18" t="s">
        <v>164</v>
      </c>
      <c r="BM170" s="240" t="s">
        <v>1403</v>
      </c>
    </row>
    <row r="171" s="12" customFormat="1" ht="22.8" customHeight="1">
      <c r="A171" s="12"/>
      <c r="B171" s="212"/>
      <c r="C171" s="213"/>
      <c r="D171" s="214" t="s">
        <v>77</v>
      </c>
      <c r="E171" s="226" t="s">
        <v>246</v>
      </c>
      <c r="F171" s="226" t="s">
        <v>247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P172</f>
        <v>0</v>
      </c>
      <c r="Q171" s="220"/>
      <c r="R171" s="221">
        <f>R172</f>
        <v>0</v>
      </c>
      <c r="S171" s="220"/>
      <c r="T171" s="222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86</v>
      </c>
      <c r="AT171" s="224" t="s">
        <v>77</v>
      </c>
      <c r="AU171" s="224" t="s">
        <v>86</v>
      </c>
      <c r="AY171" s="223" t="s">
        <v>157</v>
      </c>
      <c r="BK171" s="225">
        <f>BK172</f>
        <v>0</v>
      </c>
    </row>
    <row r="172" s="2" customFormat="1" ht="21.75" customHeight="1">
      <c r="A172" s="39"/>
      <c r="B172" s="40"/>
      <c r="C172" s="228" t="s">
        <v>289</v>
      </c>
      <c r="D172" s="228" t="s">
        <v>160</v>
      </c>
      <c r="E172" s="229" t="s">
        <v>1404</v>
      </c>
      <c r="F172" s="230" t="s">
        <v>1405</v>
      </c>
      <c r="G172" s="231" t="s">
        <v>190</v>
      </c>
      <c r="H172" s="232">
        <v>4.4800000000000004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43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164</v>
      </c>
      <c r="AT172" s="240" t="s">
        <v>160</v>
      </c>
      <c r="AU172" s="240" t="s">
        <v>88</v>
      </c>
      <c r="AY172" s="18" t="s">
        <v>157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86</v>
      </c>
      <c r="BK172" s="241">
        <f>ROUND(I172*H172,2)</f>
        <v>0</v>
      </c>
      <c r="BL172" s="18" t="s">
        <v>164</v>
      </c>
      <c r="BM172" s="240" t="s">
        <v>1406</v>
      </c>
    </row>
    <row r="173" s="12" customFormat="1" ht="25.92" customHeight="1">
      <c r="A173" s="12"/>
      <c r="B173" s="212"/>
      <c r="C173" s="213"/>
      <c r="D173" s="214" t="s">
        <v>77</v>
      </c>
      <c r="E173" s="215" t="s">
        <v>252</v>
      </c>
      <c r="F173" s="215" t="s">
        <v>253</v>
      </c>
      <c r="G173" s="213"/>
      <c r="H173" s="213"/>
      <c r="I173" s="216"/>
      <c r="J173" s="217">
        <f>BK173</f>
        <v>0</v>
      </c>
      <c r="K173" s="213"/>
      <c r="L173" s="218"/>
      <c r="M173" s="219"/>
      <c r="N173" s="220"/>
      <c r="O173" s="220"/>
      <c r="P173" s="221">
        <f>P174+P176+P187+P191+P196+P202+P209+P217+P237+P241</f>
        <v>0</v>
      </c>
      <c r="Q173" s="220"/>
      <c r="R173" s="221">
        <f>R174+R176+R187+R191+R196+R202+R209+R217+R237+R241</f>
        <v>0.55541659999999993</v>
      </c>
      <c r="S173" s="220"/>
      <c r="T173" s="222">
        <f>T174+T176+T187+T191+T196+T202+T209+T217+T237+T241</f>
        <v>1.4975423999999999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86</v>
      </c>
      <c r="AT173" s="224" t="s">
        <v>77</v>
      </c>
      <c r="AU173" s="224" t="s">
        <v>78</v>
      </c>
      <c r="AY173" s="223" t="s">
        <v>157</v>
      </c>
      <c r="BK173" s="225">
        <f>BK174+BK176+BK187+BK191+BK196+BK202+BK209+BK217+BK237+BK241</f>
        <v>0</v>
      </c>
    </row>
    <row r="174" s="12" customFormat="1" ht="22.8" customHeight="1">
      <c r="A174" s="12"/>
      <c r="B174" s="212"/>
      <c r="C174" s="213"/>
      <c r="D174" s="214" t="s">
        <v>77</v>
      </c>
      <c r="E174" s="226" t="s">
        <v>1407</v>
      </c>
      <c r="F174" s="226" t="s">
        <v>1408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P175</f>
        <v>0</v>
      </c>
      <c r="Q174" s="220"/>
      <c r="R174" s="221">
        <f>R175</f>
        <v>0</v>
      </c>
      <c r="S174" s="220"/>
      <c r="T174" s="222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86</v>
      </c>
      <c r="AT174" s="224" t="s">
        <v>77</v>
      </c>
      <c r="AU174" s="224" t="s">
        <v>86</v>
      </c>
      <c r="AY174" s="223" t="s">
        <v>157</v>
      </c>
      <c r="BK174" s="225">
        <f>BK175</f>
        <v>0</v>
      </c>
    </row>
    <row r="175" s="2" customFormat="1" ht="16.5" customHeight="1">
      <c r="A175" s="39"/>
      <c r="B175" s="40"/>
      <c r="C175" s="228" t="s">
        <v>294</v>
      </c>
      <c r="D175" s="228" t="s">
        <v>160</v>
      </c>
      <c r="E175" s="229" t="s">
        <v>1409</v>
      </c>
      <c r="F175" s="230" t="s">
        <v>1410</v>
      </c>
      <c r="G175" s="231" t="s">
        <v>185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43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164</v>
      </c>
      <c r="AT175" s="240" t="s">
        <v>160</v>
      </c>
      <c r="AU175" s="240" t="s">
        <v>88</v>
      </c>
      <c r="AY175" s="18" t="s">
        <v>157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86</v>
      </c>
      <c r="BK175" s="241">
        <f>ROUND(I175*H175,2)</f>
        <v>0</v>
      </c>
      <c r="BL175" s="18" t="s">
        <v>164</v>
      </c>
      <c r="BM175" s="240" t="s">
        <v>1411</v>
      </c>
    </row>
    <row r="176" s="12" customFormat="1" ht="22.8" customHeight="1">
      <c r="A176" s="12"/>
      <c r="B176" s="212"/>
      <c r="C176" s="213"/>
      <c r="D176" s="214" t="s">
        <v>77</v>
      </c>
      <c r="E176" s="226" t="s">
        <v>1412</v>
      </c>
      <c r="F176" s="226" t="s">
        <v>1413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SUM(P177:P186)</f>
        <v>0</v>
      </c>
      <c r="Q176" s="220"/>
      <c r="R176" s="221">
        <f>SUM(R177:R186)</f>
        <v>0.10786460000000001</v>
      </c>
      <c r="S176" s="220"/>
      <c r="T176" s="222">
        <f>SUM(T177:T186)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88</v>
      </c>
      <c r="AT176" s="224" t="s">
        <v>77</v>
      </c>
      <c r="AU176" s="224" t="s">
        <v>86</v>
      </c>
      <c r="AY176" s="223" t="s">
        <v>157</v>
      </c>
      <c r="BK176" s="225">
        <f>SUM(BK177:BK186)</f>
        <v>0</v>
      </c>
    </row>
    <row r="177" s="2" customFormat="1" ht="24.15" customHeight="1">
      <c r="A177" s="39"/>
      <c r="B177" s="40"/>
      <c r="C177" s="228" t="s">
        <v>300</v>
      </c>
      <c r="D177" s="228" t="s">
        <v>160</v>
      </c>
      <c r="E177" s="229" t="s">
        <v>1414</v>
      </c>
      <c r="F177" s="230" t="s">
        <v>1415</v>
      </c>
      <c r="G177" s="231" t="s">
        <v>177</v>
      </c>
      <c r="H177" s="232">
        <v>17.719999999999999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43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242</v>
      </c>
      <c r="AT177" s="240" t="s">
        <v>160</v>
      </c>
      <c r="AU177" s="240" t="s">
        <v>88</v>
      </c>
      <c r="AY177" s="18" t="s">
        <v>157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86</v>
      </c>
      <c r="BK177" s="241">
        <f>ROUND(I177*H177,2)</f>
        <v>0</v>
      </c>
      <c r="BL177" s="18" t="s">
        <v>242</v>
      </c>
      <c r="BM177" s="240" t="s">
        <v>1416</v>
      </c>
    </row>
    <row r="178" s="14" customFormat="1">
      <c r="A178" s="14"/>
      <c r="B178" s="253"/>
      <c r="C178" s="254"/>
      <c r="D178" s="244" t="s">
        <v>166</v>
      </c>
      <c r="E178" s="255" t="s">
        <v>1</v>
      </c>
      <c r="F178" s="256" t="s">
        <v>1376</v>
      </c>
      <c r="G178" s="254"/>
      <c r="H178" s="257">
        <v>16.399999999999999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166</v>
      </c>
      <c r="AU178" s="263" t="s">
        <v>88</v>
      </c>
      <c r="AV178" s="14" t="s">
        <v>88</v>
      </c>
      <c r="AW178" s="14" t="s">
        <v>34</v>
      </c>
      <c r="AX178" s="14" t="s">
        <v>78</v>
      </c>
      <c r="AY178" s="263" t="s">
        <v>157</v>
      </c>
    </row>
    <row r="179" s="14" customFormat="1">
      <c r="A179" s="14"/>
      <c r="B179" s="253"/>
      <c r="C179" s="254"/>
      <c r="D179" s="244" t="s">
        <v>166</v>
      </c>
      <c r="E179" s="255" t="s">
        <v>1</v>
      </c>
      <c r="F179" s="256" t="s">
        <v>1377</v>
      </c>
      <c r="G179" s="254"/>
      <c r="H179" s="257">
        <v>1.3200000000000001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166</v>
      </c>
      <c r="AU179" s="263" t="s">
        <v>88</v>
      </c>
      <c r="AV179" s="14" t="s">
        <v>88</v>
      </c>
      <c r="AW179" s="14" t="s">
        <v>34</v>
      </c>
      <c r="AX179" s="14" t="s">
        <v>78</v>
      </c>
      <c r="AY179" s="263" t="s">
        <v>157</v>
      </c>
    </row>
    <row r="180" s="15" customFormat="1">
      <c r="A180" s="15"/>
      <c r="B180" s="264"/>
      <c r="C180" s="265"/>
      <c r="D180" s="244" t="s">
        <v>166</v>
      </c>
      <c r="E180" s="266" t="s">
        <v>1</v>
      </c>
      <c r="F180" s="267" t="s">
        <v>170</v>
      </c>
      <c r="G180" s="265"/>
      <c r="H180" s="268">
        <v>17.719999999999999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4" t="s">
        <v>166</v>
      </c>
      <c r="AU180" s="274" t="s">
        <v>88</v>
      </c>
      <c r="AV180" s="15" t="s">
        <v>164</v>
      </c>
      <c r="AW180" s="15" t="s">
        <v>34</v>
      </c>
      <c r="AX180" s="15" t="s">
        <v>86</v>
      </c>
      <c r="AY180" s="274" t="s">
        <v>157</v>
      </c>
    </row>
    <row r="181" s="2" customFormat="1" ht="16.5" customHeight="1">
      <c r="A181" s="39"/>
      <c r="B181" s="40"/>
      <c r="C181" s="279" t="s">
        <v>306</v>
      </c>
      <c r="D181" s="279" t="s">
        <v>261</v>
      </c>
      <c r="E181" s="280" t="s">
        <v>1417</v>
      </c>
      <c r="F181" s="281" t="s">
        <v>1418</v>
      </c>
      <c r="G181" s="282" t="s">
        <v>190</v>
      </c>
      <c r="H181" s="283">
        <v>0.0050000000000000001</v>
      </c>
      <c r="I181" s="284"/>
      <c r="J181" s="285">
        <f>ROUND(I181*H181,2)</f>
        <v>0</v>
      </c>
      <c r="K181" s="286"/>
      <c r="L181" s="287"/>
      <c r="M181" s="288" t="s">
        <v>1</v>
      </c>
      <c r="N181" s="289" t="s">
        <v>43</v>
      </c>
      <c r="O181" s="92"/>
      <c r="P181" s="238">
        <f>O181*H181</f>
        <v>0</v>
      </c>
      <c r="Q181" s="238">
        <v>1</v>
      </c>
      <c r="R181" s="238">
        <f>Q181*H181</f>
        <v>0.0050000000000000001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264</v>
      </c>
      <c r="AT181" s="240" t="s">
        <v>261</v>
      </c>
      <c r="AU181" s="240" t="s">
        <v>88</v>
      </c>
      <c r="AY181" s="18" t="s">
        <v>157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86</v>
      </c>
      <c r="BK181" s="241">
        <f>ROUND(I181*H181,2)</f>
        <v>0</v>
      </c>
      <c r="BL181" s="18" t="s">
        <v>242</v>
      </c>
      <c r="BM181" s="240" t="s">
        <v>1419</v>
      </c>
    </row>
    <row r="182" s="14" customFormat="1">
      <c r="A182" s="14"/>
      <c r="B182" s="253"/>
      <c r="C182" s="254"/>
      <c r="D182" s="244" t="s">
        <v>166</v>
      </c>
      <c r="E182" s="254"/>
      <c r="F182" s="256" t="s">
        <v>1420</v>
      </c>
      <c r="G182" s="254"/>
      <c r="H182" s="257">
        <v>0.0050000000000000001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166</v>
      </c>
      <c r="AU182" s="263" t="s">
        <v>88</v>
      </c>
      <c r="AV182" s="14" t="s">
        <v>88</v>
      </c>
      <c r="AW182" s="14" t="s">
        <v>4</v>
      </c>
      <c r="AX182" s="14" t="s">
        <v>86</v>
      </c>
      <c r="AY182" s="263" t="s">
        <v>157</v>
      </c>
    </row>
    <row r="183" s="2" customFormat="1" ht="24.15" customHeight="1">
      <c r="A183" s="39"/>
      <c r="B183" s="40"/>
      <c r="C183" s="228" t="s">
        <v>322</v>
      </c>
      <c r="D183" s="228" t="s">
        <v>160</v>
      </c>
      <c r="E183" s="229" t="s">
        <v>1421</v>
      </c>
      <c r="F183" s="230" t="s">
        <v>1422</v>
      </c>
      <c r="G183" s="231" t="s">
        <v>177</v>
      </c>
      <c r="H183" s="232">
        <v>17.719999999999999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43</v>
      </c>
      <c r="O183" s="92"/>
      <c r="P183" s="238">
        <f>O183*H183</f>
        <v>0</v>
      </c>
      <c r="Q183" s="238">
        <v>0.00040000000000000002</v>
      </c>
      <c r="R183" s="238">
        <f>Q183*H183</f>
        <v>0.0070879999999999997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242</v>
      </c>
      <c r="AT183" s="240" t="s">
        <v>160</v>
      </c>
      <c r="AU183" s="240" t="s">
        <v>88</v>
      </c>
      <c r="AY183" s="18" t="s">
        <v>157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86</v>
      </c>
      <c r="BK183" s="241">
        <f>ROUND(I183*H183,2)</f>
        <v>0</v>
      </c>
      <c r="BL183" s="18" t="s">
        <v>242</v>
      </c>
      <c r="BM183" s="240" t="s">
        <v>1423</v>
      </c>
    </row>
    <row r="184" s="2" customFormat="1" ht="37.8" customHeight="1">
      <c r="A184" s="39"/>
      <c r="B184" s="40"/>
      <c r="C184" s="279" t="s">
        <v>327</v>
      </c>
      <c r="D184" s="279" t="s">
        <v>261</v>
      </c>
      <c r="E184" s="280" t="s">
        <v>1424</v>
      </c>
      <c r="F184" s="281" t="s">
        <v>1425</v>
      </c>
      <c r="G184" s="282" t="s">
        <v>177</v>
      </c>
      <c r="H184" s="283">
        <v>20.378</v>
      </c>
      <c r="I184" s="284"/>
      <c r="J184" s="285">
        <f>ROUND(I184*H184,2)</f>
        <v>0</v>
      </c>
      <c r="K184" s="286"/>
      <c r="L184" s="287"/>
      <c r="M184" s="288" t="s">
        <v>1</v>
      </c>
      <c r="N184" s="289" t="s">
        <v>43</v>
      </c>
      <c r="O184" s="92"/>
      <c r="P184" s="238">
        <f>O184*H184</f>
        <v>0</v>
      </c>
      <c r="Q184" s="238">
        <v>0.0047000000000000002</v>
      </c>
      <c r="R184" s="238">
        <f>Q184*H184</f>
        <v>0.095776600000000003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264</v>
      </c>
      <c r="AT184" s="240" t="s">
        <v>261</v>
      </c>
      <c r="AU184" s="240" t="s">
        <v>88</v>
      </c>
      <c r="AY184" s="18" t="s">
        <v>157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86</v>
      </c>
      <c r="BK184" s="241">
        <f>ROUND(I184*H184,2)</f>
        <v>0</v>
      </c>
      <c r="BL184" s="18" t="s">
        <v>242</v>
      </c>
      <c r="BM184" s="240" t="s">
        <v>1426</v>
      </c>
    </row>
    <row r="185" s="14" customFormat="1">
      <c r="A185" s="14"/>
      <c r="B185" s="253"/>
      <c r="C185" s="254"/>
      <c r="D185" s="244" t="s">
        <v>166</v>
      </c>
      <c r="E185" s="254"/>
      <c r="F185" s="256" t="s">
        <v>1427</v>
      </c>
      <c r="G185" s="254"/>
      <c r="H185" s="257">
        <v>20.378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166</v>
      </c>
      <c r="AU185" s="263" t="s">
        <v>88</v>
      </c>
      <c r="AV185" s="14" t="s">
        <v>88</v>
      </c>
      <c r="AW185" s="14" t="s">
        <v>4</v>
      </c>
      <c r="AX185" s="14" t="s">
        <v>86</v>
      </c>
      <c r="AY185" s="263" t="s">
        <v>157</v>
      </c>
    </row>
    <row r="186" s="2" customFormat="1" ht="24.15" customHeight="1">
      <c r="A186" s="39"/>
      <c r="B186" s="40"/>
      <c r="C186" s="228" t="s">
        <v>331</v>
      </c>
      <c r="D186" s="228" t="s">
        <v>160</v>
      </c>
      <c r="E186" s="229" t="s">
        <v>1428</v>
      </c>
      <c r="F186" s="230" t="s">
        <v>1429</v>
      </c>
      <c r="G186" s="231" t="s">
        <v>367</v>
      </c>
      <c r="H186" s="290"/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43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242</v>
      </c>
      <c r="AT186" s="240" t="s">
        <v>160</v>
      </c>
      <c r="AU186" s="240" t="s">
        <v>88</v>
      </c>
      <c r="AY186" s="18" t="s">
        <v>157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86</v>
      </c>
      <c r="BK186" s="241">
        <f>ROUND(I186*H186,2)</f>
        <v>0</v>
      </c>
      <c r="BL186" s="18" t="s">
        <v>242</v>
      </c>
      <c r="BM186" s="240" t="s">
        <v>1430</v>
      </c>
    </row>
    <row r="187" s="12" customFormat="1" ht="22.8" customHeight="1">
      <c r="A187" s="12"/>
      <c r="B187" s="212"/>
      <c r="C187" s="213"/>
      <c r="D187" s="214" t="s">
        <v>77</v>
      </c>
      <c r="E187" s="226" t="s">
        <v>1431</v>
      </c>
      <c r="F187" s="226" t="s">
        <v>1432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SUM(P188:P190)</f>
        <v>0</v>
      </c>
      <c r="Q187" s="220"/>
      <c r="R187" s="221">
        <f>SUM(R188:R190)</f>
        <v>0.00014999999999999999</v>
      </c>
      <c r="S187" s="220"/>
      <c r="T187" s="222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88</v>
      </c>
      <c r="AT187" s="224" t="s">
        <v>77</v>
      </c>
      <c r="AU187" s="224" t="s">
        <v>86</v>
      </c>
      <c r="AY187" s="223" t="s">
        <v>157</v>
      </c>
      <c r="BK187" s="225">
        <f>SUM(BK188:BK190)</f>
        <v>0</v>
      </c>
    </row>
    <row r="188" s="2" customFormat="1" ht="24.15" customHeight="1">
      <c r="A188" s="39"/>
      <c r="B188" s="40"/>
      <c r="C188" s="228" t="s">
        <v>335</v>
      </c>
      <c r="D188" s="228" t="s">
        <v>160</v>
      </c>
      <c r="E188" s="229" t="s">
        <v>1433</v>
      </c>
      <c r="F188" s="230" t="s">
        <v>1434</v>
      </c>
      <c r="G188" s="231" t="s">
        <v>185</v>
      </c>
      <c r="H188" s="232">
        <v>1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43</v>
      </c>
      <c r="O188" s="92"/>
      <c r="P188" s="238">
        <f>O188*H188</f>
        <v>0</v>
      </c>
      <c r="Q188" s="238">
        <v>0.00014999999999999999</v>
      </c>
      <c r="R188" s="238">
        <f>Q188*H188</f>
        <v>0.00014999999999999999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242</v>
      </c>
      <c r="AT188" s="240" t="s">
        <v>160</v>
      </c>
      <c r="AU188" s="240" t="s">
        <v>88</v>
      </c>
      <c r="AY188" s="18" t="s">
        <v>157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86</v>
      </c>
      <c r="BK188" s="241">
        <f>ROUND(I188*H188,2)</f>
        <v>0</v>
      </c>
      <c r="BL188" s="18" t="s">
        <v>242</v>
      </c>
      <c r="BM188" s="240" t="s">
        <v>1435</v>
      </c>
    </row>
    <row r="189" s="2" customFormat="1">
      <c r="A189" s="39"/>
      <c r="B189" s="40"/>
      <c r="C189" s="41"/>
      <c r="D189" s="244" t="s">
        <v>233</v>
      </c>
      <c r="E189" s="41"/>
      <c r="F189" s="275" t="s">
        <v>1436</v>
      </c>
      <c r="G189" s="41"/>
      <c r="H189" s="41"/>
      <c r="I189" s="276"/>
      <c r="J189" s="41"/>
      <c r="K189" s="41"/>
      <c r="L189" s="45"/>
      <c r="M189" s="277"/>
      <c r="N189" s="27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233</v>
      </c>
      <c r="AU189" s="18" t="s">
        <v>88</v>
      </c>
    </row>
    <row r="190" s="2" customFormat="1" ht="24.15" customHeight="1">
      <c r="A190" s="39"/>
      <c r="B190" s="40"/>
      <c r="C190" s="228" t="s">
        <v>347</v>
      </c>
      <c r="D190" s="228" t="s">
        <v>160</v>
      </c>
      <c r="E190" s="229" t="s">
        <v>1437</v>
      </c>
      <c r="F190" s="230" t="s">
        <v>1438</v>
      </c>
      <c r="G190" s="231" t="s">
        <v>367</v>
      </c>
      <c r="H190" s="290"/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43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242</v>
      </c>
      <c r="AT190" s="240" t="s">
        <v>160</v>
      </c>
      <c r="AU190" s="240" t="s">
        <v>88</v>
      </c>
      <c r="AY190" s="18" t="s">
        <v>157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86</v>
      </c>
      <c r="BK190" s="241">
        <f>ROUND(I190*H190,2)</f>
        <v>0</v>
      </c>
      <c r="BL190" s="18" t="s">
        <v>242</v>
      </c>
      <c r="BM190" s="240" t="s">
        <v>1439</v>
      </c>
    </row>
    <row r="191" s="12" customFormat="1" ht="22.8" customHeight="1">
      <c r="A191" s="12"/>
      <c r="B191" s="212"/>
      <c r="C191" s="213"/>
      <c r="D191" s="214" t="s">
        <v>77</v>
      </c>
      <c r="E191" s="226" t="s">
        <v>1440</v>
      </c>
      <c r="F191" s="226" t="s">
        <v>1441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SUM(P192:P195)</f>
        <v>0</v>
      </c>
      <c r="Q191" s="220"/>
      <c r="R191" s="221">
        <f>SUM(R192:R195)</f>
        <v>0.00022000000000000001</v>
      </c>
      <c r="S191" s="220"/>
      <c r="T191" s="222">
        <f>SUM(T192:T195)</f>
        <v>0.0132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88</v>
      </c>
      <c r="AT191" s="224" t="s">
        <v>77</v>
      </c>
      <c r="AU191" s="224" t="s">
        <v>86</v>
      </c>
      <c r="AY191" s="223" t="s">
        <v>157</v>
      </c>
      <c r="BK191" s="225">
        <f>SUM(BK192:BK195)</f>
        <v>0</v>
      </c>
    </row>
    <row r="192" s="2" customFormat="1" ht="24.15" customHeight="1">
      <c r="A192" s="39"/>
      <c r="B192" s="40"/>
      <c r="C192" s="228" t="s">
        <v>351</v>
      </c>
      <c r="D192" s="228" t="s">
        <v>160</v>
      </c>
      <c r="E192" s="229" t="s">
        <v>1442</v>
      </c>
      <c r="F192" s="230" t="s">
        <v>1443</v>
      </c>
      <c r="G192" s="231" t="s">
        <v>185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43</v>
      </c>
      <c r="O192" s="92"/>
      <c r="P192" s="238">
        <f>O192*H192</f>
        <v>0</v>
      </c>
      <c r="Q192" s="238">
        <v>2.0000000000000002E-05</v>
      </c>
      <c r="R192" s="238">
        <f>Q192*H192</f>
        <v>2.0000000000000002E-05</v>
      </c>
      <c r="S192" s="238">
        <v>0.0032000000000000002</v>
      </c>
      <c r="T192" s="239">
        <f>S192*H192</f>
        <v>0.0032000000000000002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242</v>
      </c>
      <c r="AT192" s="240" t="s">
        <v>160</v>
      </c>
      <c r="AU192" s="240" t="s">
        <v>88</v>
      </c>
      <c r="AY192" s="18" t="s">
        <v>157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86</v>
      </c>
      <c r="BK192" s="241">
        <f>ROUND(I192*H192,2)</f>
        <v>0</v>
      </c>
      <c r="BL192" s="18" t="s">
        <v>242</v>
      </c>
      <c r="BM192" s="240" t="s">
        <v>1444</v>
      </c>
    </row>
    <row r="193" s="2" customFormat="1" ht="16.5" customHeight="1">
      <c r="A193" s="39"/>
      <c r="B193" s="40"/>
      <c r="C193" s="228" t="s">
        <v>264</v>
      </c>
      <c r="D193" s="228" t="s">
        <v>160</v>
      </c>
      <c r="E193" s="229" t="s">
        <v>1445</v>
      </c>
      <c r="F193" s="230" t="s">
        <v>1446</v>
      </c>
      <c r="G193" s="231" t="s">
        <v>1447</v>
      </c>
      <c r="H193" s="232">
        <v>20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43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1448</v>
      </c>
      <c r="AT193" s="240" t="s">
        <v>160</v>
      </c>
      <c r="AU193" s="240" t="s">
        <v>88</v>
      </c>
      <c r="AY193" s="18" t="s">
        <v>157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86</v>
      </c>
      <c r="BK193" s="241">
        <f>ROUND(I193*H193,2)</f>
        <v>0</v>
      </c>
      <c r="BL193" s="18" t="s">
        <v>1448</v>
      </c>
      <c r="BM193" s="240" t="s">
        <v>1449</v>
      </c>
    </row>
    <row r="194" s="2" customFormat="1" ht="16.5" customHeight="1">
      <c r="A194" s="39"/>
      <c r="B194" s="40"/>
      <c r="C194" s="228" t="s">
        <v>358</v>
      </c>
      <c r="D194" s="228" t="s">
        <v>160</v>
      </c>
      <c r="E194" s="229" t="s">
        <v>1450</v>
      </c>
      <c r="F194" s="230" t="s">
        <v>1451</v>
      </c>
      <c r="G194" s="231" t="s">
        <v>212</v>
      </c>
      <c r="H194" s="232">
        <v>10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43</v>
      </c>
      <c r="O194" s="92"/>
      <c r="P194" s="238">
        <f>O194*H194</f>
        <v>0</v>
      </c>
      <c r="Q194" s="238">
        <v>2.0000000000000002E-05</v>
      </c>
      <c r="R194" s="238">
        <f>Q194*H194</f>
        <v>0.00020000000000000001</v>
      </c>
      <c r="S194" s="238">
        <v>0.001</v>
      </c>
      <c r="T194" s="239">
        <f>S194*H194</f>
        <v>0.01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242</v>
      </c>
      <c r="AT194" s="240" t="s">
        <v>160</v>
      </c>
      <c r="AU194" s="240" t="s">
        <v>88</v>
      </c>
      <c r="AY194" s="18" t="s">
        <v>157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86</v>
      </c>
      <c r="BK194" s="241">
        <f>ROUND(I194*H194,2)</f>
        <v>0</v>
      </c>
      <c r="BL194" s="18" t="s">
        <v>242</v>
      </c>
      <c r="BM194" s="240" t="s">
        <v>1452</v>
      </c>
    </row>
    <row r="195" s="2" customFormat="1" ht="24.15" customHeight="1">
      <c r="A195" s="39"/>
      <c r="B195" s="40"/>
      <c r="C195" s="228" t="s">
        <v>364</v>
      </c>
      <c r="D195" s="228" t="s">
        <v>160</v>
      </c>
      <c r="E195" s="229" t="s">
        <v>1453</v>
      </c>
      <c r="F195" s="230" t="s">
        <v>1454</v>
      </c>
      <c r="G195" s="231" t="s">
        <v>367</v>
      </c>
      <c r="H195" s="290"/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43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242</v>
      </c>
      <c r="AT195" s="240" t="s">
        <v>160</v>
      </c>
      <c r="AU195" s="240" t="s">
        <v>88</v>
      </c>
      <c r="AY195" s="18" t="s">
        <v>157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86</v>
      </c>
      <c r="BK195" s="241">
        <f>ROUND(I195*H195,2)</f>
        <v>0</v>
      </c>
      <c r="BL195" s="18" t="s">
        <v>242</v>
      </c>
      <c r="BM195" s="240" t="s">
        <v>1455</v>
      </c>
    </row>
    <row r="196" s="12" customFormat="1" ht="22.8" customHeight="1">
      <c r="A196" s="12"/>
      <c r="B196" s="212"/>
      <c r="C196" s="213"/>
      <c r="D196" s="214" t="s">
        <v>77</v>
      </c>
      <c r="E196" s="226" t="s">
        <v>1456</v>
      </c>
      <c r="F196" s="226" t="s">
        <v>1457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SUM(P197:P201)</f>
        <v>0</v>
      </c>
      <c r="Q196" s="220"/>
      <c r="R196" s="221">
        <f>SUM(R197:R201)</f>
        <v>0.10879999999999999</v>
      </c>
      <c r="S196" s="220"/>
      <c r="T196" s="222">
        <f>SUM(T197:T201)</f>
        <v>0.01057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88</v>
      </c>
      <c r="AT196" s="224" t="s">
        <v>77</v>
      </c>
      <c r="AU196" s="224" t="s">
        <v>86</v>
      </c>
      <c r="AY196" s="223" t="s">
        <v>157</v>
      </c>
      <c r="BK196" s="225">
        <f>SUM(BK197:BK201)</f>
        <v>0</v>
      </c>
    </row>
    <row r="197" s="2" customFormat="1" ht="16.5" customHeight="1">
      <c r="A197" s="39"/>
      <c r="B197" s="40"/>
      <c r="C197" s="228" t="s">
        <v>371</v>
      </c>
      <c r="D197" s="228" t="s">
        <v>160</v>
      </c>
      <c r="E197" s="229" t="s">
        <v>1458</v>
      </c>
      <c r="F197" s="230" t="s">
        <v>1459</v>
      </c>
      <c r="G197" s="231" t="s">
        <v>177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43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0.01057</v>
      </c>
      <c r="T197" s="239">
        <f>S197*H197</f>
        <v>0.01057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242</v>
      </c>
      <c r="AT197" s="240" t="s">
        <v>160</v>
      </c>
      <c r="AU197" s="240" t="s">
        <v>88</v>
      </c>
      <c r="AY197" s="18" t="s">
        <v>157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86</v>
      </c>
      <c r="BK197" s="241">
        <f>ROUND(I197*H197,2)</f>
        <v>0</v>
      </c>
      <c r="BL197" s="18" t="s">
        <v>242</v>
      </c>
      <c r="BM197" s="240" t="s">
        <v>1460</v>
      </c>
    </row>
    <row r="198" s="2" customFormat="1" ht="21.75" customHeight="1">
      <c r="A198" s="39"/>
      <c r="B198" s="40"/>
      <c r="C198" s="228" t="s">
        <v>375</v>
      </c>
      <c r="D198" s="228" t="s">
        <v>160</v>
      </c>
      <c r="E198" s="229" t="s">
        <v>1461</v>
      </c>
      <c r="F198" s="230" t="s">
        <v>1462</v>
      </c>
      <c r="G198" s="231" t="s">
        <v>195</v>
      </c>
      <c r="H198" s="232">
        <v>4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43</v>
      </c>
      <c r="O198" s="92"/>
      <c r="P198" s="238">
        <f>O198*H198</f>
        <v>0</v>
      </c>
      <c r="Q198" s="238">
        <v>0.013599999999999999</v>
      </c>
      <c r="R198" s="238">
        <f>Q198*H198</f>
        <v>0.054399999999999997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242</v>
      </c>
      <c r="AT198" s="240" t="s">
        <v>160</v>
      </c>
      <c r="AU198" s="240" t="s">
        <v>88</v>
      </c>
      <c r="AY198" s="18" t="s">
        <v>157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86</v>
      </c>
      <c r="BK198" s="241">
        <f>ROUND(I198*H198,2)</f>
        <v>0</v>
      </c>
      <c r="BL198" s="18" t="s">
        <v>242</v>
      </c>
      <c r="BM198" s="240" t="s">
        <v>1463</v>
      </c>
    </row>
    <row r="199" s="2" customFormat="1" ht="16.5" customHeight="1">
      <c r="A199" s="39"/>
      <c r="B199" s="40"/>
      <c r="C199" s="228" t="s">
        <v>380</v>
      </c>
      <c r="D199" s="228" t="s">
        <v>160</v>
      </c>
      <c r="E199" s="229" t="s">
        <v>1464</v>
      </c>
      <c r="F199" s="230" t="s">
        <v>1465</v>
      </c>
      <c r="G199" s="231" t="s">
        <v>195</v>
      </c>
      <c r="H199" s="232">
        <v>4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43</v>
      </c>
      <c r="O199" s="92"/>
      <c r="P199" s="238">
        <f>O199*H199</f>
        <v>0</v>
      </c>
      <c r="Q199" s="238">
        <v>0.013599999999999999</v>
      </c>
      <c r="R199" s="238">
        <f>Q199*H199</f>
        <v>0.054399999999999997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242</v>
      </c>
      <c r="AT199" s="240" t="s">
        <v>160</v>
      </c>
      <c r="AU199" s="240" t="s">
        <v>88</v>
      </c>
      <c r="AY199" s="18" t="s">
        <v>157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86</v>
      </c>
      <c r="BK199" s="241">
        <f>ROUND(I199*H199,2)</f>
        <v>0</v>
      </c>
      <c r="BL199" s="18" t="s">
        <v>242</v>
      </c>
      <c r="BM199" s="240" t="s">
        <v>1466</v>
      </c>
    </row>
    <row r="200" s="2" customFormat="1" ht="16.5" customHeight="1">
      <c r="A200" s="39"/>
      <c r="B200" s="40"/>
      <c r="C200" s="228" t="s">
        <v>387</v>
      </c>
      <c r="D200" s="228" t="s">
        <v>160</v>
      </c>
      <c r="E200" s="229" t="s">
        <v>1467</v>
      </c>
      <c r="F200" s="230" t="s">
        <v>1468</v>
      </c>
      <c r="G200" s="231" t="s">
        <v>173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43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164</v>
      </c>
      <c r="AT200" s="240" t="s">
        <v>160</v>
      </c>
      <c r="AU200" s="240" t="s">
        <v>88</v>
      </c>
      <c r="AY200" s="18" t="s">
        <v>157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86</v>
      </c>
      <c r="BK200" s="241">
        <f>ROUND(I200*H200,2)</f>
        <v>0</v>
      </c>
      <c r="BL200" s="18" t="s">
        <v>164</v>
      </c>
      <c r="BM200" s="240" t="s">
        <v>1469</v>
      </c>
    </row>
    <row r="201" s="2" customFormat="1" ht="24.15" customHeight="1">
      <c r="A201" s="39"/>
      <c r="B201" s="40"/>
      <c r="C201" s="228" t="s">
        <v>396</v>
      </c>
      <c r="D201" s="228" t="s">
        <v>160</v>
      </c>
      <c r="E201" s="229" t="s">
        <v>1470</v>
      </c>
      <c r="F201" s="230" t="s">
        <v>1471</v>
      </c>
      <c r="G201" s="231" t="s">
        <v>367</v>
      </c>
      <c r="H201" s="290"/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43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242</v>
      </c>
      <c r="AT201" s="240" t="s">
        <v>160</v>
      </c>
      <c r="AU201" s="240" t="s">
        <v>88</v>
      </c>
      <c r="AY201" s="18" t="s">
        <v>157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86</v>
      </c>
      <c r="BK201" s="241">
        <f>ROUND(I201*H201,2)</f>
        <v>0</v>
      </c>
      <c r="BL201" s="18" t="s">
        <v>242</v>
      </c>
      <c r="BM201" s="240" t="s">
        <v>1472</v>
      </c>
    </row>
    <row r="202" s="12" customFormat="1" ht="22.8" customHeight="1">
      <c r="A202" s="12"/>
      <c r="B202" s="212"/>
      <c r="C202" s="213"/>
      <c r="D202" s="214" t="s">
        <v>77</v>
      </c>
      <c r="E202" s="226" t="s">
        <v>1473</v>
      </c>
      <c r="F202" s="226" t="s">
        <v>1474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SUM(P203:P208)</f>
        <v>0</v>
      </c>
      <c r="Q202" s="220"/>
      <c r="R202" s="221">
        <f>SUM(R203:R208)</f>
        <v>0</v>
      </c>
      <c r="S202" s="220"/>
      <c r="T202" s="222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88</v>
      </c>
      <c r="AT202" s="224" t="s">
        <v>77</v>
      </c>
      <c r="AU202" s="224" t="s">
        <v>86</v>
      </c>
      <c r="AY202" s="223" t="s">
        <v>157</v>
      </c>
      <c r="BK202" s="225">
        <f>SUM(BK203:BK208)</f>
        <v>0</v>
      </c>
    </row>
    <row r="203" s="2" customFormat="1" ht="24.15" customHeight="1">
      <c r="A203" s="39"/>
      <c r="B203" s="40"/>
      <c r="C203" s="228" t="s">
        <v>400</v>
      </c>
      <c r="D203" s="228" t="s">
        <v>160</v>
      </c>
      <c r="E203" s="229" t="s">
        <v>1475</v>
      </c>
      <c r="F203" s="230" t="s">
        <v>1476</v>
      </c>
      <c r="G203" s="231" t="s">
        <v>177</v>
      </c>
      <c r="H203" s="232">
        <v>17.359999999999999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43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242</v>
      </c>
      <c r="AT203" s="240" t="s">
        <v>160</v>
      </c>
      <c r="AU203" s="240" t="s">
        <v>88</v>
      </c>
      <c r="AY203" s="18" t="s">
        <v>157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86</v>
      </c>
      <c r="BK203" s="241">
        <f>ROUND(I203*H203,2)</f>
        <v>0</v>
      </c>
      <c r="BL203" s="18" t="s">
        <v>242</v>
      </c>
      <c r="BM203" s="240" t="s">
        <v>1477</v>
      </c>
    </row>
    <row r="204" s="14" customFormat="1">
      <c r="A204" s="14"/>
      <c r="B204" s="253"/>
      <c r="C204" s="254"/>
      <c r="D204" s="244" t="s">
        <v>166</v>
      </c>
      <c r="E204" s="255" t="s">
        <v>1</v>
      </c>
      <c r="F204" s="256" t="s">
        <v>1478</v>
      </c>
      <c r="G204" s="254"/>
      <c r="H204" s="257">
        <v>16.399999999999999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166</v>
      </c>
      <c r="AU204" s="263" t="s">
        <v>88</v>
      </c>
      <c r="AV204" s="14" t="s">
        <v>88</v>
      </c>
      <c r="AW204" s="14" t="s">
        <v>34</v>
      </c>
      <c r="AX204" s="14" t="s">
        <v>78</v>
      </c>
      <c r="AY204" s="263" t="s">
        <v>157</v>
      </c>
    </row>
    <row r="205" s="14" customFormat="1">
      <c r="A205" s="14"/>
      <c r="B205" s="253"/>
      <c r="C205" s="254"/>
      <c r="D205" s="244" t="s">
        <v>166</v>
      </c>
      <c r="E205" s="255" t="s">
        <v>1</v>
      </c>
      <c r="F205" s="256" t="s">
        <v>1479</v>
      </c>
      <c r="G205" s="254"/>
      <c r="H205" s="257">
        <v>0.95999999999999996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166</v>
      </c>
      <c r="AU205" s="263" t="s">
        <v>88</v>
      </c>
      <c r="AV205" s="14" t="s">
        <v>88</v>
      </c>
      <c r="AW205" s="14" t="s">
        <v>34</v>
      </c>
      <c r="AX205" s="14" t="s">
        <v>78</v>
      </c>
      <c r="AY205" s="263" t="s">
        <v>157</v>
      </c>
    </row>
    <row r="206" s="15" customFormat="1">
      <c r="A206" s="15"/>
      <c r="B206" s="264"/>
      <c r="C206" s="265"/>
      <c r="D206" s="244" t="s">
        <v>166</v>
      </c>
      <c r="E206" s="266" t="s">
        <v>1</v>
      </c>
      <c r="F206" s="267" t="s">
        <v>170</v>
      </c>
      <c r="G206" s="265"/>
      <c r="H206" s="268">
        <v>17.359999999999999</v>
      </c>
      <c r="I206" s="269"/>
      <c r="J206" s="265"/>
      <c r="K206" s="265"/>
      <c r="L206" s="270"/>
      <c r="M206" s="271"/>
      <c r="N206" s="272"/>
      <c r="O206" s="272"/>
      <c r="P206" s="272"/>
      <c r="Q206" s="272"/>
      <c r="R206" s="272"/>
      <c r="S206" s="272"/>
      <c r="T206" s="27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4" t="s">
        <v>166</v>
      </c>
      <c r="AU206" s="274" t="s">
        <v>88</v>
      </c>
      <c r="AV206" s="15" t="s">
        <v>164</v>
      </c>
      <c r="AW206" s="15" t="s">
        <v>34</v>
      </c>
      <c r="AX206" s="15" t="s">
        <v>86</v>
      </c>
      <c r="AY206" s="274" t="s">
        <v>157</v>
      </c>
    </row>
    <row r="207" s="2" customFormat="1" ht="16.5" customHeight="1">
      <c r="A207" s="39"/>
      <c r="B207" s="40"/>
      <c r="C207" s="228" t="s">
        <v>406</v>
      </c>
      <c r="D207" s="228" t="s">
        <v>160</v>
      </c>
      <c r="E207" s="229" t="s">
        <v>1480</v>
      </c>
      <c r="F207" s="230" t="s">
        <v>1481</v>
      </c>
      <c r="G207" s="231" t="s">
        <v>177</v>
      </c>
      <c r="H207" s="232">
        <v>17.359999999999999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43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242</v>
      </c>
      <c r="AT207" s="240" t="s">
        <v>160</v>
      </c>
      <c r="AU207" s="240" t="s">
        <v>88</v>
      </c>
      <c r="AY207" s="18" t="s">
        <v>157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86</v>
      </c>
      <c r="BK207" s="241">
        <f>ROUND(I207*H207,2)</f>
        <v>0</v>
      </c>
      <c r="BL207" s="18" t="s">
        <v>242</v>
      </c>
      <c r="BM207" s="240" t="s">
        <v>1482</v>
      </c>
    </row>
    <row r="208" s="2" customFormat="1" ht="24.15" customHeight="1">
      <c r="A208" s="39"/>
      <c r="B208" s="40"/>
      <c r="C208" s="228" t="s">
        <v>410</v>
      </c>
      <c r="D208" s="228" t="s">
        <v>160</v>
      </c>
      <c r="E208" s="229" t="s">
        <v>1483</v>
      </c>
      <c r="F208" s="230" t="s">
        <v>1484</v>
      </c>
      <c r="G208" s="231" t="s">
        <v>367</v>
      </c>
      <c r="H208" s="290"/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43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242</v>
      </c>
      <c r="AT208" s="240" t="s">
        <v>160</v>
      </c>
      <c r="AU208" s="240" t="s">
        <v>88</v>
      </c>
      <c r="AY208" s="18" t="s">
        <v>157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86</v>
      </c>
      <c r="BK208" s="241">
        <f>ROUND(I208*H208,2)</f>
        <v>0</v>
      </c>
      <c r="BL208" s="18" t="s">
        <v>242</v>
      </c>
      <c r="BM208" s="240" t="s">
        <v>1485</v>
      </c>
    </row>
    <row r="209" s="12" customFormat="1" ht="22.8" customHeight="1">
      <c r="A209" s="12"/>
      <c r="B209" s="212"/>
      <c r="C209" s="213"/>
      <c r="D209" s="214" t="s">
        <v>77</v>
      </c>
      <c r="E209" s="226" t="s">
        <v>510</v>
      </c>
      <c r="F209" s="226" t="s">
        <v>511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SUM(P210:P216)</f>
        <v>0</v>
      </c>
      <c r="Q209" s="220"/>
      <c r="R209" s="221">
        <f>SUM(R210:R216)</f>
        <v>0.072950000000000001</v>
      </c>
      <c r="S209" s="220"/>
      <c r="T209" s="222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88</v>
      </c>
      <c r="AT209" s="224" t="s">
        <v>77</v>
      </c>
      <c r="AU209" s="224" t="s">
        <v>86</v>
      </c>
      <c r="AY209" s="223" t="s">
        <v>157</v>
      </c>
      <c r="BK209" s="225">
        <f>SUM(BK210:BK216)</f>
        <v>0</v>
      </c>
    </row>
    <row r="210" s="2" customFormat="1" ht="21.75" customHeight="1">
      <c r="A210" s="39"/>
      <c r="B210" s="40"/>
      <c r="C210" s="228" t="s">
        <v>414</v>
      </c>
      <c r="D210" s="228" t="s">
        <v>160</v>
      </c>
      <c r="E210" s="229" t="s">
        <v>1486</v>
      </c>
      <c r="F210" s="230" t="s">
        <v>1487</v>
      </c>
      <c r="G210" s="231" t="s">
        <v>177</v>
      </c>
      <c r="H210" s="232">
        <v>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43</v>
      </c>
      <c r="O210" s="92"/>
      <c r="P210" s="238">
        <f>O210*H210</f>
        <v>0</v>
      </c>
      <c r="Q210" s="238">
        <v>0.00025999999999999998</v>
      </c>
      <c r="R210" s="238">
        <f>Q210*H210</f>
        <v>0.00025999999999999998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242</v>
      </c>
      <c r="AT210" s="240" t="s">
        <v>160</v>
      </c>
      <c r="AU210" s="240" t="s">
        <v>88</v>
      </c>
      <c r="AY210" s="18" t="s">
        <v>157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86</v>
      </c>
      <c r="BK210" s="241">
        <f>ROUND(I210*H210,2)</f>
        <v>0</v>
      </c>
      <c r="BL210" s="18" t="s">
        <v>242</v>
      </c>
      <c r="BM210" s="240" t="s">
        <v>1488</v>
      </c>
    </row>
    <row r="211" s="2" customFormat="1" ht="76.35" customHeight="1">
      <c r="A211" s="39"/>
      <c r="B211" s="40"/>
      <c r="C211" s="279" t="s">
        <v>424</v>
      </c>
      <c r="D211" s="279" t="s">
        <v>261</v>
      </c>
      <c r="E211" s="280" t="s">
        <v>1489</v>
      </c>
      <c r="F211" s="281" t="s">
        <v>1490</v>
      </c>
      <c r="G211" s="282" t="s">
        <v>177</v>
      </c>
      <c r="H211" s="283">
        <v>1</v>
      </c>
      <c r="I211" s="284"/>
      <c r="J211" s="285">
        <f>ROUND(I211*H211,2)</f>
        <v>0</v>
      </c>
      <c r="K211" s="286"/>
      <c r="L211" s="287"/>
      <c r="M211" s="288" t="s">
        <v>1</v>
      </c>
      <c r="N211" s="289" t="s">
        <v>43</v>
      </c>
      <c r="O211" s="92"/>
      <c r="P211" s="238">
        <f>O211*H211</f>
        <v>0</v>
      </c>
      <c r="Q211" s="238">
        <v>0.024230000000000002</v>
      </c>
      <c r="R211" s="238">
        <f>Q211*H211</f>
        <v>0.024230000000000002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264</v>
      </c>
      <c r="AT211" s="240" t="s">
        <v>261</v>
      </c>
      <c r="AU211" s="240" t="s">
        <v>88</v>
      </c>
      <c r="AY211" s="18" t="s">
        <v>157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86</v>
      </c>
      <c r="BK211" s="241">
        <f>ROUND(I211*H211,2)</f>
        <v>0</v>
      </c>
      <c r="BL211" s="18" t="s">
        <v>242</v>
      </c>
      <c r="BM211" s="240" t="s">
        <v>1491</v>
      </c>
    </row>
    <row r="212" s="2" customFormat="1">
      <c r="A212" s="39"/>
      <c r="B212" s="40"/>
      <c r="C212" s="41"/>
      <c r="D212" s="244" t="s">
        <v>233</v>
      </c>
      <c r="E212" s="41"/>
      <c r="F212" s="275" t="s">
        <v>1492</v>
      </c>
      <c r="G212" s="41"/>
      <c r="H212" s="41"/>
      <c r="I212" s="276"/>
      <c r="J212" s="41"/>
      <c r="K212" s="41"/>
      <c r="L212" s="45"/>
      <c r="M212" s="277"/>
      <c r="N212" s="27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233</v>
      </c>
      <c r="AU212" s="18" t="s">
        <v>88</v>
      </c>
    </row>
    <row r="213" s="2" customFormat="1" ht="16.5" customHeight="1">
      <c r="A213" s="39"/>
      <c r="B213" s="40"/>
      <c r="C213" s="279" t="s">
        <v>429</v>
      </c>
      <c r="D213" s="279" t="s">
        <v>261</v>
      </c>
      <c r="E213" s="280" t="s">
        <v>1493</v>
      </c>
      <c r="F213" s="281" t="s">
        <v>1494</v>
      </c>
      <c r="G213" s="282" t="s">
        <v>173</v>
      </c>
      <c r="H213" s="283">
        <v>1</v>
      </c>
      <c r="I213" s="284"/>
      <c r="J213" s="285">
        <f>ROUND(I213*H213,2)</f>
        <v>0</v>
      </c>
      <c r="K213" s="286"/>
      <c r="L213" s="287"/>
      <c r="M213" s="288" t="s">
        <v>1</v>
      </c>
      <c r="N213" s="289" t="s">
        <v>43</v>
      </c>
      <c r="O213" s="92"/>
      <c r="P213" s="238">
        <f>O213*H213</f>
        <v>0</v>
      </c>
      <c r="Q213" s="238">
        <v>0.024230000000000002</v>
      </c>
      <c r="R213" s="238">
        <f>Q213*H213</f>
        <v>0.024230000000000002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264</v>
      </c>
      <c r="AT213" s="240" t="s">
        <v>261</v>
      </c>
      <c r="AU213" s="240" t="s">
        <v>88</v>
      </c>
      <c r="AY213" s="18" t="s">
        <v>157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86</v>
      </c>
      <c r="BK213" s="241">
        <f>ROUND(I213*H213,2)</f>
        <v>0</v>
      </c>
      <c r="BL213" s="18" t="s">
        <v>242</v>
      </c>
      <c r="BM213" s="240" t="s">
        <v>1495</v>
      </c>
    </row>
    <row r="214" s="2" customFormat="1">
      <c r="A214" s="39"/>
      <c r="B214" s="40"/>
      <c r="C214" s="41"/>
      <c r="D214" s="244" t="s">
        <v>233</v>
      </c>
      <c r="E214" s="41"/>
      <c r="F214" s="275" t="s">
        <v>1496</v>
      </c>
      <c r="G214" s="41"/>
      <c r="H214" s="41"/>
      <c r="I214" s="276"/>
      <c r="J214" s="41"/>
      <c r="K214" s="41"/>
      <c r="L214" s="45"/>
      <c r="M214" s="277"/>
      <c r="N214" s="27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233</v>
      </c>
      <c r="AU214" s="18" t="s">
        <v>88</v>
      </c>
    </row>
    <row r="215" s="2" customFormat="1" ht="16.5" customHeight="1">
      <c r="A215" s="39"/>
      <c r="B215" s="40"/>
      <c r="C215" s="279" t="s">
        <v>433</v>
      </c>
      <c r="D215" s="279" t="s">
        <v>261</v>
      </c>
      <c r="E215" s="280" t="s">
        <v>1497</v>
      </c>
      <c r="F215" s="281" t="s">
        <v>1498</v>
      </c>
      <c r="G215" s="282" t="s">
        <v>173</v>
      </c>
      <c r="H215" s="283">
        <v>1</v>
      </c>
      <c r="I215" s="284"/>
      <c r="J215" s="285">
        <f>ROUND(I215*H215,2)</f>
        <v>0</v>
      </c>
      <c r="K215" s="286"/>
      <c r="L215" s="287"/>
      <c r="M215" s="288" t="s">
        <v>1</v>
      </c>
      <c r="N215" s="289" t="s">
        <v>43</v>
      </c>
      <c r="O215" s="92"/>
      <c r="P215" s="238">
        <f>O215*H215</f>
        <v>0</v>
      </c>
      <c r="Q215" s="238">
        <v>0.024230000000000002</v>
      </c>
      <c r="R215" s="238">
        <f>Q215*H215</f>
        <v>0.024230000000000002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264</v>
      </c>
      <c r="AT215" s="240" t="s">
        <v>261</v>
      </c>
      <c r="AU215" s="240" t="s">
        <v>88</v>
      </c>
      <c r="AY215" s="18" t="s">
        <v>157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86</v>
      </c>
      <c r="BK215" s="241">
        <f>ROUND(I215*H215,2)</f>
        <v>0</v>
      </c>
      <c r="BL215" s="18" t="s">
        <v>242</v>
      </c>
      <c r="BM215" s="240" t="s">
        <v>1499</v>
      </c>
    </row>
    <row r="216" s="2" customFormat="1" ht="24.15" customHeight="1">
      <c r="A216" s="39"/>
      <c r="B216" s="40"/>
      <c r="C216" s="228" t="s">
        <v>437</v>
      </c>
      <c r="D216" s="228" t="s">
        <v>160</v>
      </c>
      <c r="E216" s="229" t="s">
        <v>526</v>
      </c>
      <c r="F216" s="230" t="s">
        <v>527</v>
      </c>
      <c r="G216" s="231" t="s">
        <v>367</v>
      </c>
      <c r="H216" s="290"/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43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242</v>
      </c>
      <c r="AT216" s="240" t="s">
        <v>160</v>
      </c>
      <c r="AU216" s="240" t="s">
        <v>88</v>
      </c>
      <c r="AY216" s="18" t="s">
        <v>157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86</v>
      </c>
      <c r="BK216" s="241">
        <f>ROUND(I216*H216,2)</f>
        <v>0</v>
      </c>
      <c r="BL216" s="18" t="s">
        <v>242</v>
      </c>
      <c r="BM216" s="240" t="s">
        <v>1500</v>
      </c>
    </row>
    <row r="217" s="12" customFormat="1" ht="22.8" customHeight="1">
      <c r="A217" s="12"/>
      <c r="B217" s="212"/>
      <c r="C217" s="213"/>
      <c r="D217" s="214" t="s">
        <v>77</v>
      </c>
      <c r="E217" s="226" t="s">
        <v>1501</v>
      </c>
      <c r="F217" s="226" t="s">
        <v>1502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SUM(P218:P236)</f>
        <v>0</v>
      </c>
      <c r="Q217" s="220"/>
      <c r="R217" s="221">
        <f>SUM(R218:R236)</f>
        <v>0.24453599999999998</v>
      </c>
      <c r="S217" s="220"/>
      <c r="T217" s="222">
        <f>SUM(T218:T236)</f>
        <v>1.4737723999999999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88</v>
      </c>
      <c r="AT217" s="224" t="s">
        <v>77</v>
      </c>
      <c r="AU217" s="224" t="s">
        <v>86</v>
      </c>
      <c r="AY217" s="223" t="s">
        <v>157</v>
      </c>
      <c r="BK217" s="225">
        <f>SUM(BK218:BK236)</f>
        <v>0</v>
      </c>
    </row>
    <row r="218" s="2" customFormat="1" ht="24.15" customHeight="1">
      <c r="A218" s="39"/>
      <c r="B218" s="40"/>
      <c r="C218" s="228" t="s">
        <v>442</v>
      </c>
      <c r="D218" s="228" t="s">
        <v>160</v>
      </c>
      <c r="E218" s="229" t="s">
        <v>1503</v>
      </c>
      <c r="F218" s="230" t="s">
        <v>1504</v>
      </c>
      <c r="G218" s="231" t="s">
        <v>177</v>
      </c>
      <c r="H218" s="232">
        <v>17.719999999999999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43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0.083169999999999994</v>
      </c>
      <c r="T218" s="239">
        <f>S218*H218</f>
        <v>1.4737723999999999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242</v>
      </c>
      <c r="AT218" s="240" t="s">
        <v>160</v>
      </c>
      <c r="AU218" s="240" t="s">
        <v>88</v>
      </c>
      <c r="AY218" s="18" t="s">
        <v>157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86</v>
      </c>
      <c r="BK218" s="241">
        <f>ROUND(I218*H218,2)</f>
        <v>0</v>
      </c>
      <c r="BL218" s="18" t="s">
        <v>242</v>
      </c>
      <c r="BM218" s="240" t="s">
        <v>1505</v>
      </c>
    </row>
    <row r="219" s="2" customFormat="1" ht="16.5" customHeight="1">
      <c r="A219" s="39"/>
      <c r="B219" s="40"/>
      <c r="C219" s="228" t="s">
        <v>446</v>
      </c>
      <c r="D219" s="228" t="s">
        <v>160</v>
      </c>
      <c r="E219" s="229" t="s">
        <v>1506</v>
      </c>
      <c r="F219" s="230" t="s">
        <v>1507</v>
      </c>
      <c r="G219" s="231" t="s">
        <v>177</v>
      </c>
      <c r="H219" s="232">
        <v>17.719999999999999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43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242</v>
      </c>
      <c r="AT219" s="240" t="s">
        <v>160</v>
      </c>
      <c r="AU219" s="240" t="s">
        <v>88</v>
      </c>
      <c r="AY219" s="18" t="s">
        <v>157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86</v>
      </c>
      <c r="BK219" s="241">
        <f>ROUND(I219*H219,2)</f>
        <v>0</v>
      </c>
      <c r="BL219" s="18" t="s">
        <v>242</v>
      </c>
      <c r="BM219" s="240" t="s">
        <v>1508</v>
      </c>
    </row>
    <row r="220" s="2" customFormat="1" ht="16.5" customHeight="1">
      <c r="A220" s="39"/>
      <c r="B220" s="40"/>
      <c r="C220" s="228" t="s">
        <v>450</v>
      </c>
      <c r="D220" s="228" t="s">
        <v>160</v>
      </c>
      <c r="E220" s="229" t="s">
        <v>1509</v>
      </c>
      <c r="F220" s="230" t="s">
        <v>1510</v>
      </c>
      <c r="G220" s="231" t="s">
        <v>177</v>
      </c>
      <c r="H220" s="232">
        <v>17.719999999999999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43</v>
      </c>
      <c r="O220" s="92"/>
      <c r="P220" s="238">
        <f>O220*H220</f>
        <v>0</v>
      </c>
      <c r="Q220" s="238">
        <v>0.00029999999999999997</v>
      </c>
      <c r="R220" s="238">
        <f>Q220*H220</f>
        <v>0.0053159999999999995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242</v>
      </c>
      <c r="AT220" s="240" t="s">
        <v>160</v>
      </c>
      <c r="AU220" s="240" t="s">
        <v>88</v>
      </c>
      <c r="AY220" s="18" t="s">
        <v>157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86</v>
      </c>
      <c r="BK220" s="241">
        <f>ROUND(I220*H220,2)</f>
        <v>0</v>
      </c>
      <c r="BL220" s="18" t="s">
        <v>242</v>
      </c>
      <c r="BM220" s="240" t="s">
        <v>1511</v>
      </c>
    </row>
    <row r="221" s="2" customFormat="1" ht="24.15" customHeight="1">
      <c r="A221" s="39"/>
      <c r="B221" s="40"/>
      <c r="C221" s="228" t="s">
        <v>454</v>
      </c>
      <c r="D221" s="228" t="s">
        <v>160</v>
      </c>
      <c r="E221" s="229" t="s">
        <v>1512</v>
      </c>
      <c r="F221" s="230" t="s">
        <v>1513</v>
      </c>
      <c r="G221" s="231" t="s">
        <v>177</v>
      </c>
      <c r="H221" s="232">
        <v>17.719999999999999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43</v>
      </c>
      <c r="O221" s="92"/>
      <c r="P221" s="238">
        <f>O221*H221</f>
        <v>0</v>
      </c>
      <c r="Q221" s="238">
        <v>0.012</v>
      </c>
      <c r="R221" s="238">
        <f>Q221*H221</f>
        <v>0.21264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242</v>
      </c>
      <c r="AT221" s="240" t="s">
        <v>160</v>
      </c>
      <c r="AU221" s="240" t="s">
        <v>88</v>
      </c>
      <c r="AY221" s="18" t="s">
        <v>157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86</v>
      </c>
      <c r="BK221" s="241">
        <f>ROUND(I221*H221,2)</f>
        <v>0</v>
      </c>
      <c r="BL221" s="18" t="s">
        <v>242</v>
      </c>
      <c r="BM221" s="240" t="s">
        <v>1514</v>
      </c>
    </row>
    <row r="222" s="2" customFormat="1" ht="24.15" customHeight="1">
      <c r="A222" s="39"/>
      <c r="B222" s="40"/>
      <c r="C222" s="228" t="s">
        <v>458</v>
      </c>
      <c r="D222" s="228" t="s">
        <v>160</v>
      </c>
      <c r="E222" s="229" t="s">
        <v>1515</v>
      </c>
      <c r="F222" s="230" t="s">
        <v>1516</v>
      </c>
      <c r="G222" s="231" t="s">
        <v>212</v>
      </c>
      <c r="H222" s="232">
        <v>18.399999999999999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43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242</v>
      </c>
      <c r="AT222" s="240" t="s">
        <v>160</v>
      </c>
      <c r="AU222" s="240" t="s">
        <v>88</v>
      </c>
      <c r="AY222" s="18" t="s">
        <v>157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86</v>
      </c>
      <c r="BK222" s="241">
        <f>ROUND(I222*H222,2)</f>
        <v>0</v>
      </c>
      <c r="BL222" s="18" t="s">
        <v>242</v>
      </c>
      <c r="BM222" s="240" t="s">
        <v>1517</v>
      </c>
    </row>
    <row r="223" s="14" customFormat="1">
      <c r="A223" s="14"/>
      <c r="B223" s="253"/>
      <c r="C223" s="254"/>
      <c r="D223" s="244" t="s">
        <v>166</v>
      </c>
      <c r="E223" s="255" t="s">
        <v>1</v>
      </c>
      <c r="F223" s="256" t="s">
        <v>1372</v>
      </c>
      <c r="G223" s="254"/>
      <c r="H223" s="257">
        <v>18.399999999999999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166</v>
      </c>
      <c r="AU223" s="263" t="s">
        <v>88</v>
      </c>
      <c r="AV223" s="14" t="s">
        <v>88</v>
      </c>
      <c r="AW223" s="14" t="s">
        <v>34</v>
      </c>
      <c r="AX223" s="14" t="s">
        <v>78</v>
      </c>
      <c r="AY223" s="263" t="s">
        <v>157</v>
      </c>
    </row>
    <row r="224" s="15" customFormat="1">
      <c r="A224" s="15"/>
      <c r="B224" s="264"/>
      <c r="C224" s="265"/>
      <c r="D224" s="244" t="s">
        <v>166</v>
      </c>
      <c r="E224" s="266" t="s">
        <v>1</v>
      </c>
      <c r="F224" s="267" t="s">
        <v>170</v>
      </c>
      <c r="G224" s="265"/>
      <c r="H224" s="268">
        <v>18.399999999999999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166</v>
      </c>
      <c r="AU224" s="274" t="s">
        <v>88</v>
      </c>
      <c r="AV224" s="15" t="s">
        <v>164</v>
      </c>
      <c r="AW224" s="15" t="s">
        <v>34</v>
      </c>
      <c r="AX224" s="15" t="s">
        <v>86</v>
      </c>
      <c r="AY224" s="274" t="s">
        <v>157</v>
      </c>
    </row>
    <row r="225" s="2" customFormat="1" ht="24.15" customHeight="1">
      <c r="A225" s="39"/>
      <c r="B225" s="40"/>
      <c r="C225" s="279" t="s">
        <v>462</v>
      </c>
      <c r="D225" s="279" t="s">
        <v>261</v>
      </c>
      <c r="E225" s="280" t="s">
        <v>1518</v>
      </c>
      <c r="F225" s="281" t="s">
        <v>1519</v>
      </c>
      <c r="G225" s="282" t="s">
        <v>173</v>
      </c>
      <c r="H225" s="283">
        <v>62</v>
      </c>
      <c r="I225" s="284"/>
      <c r="J225" s="285">
        <f>ROUND(I225*H225,2)</f>
        <v>0</v>
      </c>
      <c r="K225" s="286"/>
      <c r="L225" s="287"/>
      <c r="M225" s="288" t="s">
        <v>1</v>
      </c>
      <c r="N225" s="289" t="s">
        <v>43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264</v>
      </c>
      <c r="AT225" s="240" t="s">
        <v>261</v>
      </c>
      <c r="AU225" s="240" t="s">
        <v>88</v>
      </c>
      <c r="AY225" s="18" t="s">
        <v>157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86</v>
      </c>
      <c r="BK225" s="241">
        <f>ROUND(I225*H225,2)</f>
        <v>0</v>
      </c>
      <c r="BL225" s="18" t="s">
        <v>242</v>
      </c>
      <c r="BM225" s="240" t="s">
        <v>1520</v>
      </c>
    </row>
    <row r="226" s="2" customFormat="1">
      <c r="A226" s="39"/>
      <c r="B226" s="40"/>
      <c r="C226" s="41"/>
      <c r="D226" s="244" t="s">
        <v>233</v>
      </c>
      <c r="E226" s="41"/>
      <c r="F226" s="275" t="s">
        <v>1521</v>
      </c>
      <c r="G226" s="41"/>
      <c r="H226" s="41"/>
      <c r="I226" s="276"/>
      <c r="J226" s="41"/>
      <c r="K226" s="41"/>
      <c r="L226" s="45"/>
      <c r="M226" s="277"/>
      <c r="N226" s="27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233</v>
      </c>
      <c r="AU226" s="18" t="s">
        <v>88</v>
      </c>
    </row>
    <row r="227" s="14" customFormat="1">
      <c r="A227" s="14"/>
      <c r="B227" s="253"/>
      <c r="C227" s="254"/>
      <c r="D227" s="244" t="s">
        <v>166</v>
      </c>
      <c r="E227" s="255" t="s">
        <v>1</v>
      </c>
      <c r="F227" s="256" t="s">
        <v>1522</v>
      </c>
      <c r="G227" s="254"/>
      <c r="H227" s="257">
        <v>61.332999999999998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166</v>
      </c>
      <c r="AU227" s="263" t="s">
        <v>88</v>
      </c>
      <c r="AV227" s="14" t="s">
        <v>88</v>
      </c>
      <c r="AW227" s="14" t="s">
        <v>34</v>
      </c>
      <c r="AX227" s="14" t="s">
        <v>78</v>
      </c>
      <c r="AY227" s="263" t="s">
        <v>157</v>
      </c>
    </row>
    <row r="228" s="14" customFormat="1">
      <c r="A228" s="14"/>
      <c r="B228" s="253"/>
      <c r="C228" s="254"/>
      <c r="D228" s="244" t="s">
        <v>166</v>
      </c>
      <c r="E228" s="255" t="s">
        <v>1</v>
      </c>
      <c r="F228" s="256" t="s">
        <v>501</v>
      </c>
      <c r="G228" s="254"/>
      <c r="H228" s="257">
        <v>62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166</v>
      </c>
      <c r="AU228" s="263" t="s">
        <v>88</v>
      </c>
      <c r="AV228" s="14" t="s">
        <v>88</v>
      </c>
      <c r="AW228" s="14" t="s">
        <v>34</v>
      </c>
      <c r="AX228" s="14" t="s">
        <v>86</v>
      </c>
      <c r="AY228" s="263" t="s">
        <v>157</v>
      </c>
    </row>
    <row r="229" s="2" customFormat="1" ht="24.15" customHeight="1">
      <c r="A229" s="39"/>
      <c r="B229" s="40"/>
      <c r="C229" s="228" t="s">
        <v>466</v>
      </c>
      <c r="D229" s="228" t="s">
        <v>160</v>
      </c>
      <c r="E229" s="229" t="s">
        <v>1523</v>
      </c>
      <c r="F229" s="230" t="s">
        <v>1524</v>
      </c>
      <c r="G229" s="231" t="s">
        <v>177</v>
      </c>
      <c r="H229" s="232">
        <v>17.719999999999999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43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242</v>
      </c>
      <c r="AT229" s="240" t="s">
        <v>160</v>
      </c>
      <c r="AU229" s="240" t="s">
        <v>88</v>
      </c>
      <c r="AY229" s="18" t="s">
        <v>157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86</v>
      </c>
      <c r="BK229" s="241">
        <f>ROUND(I229*H229,2)</f>
        <v>0</v>
      </c>
      <c r="BL229" s="18" t="s">
        <v>242</v>
      </c>
      <c r="BM229" s="240" t="s">
        <v>1525</v>
      </c>
    </row>
    <row r="230" s="14" customFormat="1">
      <c r="A230" s="14"/>
      <c r="B230" s="253"/>
      <c r="C230" s="254"/>
      <c r="D230" s="244" t="s">
        <v>166</v>
      </c>
      <c r="E230" s="255" t="s">
        <v>1</v>
      </c>
      <c r="F230" s="256" t="s">
        <v>1478</v>
      </c>
      <c r="G230" s="254"/>
      <c r="H230" s="257">
        <v>16.399999999999999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166</v>
      </c>
      <c r="AU230" s="263" t="s">
        <v>88</v>
      </c>
      <c r="AV230" s="14" t="s">
        <v>88</v>
      </c>
      <c r="AW230" s="14" t="s">
        <v>34</v>
      </c>
      <c r="AX230" s="14" t="s">
        <v>78</v>
      </c>
      <c r="AY230" s="263" t="s">
        <v>157</v>
      </c>
    </row>
    <row r="231" s="14" customFormat="1">
      <c r="A231" s="14"/>
      <c r="B231" s="253"/>
      <c r="C231" s="254"/>
      <c r="D231" s="244" t="s">
        <v>166</v>
      </c>
      <c r="E231" s="255" t="s">
        <v>1</v>
      </c>
      <c r="F231" s="256" t="s">
        <v>1377</v>
      </c>
      <c r="G231" s="254"/>
      <c r="H231" s="257">
        <v>1.3200000000000001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166</v>
      </c>
      <c r="AU231" s="263" t="s">
        <v>88</v>
      </c>
      <c r="AV231" s="14" t="s">
        <v>88</v>
      </c>
      <c r="AW231" s="14" t="s">
        <v>34</v>
      </c>
      <c r="AX231" s="14" t="s">
        <v>78</v>
      </c>
      <c r="AY231" s="263" t="s">
        <v>157</v>
      </c>
    </row>
    <row r="232" s="15" customFormat="1">
      <c r="A232" s="15"/>
      <c r="B232" s="264"/>
      <c r="C232" s="265"/>
      <c r="D232" s="244" t="s">
        <v>166</v>
      </c>
      <c r="E232" s="266" t="s">
        <v>1</v>
      </c>
      <c r="F232" s="267" t="s">
        <v>170</v>
      </c>
      <c r="G232" s="265"/>
      <c r="H232" s="268">
        <v>17.719999999999999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166</v>
      </c>
      <c r="AU232" s="274" t="s">
        <v>88</v>
      </c>
      <c r="AV232" s="15" t="s">
        <v>164</v>
      </c>
      <c r="AW232" s="15" t="s">
        <v>34</v>
      </c>
      <c r="AX232" s="15" t="s">
        <v>86</v>
      </c>
      <c r="AY232" s="274" t="s">
        <v>157</v>
      </c>
    </row>
    <row r="233" s="2" customFormat="1" ht="37.8" customHeight="1">
      <c r="A233" s="39"/>
      <c r="B233" s="40"/>
      <c r="C233" s="279" t="s">
        <v>470</v>
      </c>
      <c r="D233" s="279" t="s">
        <v>261</v>
      </c>
      <c r="E233" s="280" t="s">
        <v>1526</v>
      </c>
      <c r="F233" s="281" t="s">
        <v>1527</v>
      </c>
      <c r="G233" s="282" t="s">
        <v>177</v>
      </c>
      <c r="H233" s="283">
        <v>20.378</v>
      </c>
      <c r="I233" s="284"/>
      <c r="J233" s="285">
        <f>ROUND(I233*H233,2)</f>
        <v>0</v>
      </c>
      <c r="K233" s="286"/>
      <c r="L233" s="287"/>
      <c r="M233" s="288" t="s">
        <v>1</v>
      </c>
      <c r="N233" s="289" t="s">
        <v>43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264</v>
      </c>
      <c r="AT233" s="240" t="s">
        <v>261</v>
      </c>
      <c r="AU233" s="240" t="s">
        <v>88</v>
      </c>
      <c r="AY233" s="18" t="s">
        <v>157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86</v>
      </c>
      <c r="BK233" s="241">
        <f>ROUND(I233*H233,2)</f>
        <v>0</v>
      </c>
      <c r="BL233" s="18" t="s">
        <v>242</v>
      </c>
      <c r="BM233" s="240" t="s">
        <v>1528</v>
      </c>
    </row>
    <row r="234" s="14" customFormat="1">
      <c r="A234" s="14"/>
      <c r="B234" s="253"/>
      <c r="C234" s="254"/>
      <c r="D234" s="244" t="s">
        <v>166</v>
      </c>
      <c r="E234" s="254"/>
      <c r="F234" s="256" t="s">
        <v>1427</v>
      </c>
      <c r="G234" s="254"/>
      <c r="H234" s="257">
        <v>20.378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166</v>
      </c>
      <c r="AU234" s="263" t="s">
        <v>88</v>
      </c>
      <c r="AV234" s="14" t="s">
        <v>88</v>
      </c>
      <c r="AW234" s="14" t="s">
        <v>4</v>
      </c>
      <c r="AX234" s="14" t="s">
        <v>86</v>
      </c>
      <c r="AY234" s="263" t="s">
        <v>157</v>
      </c>
    </row>
    <row r="235" s="2" customFormat="1" ht="24.15" customHeight="1">
      <c r="A235" s="39"/>
      <c r="B235" s="40"/>
      <c r="C235" s="228" t="s">
        <v>474</v>
      </c>
      <c r="D235" s="228" t="s">
        <v>160</v>
      </c>
      <c r="E235" s="229" t="s">
        <v>1529</v>
      </c>
      <c r="F235" s="230" t="s">
        <v>1530</v>
      </c>
      <c r="G235" s="231" t="s">
        <v>177</v>
      </c>
      <c r="H235" s="232">
        <v>17.719999999999999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43</v>
      </c>
      <c r="O235" s="92"/>
      <c r="P235" s="238">
        <f>O235*H235</f>
        <v>0</v>
      </c>
      <c r="Q235" s="238">
        <v>0.0015</v>
      </c>
      <c r="R235" s="238">
        <f>Q235*H235</f>
        <v>0.026579999999999999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242</v>
      </c>
      <c r="AT235" s="240" t="s">
        <v>160</v>
      </c>
      <c r="AU235" s="240" t="s">
        <v>88</v>
      </c>
      <c r="AY235" s="18" t="s">
        <v>157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86</v>
      </c>
      <c r="BK235" s="241">
        <f>ROUND(I235*H235,2)</f>
        <v>0</v>
      </c>
      <c r="BL235" s="18" t="s">
        <v>242</v>
      </c>
      <c r="BM235" s="240" t="s">
        <v>1531</v>
      </c>
    </row>
    <row r="236" s="2" customFormat="1" ht="24.15" customHeight="1">
      <c r="A236" s="39"/>
      <c r="B236" s="40"/>
      <c r="C236" s="228" t="s">
        <v>478</v>
      </c>
      <c r="D236" s="228" t="s">
        <v>160</v>
      </c>
      <c r="E236" s="229" t="s">
        <v>1532</v>
      </c>
      <c r="F236" s="230" t="s">
        <v>1533</v>
      </c>
      <c r="G236" s="231" t="s">
        <v>367</v>
      </c>
      <c r="H236" s="290"/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43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242</v>
      </c>
      <c r="AT236" s="240" t="s">
        <v>160</v>
      </c>
      <c r="AU236" s="240" t="s">
        <v>88</v>
      </c>
      <c r="AY236" s="18" t="s">
        <v>157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86</v>
      </c>
      <c r="BK236" s="241">
        <f>ROUND(I236*H236,2)</f>
        <v>0</v>
      </c>
      <c r="BL236" s="18" t="s">
        <v>242</v>
      </c>
      <c r="BM236" s="240" t="s">
        <v>1534</v>
      </c>
    </row>
    <row r="237" s="12" customFormat="1" ht="22.8" customHeight="1">
      <c r="A237" s="12"/>
      <c r="B237" s="212"/>
      <c r="C237" s="213"/>
      <c r="D237" s="214" t="s">
        <v>77</v>
      </c>
      <c r="E237" s="226" t="s">
        <v>529</v>
      </c>
      <c r="F237" s="226" t="s">
        <v>1229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SUM(P238:P240)</f>
        <v>0</v>
      </c>
      <c r="Q237" s="220"/>
      <c r="R237" s="221">
        <f>SUM(R238:R240)</f>
        <v>0.00073999999999999999</v>
      </c>
      <c r="S237" s="220"/>
      <c r="T237" s="222">
        <f>SUM(T238:T240)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88</v>
      </c>
      <c r="AT237" s="224" t="s">
        <v>77</v>
      </c>
      <c r="AU237" s="224" t="s">
        <v>86</v>
      </c>
      <c r="AY237" s="223" t="s">
        <v>157</v>
      </c>
      <c r="BK237" s="225">
        <f>SUM(BK238:BK240)</f>
        <v>0</v>
      </c>
    </row>
    <row r="238" s="2" customFormat="1" ht="24.15" customHeight="1">
      <c r="A238" s="39"/>
      <c r="B238" s="40"/>
      <c r="C238" s="228" t="s">
        <v>482</v>
      </c>
      <c r="D238" s="228" t="s">
        <v>160</v>
      </c>
      <c r="E238" s="229" t="s">
        <v>1535</v>
      </c>
      <c r="F238" s="230" t="s">
        <v>1536</v>
      </c>
      <c r="G238" s="231" t="s">
        <v>177</v>
      </c>
      <c r="H238" s="232">
        <v>2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43</v>
      </c>
      <c r="O238" s="92"/>
      <c r="P238" s="238">
        <f>O238*H238</f>
        <v>0</v>
      </c>
      <c r="Q238" s="238">
        <v>0.00011</v>
      </c>
      <c r="R238" s="238">
        <f>Q238*H238</f>
        <v>0.00022000000000000001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242</v>
      </c>
      <c r="AT238" s="240" t="s">
        <v>160</v>
      </c>
      <c r="AU238" s="240" t="s">
        <v>88</v>
      </c>
      <c r="AY238" s="18" t="s">
        <v>157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86</v>
      </c>
      <c r="BK238" s="241">
        <f>ROUND(I238*H238,2)</f>
        <v>0</v>
      </c>
      <c r="BL238" s="18" t="s">
        <v>242</v>
      </c>
      <c r="BM238" s="240" t="s">
        <v>1537</v>
      </c>
    </row>
    <row r="239" s="2" customFormat="1" ht="24.15" customHeight="1">
      <c r="A239" s="39"/>
      <c r="B239" s="40"/>
      <c r="C239" s="228" t="s">
        <v>487</v>
      </c>
      <c r="D239" s="228" t="s">
        <v>160</v>
      </c>
      <c r="E239" s="229" t="s">
        <v>1235</v>
      </c>
      <c r="F239" s="230" t="s">
        <v>1538</v>
      </c>
      <c r="G239" s="231" t="s">
        <v>177</v>
      </c>
      <c r="H239" s="232">
        <v>2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43</v>
      </c>
      <c r="O239" s="92"/>
      <c r="P239" s="238">
        <f>O239*H239</f>
        <v>0</v>
      </c>
      <c r="Q239" s="238">
        <v>0.00013999999999999999</v>
      </c>
      <c r="R239" s="238">
        <f>Q239*H239</f>
        <v>0.00027999999999999998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242</v>
      </c>
      <c r="AT239" s="240" t="s">
        <v>160</v>
      </c>
      <c r="AU239" s="240" t="s">
        <v>88</v>
      </c>
      <c r="AY239" s="18" t="s">
        <v>157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86</v>
      </c>
      <c r="BK239" s="241">
        <f>ROUND(I239*H239,2)</f>
        <v>0</v>
      </c>
      <c r="BL239" s="18" t="s">
        <v>242</v>
      </c>
      <c r="BM239" s="240" t="s">
        <v>1539</v>
      </c>
    </row>
    <row r="240" s="2" customFormat="1" ht="24.15" customHeight="1">
      <c r="A240" s="39"/>
      <c r="B240" s="40"/>
      <c r="C240" s="228" t="s">
        <v>493</v>
      </c>
      <c r="D240" s="228" t="s">
        <v>160</v>
      </c>
      <c r="E240" s="229" t="s">
        <v>1239</v>
      </c>
      <c r="F240" s="230" t="s">
        <v>1240</v>
      </c>
      <c r="G240" s="231" t="s">
        <v>177</v>
      </c>
      <c r="H240" s="232">
        <v>2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43</v>
      </c>
      <c r="O240" s="92"/>
      <c r="P240" s="238">
        <f>O240*H240</f>
        <v>0</v>
      </c>
      <c r="Q240" s="238">
        <v>0.00012</v>
      </c>
      <c r="R240" s="238">
        <f>Q240*H240</f>
        <v>0.00024000000000000001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242</v>
      </c>
      <c r="AT240" s="240" t="s">
        <v>160</v>
      </c>
      <c r="AU240" s="240" t="s">
        <v>88</v>
      </c>
      <c r="AY240" s="18" t="s">
        <v>157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86</v>
      </c>
      <c r="BK240" s="241">
        <f>ROUND(I240*H240,2)</f>
        <v>0</v>
      </c>
      <c r="BL240" s="18" t="s">
        <v>242</v>
      </c>
      <c r="BM240" s="240" t="s">
        <v>1540</v>
      </c>
    </row>
    <row r="241" s="12" customFormat="1" ht="22.8" customHeight="1">
      <c r="A241" s="12"/>
      <c r="B241" s="212"/>
      <c r="C241" s="213"/>
      <c r="D241" s="214" t="s">
        <v>77</v>
      </c>
      <c r="E241" s="226" t="s">
        <v>1541</v>
      </c>
      <c r="F241" s="226" t="s">
        <v>1542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SUM(P242:P249)</f>
        <v>0</v>
      </c>
      <c r="Q241" s="220"/>
      <c r="R241" s="221">
        <f>SUM(R242:R249)</f>
        <v>0.020155999999999997</v>
      </c>
      <c r="S241" s="220"/>
      <c r="T241" s="222">
        <f>SUM(T242:T249)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88</v>
      </c>
      <c r="AT241" s="224" t="s">
        <v>77</v>
      </c>
      <c r="AU241" s="224" t="s">
        <v>86</v>
      </c>
      <c r="AY241" s="223" t="s">
        <v>157</v>
      </c>
      <c r="BK241" s="225">
        <f>SUM(BK242:BK249)</f>
        <v>0</v>
      </c>
    </row>
    <row r="242" s="2" customFormat="1" ht="24.15" customHeight="1">
      <c r="A242" s="39"/>
      <c r="B242" s="40"/>
      <c r="C242" s="228" t="s">
        <v>497</v>
      </c>
      <c r="D242" s="228" t="s">
        <v>160</v>
      </c>
      <c r="E242" s="229" t="s">
        <v>1243</v>
      </c>
      <c r="F242" s="230" t="s">
        <v>1244</v>
      </c>
      <c r="G242" s="231" t="s">
        <v>177</v>
      </c>
      <c r="H242" s="232">
        <v>2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43</v>
      </c>
      <c r="O242" s="92"/>
      <c r="P242" s="238">
        <f>O242*H242</f>
        <v>0</v>
      </c>
      <c r="Q242" s="238">
        <v>0.00012</v>
      </c>
      <c r="R242" s="238">
        <f>Q242*H242</f>
        <v>0.00024000000000000001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242</v>
      </c>
      <c r="AT242" s="240" t="s">
        <v>160</v>
      </c>
      <c r="AU242" s="240" t="s">
        <v>88</v>
      </c>
      <c r="AY242" s="18" t="s">
        <v>157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86</v>
      </c>
      <c r="BK242" s="241">
        <f>ROUND(I242*H242,2)</f>
        <v>0</v>
      </c>
      <c r="BL242" s="18" t="s">
        <v>242</v>
      </c>
      <c r="BM242" s="240" t="s">
        <v>1543</v>
      </c>
    </row>
    <row r="243" s="2" customFormat="1" ht="24.15" customHeight="1">
      <c r="A243" s="39"/>
      <c r="B243" s="40"/>
      <c r="C243" s="228" t="s">
        <v>501</v>
      </c>
      <c r="D243" s="228" t="s">
        <v>160</v>
      </c>
      <c r="E243" s="229" t="s">
        <v>1544</v>
      </c>
      <c r="F243" s="230" t="s">
        <v>1545</v>
      </c>
      <c r="G243" s="231" t="s">
        <v>177</v>
      </c>
      <c r="H243" s="232">
        <v>76.599999999999994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43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242</v>
      </c>
      <c r="AT243" s="240" t="s">
        <v>160</v>
      </c>
      <c r="AU243" s="240" t="s">
        <v>88</v>
      </c>
      <c r="AY243" s="18" t="s">
        <v>157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86</v>
      </c>
      <c r="BK243" s="241">
        <f>ROUND(I243*H243,2)</f>
        <v>0</v>
      </c>
      <c r="BL243" s="18" t="s">
        <v>242</v>
      </c>
      <c r="BM243" s="240" t="s">
        <v>1546</v>
      </c>
    </row>
    <row r="244" s="2" customFormat="1" ht="24.15" customHeight="1">
      <c r="A244" s="39"/>
      <c r="B244" s="40"/>
      <c r="C244" s="228" t="s">
        <v>506</v>
      </c>
      <c r="D244" s="228" t="s">
        <v>160</v>
      </c>
      <c r="E244" s="229" t="s">
        <v>1547</v>
      </c>
      <c r="F244" s="230" t="s">
        <v>1548</v>
      </c>
      <c r="G244" s="231" t="s">
        <v>177</v>
      </c>
      <c r="H244" s="232">
        <v>76.599999999999994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43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242</v>
      </c>
      <c r="AT244" s="240" t="s">
        <v>160</v>
      </c>
      <c r="AU244" s="240" t="s">
        <v>88</v>
      </c>
      <c r="AY244" s="18" t="s">
        <v>157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86</v>
      </c>
      <c r="BK244" s="241">
        <f>ROUND(I244*H244,2)</f>
        <v>0</v>
      </c>
      <c r="BL244" s="18" t="s">
        <v>242</v>
      </c>
      <c r="BM244" s="240" t="s">
        <v>1549</v>
      </c>
    </row>
    <row r="245" s="2" customFormat="1" ht="33" customHeight="1">
      <c r="A245" s="39"/>
      <c r="B245" s="40"/>
      <c r="C245" s="228" t="s">
        <v>512</v>
      </c>
      <c r="D245" s="228" t="s">
        <v>160</v>
      </c>
      <c r="E245" s="229" t="s">
        <v>1550</v>
      </c>
      <c r="F245" s="230" t="s">
        <v>1551</v>
      </c>
      <c r="G245" s="231" t="s">
        <v>177</v>
      </c>
      <c r="H245" s="232">
        <v>76.599999999999994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43</v>
      </c>
      <c r="O245" s="92"/>
      <c r="P245" s="238">
        <f>O245*H245</f>
        <v>0</v>
      </c>
      <c r="Q245" s="238">
        <v>0.00025999999999999998</v>
      </c>
      <c r="R245" s="238">
        <f>Q245*H245</f>
        <v>0.019915999999999996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242</v>
      </c>
      <c r="AT245" s="240" t="s">
        <v>160</v>
      </c>
      <c r="AU245" s="240" t="s">
        <v>88</v>
      </c>
      <c r="AY245" s="18" t="s">
        <v>157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86</v>
      </c>
      <c r="BK245" s="241">
        <f>ROUND(I245*H245,2)</f>
        <v>0</v>
      </c>
      <c r="BL245" s="18" t="s">
        <v>242</v>
      </c>
      <c r="BM245" s="240" t="s">
        <v>1552</v>
      </c>
    </row>
    <row r="246" s="14" customFormat="1">
      <c r="A246" s="14"/>
      <c r="B246" s="253"/>
      <c r="C246" s="254"/>
      <c r="D246" s="244" t="s">
        <v>166</v>
      </c>
      <c r="E246" s="255" t="s">
        <v>1</v>
      </c>
      <c r="F246" s="256" t="s">
        <v>1390</v>
      </c>
      <c r="G246" s="254"/>
      <c r="H246" s="257">
        <v>58.880000000000003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166</v>
      </c>
      <c r="AU246" s="263" t="s">
        <v>88</v>
      </c>
      <c r="AV246" s="14" t="s">
        <v>88</v>
      </c>
      <c r="AW246" s="14" t="s">
        <v>34</v>
      </c>
      <c r="AX246" s="14" t="s">
        <v>78</v>
      </c>
      <c r="AY246" s="263" t="s">
        <v>157</v>
      </c>
    </row>
    <row r="247" s="14" customFormat="1">
      <c r="A247" s="14"/>
      <c r="B247" s="253"/>
      <c r="C247" s="254"/>
      <c r="D247" s="244" t="s">
        <v>166</v>
      </c>
      <c r="E247" s="255" t="s">
        <v>1</v>
      </c>
      <c r="F247" s="256" t="s">
        <v>1478</v>
      </c>
      <c r="G247" s="254"/>
      <c r="H247" s="257">
        <v>16.399999999999999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166</v>
      </c>
      <c r="AU247" s="263" t="s">
        <v>88</v>
      </c>
      <c r="AV247" s="14" t="s">
        <v>88</v>
      </c>
      <c r="AW247" s="14" t="s">
        <v>34</v>
      </c>
      <c r="AX247" s="14" t="s">
        <v>78</v>
      </c>
      <c r="AY247" s="263" t="s">
        <v>157</v>
      </c>
    </row>
    <row r="248" s="14" customFormat="1">
      <c r="A248" s="14"/>
      <c r="B248" s="253"/>
      <c r="C248" s="254"/>
      <c r="D248" s="244" t="s">
        <v>166</v>
      </c>
      <c r="E248" s="255" t="s">
        <v>1</v>
      </c>
      <c r="F248" s="256" t="s">
        <v>1553</v>
      </c>
      <c r="G248" s="254"/>
      <c r="H248" s="257">
        <v>1.3200000000000001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166</v>
      </c>
      <c r="AU248" s="263" t="s">
        <v>88</v>
      </c>
      <c r="AV248" s="14" t="s">
        <v>88</v>
      </c>
      <c r="AW248" s="14" t="s">
        <v>34</v>
      </c>
      <c r="AX248" s="14" t="s">
        <v>78</v>
      </c>
      <c r="AY248" s="263" t="s">
        <v>157</v>
      </c>
    </row>
    <row r="249" s="15" customFormat="1">
      <c r="A249" s="15"/>
      <c r="B249" s="264"/>
      <c r="C249" s="265"/>
      <c r="D249" s="244" t="s">
        <v>166</v>
      </c>
      <c r="E249" s="266" t="s">
        <v>1</v>
      </c>
      <c r="F249" s="267" t="s">
        <v>170</v>
      </c>
      <c r="G249" s="265"/>
      <c r="H249" s="268">
        <v>76.599999999999994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166</v>
      </c>
      <c r="AU249" s="274" t="s">
        <v>88</v>
      </c>
      <c r="AV249" s="15" t="s">
        <v>164</v>
      </c>
      <c r="AW249" s="15" t="s">
        <v>34</v>
      </c>
      <c r="AX249" s="15" t="s">
        <v>86</v>
      </c>
      <c r="AY249" s="274" t="s">
        <v>157</v>
      </c>
    </row>
    <row r="250" s="12" customFormat="1" ht="25.92" customHeight="1">
      <c r="A250" s="12"/>
      <c r="B250" s="212"/>
      <c r="C250" s="213"/>
      <c r="D250" s="214" t="s">
        <v>77</v>
      </c>
      <c r="E250" s="215" t="s">
        <v>1284</v>
      </c>
      <c r="F250" s="215" t="s">
        <v>1285</v>
      </c>
      <c r="G250" s="213"/>
      <c r="H250" s="213"/>
      <c r="I250" s="216"/>
      <c r="J250" s="217">
        <f>BK250</f>
        <v>0</v>
      </c>
      <c r="K250" s="213"/>
      <c r="L250" s="218"/>
      <c r="M250" s="219"/>
      <c r="N250" s="220"/>
      <c r="O250" s="220"/>
      <c r="P250" s="221">
        <f>SUM(P251:P259)</f>
        <v>0</v>
      </c>
      <c r="Q250" s="220"/>
      <c r="R250" s="221">
        <f>SUM(R251:R259)</f>
        <v>0</v>
      </c>
      <c r="S250" s="220"/>
      <c r="T250" s="222">
        <f>SUM(T251:T259)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3" t="s">
        <v>158</v>
      </c>
      <c r="AT250" s="224" t="s">
        <v>77</v>
      </c>
      <c r="AU250" s="224" t="s">
        <v>78</v>
      </c>
      <c r="AY250" s="223" t="s">
        <v>157</v>
      </c>
      <c r="BK250" s="225">
        <f>SUM(BK251:BK259)</f>
        <v>0</v>
      </c>
    </row>
    <row r="251" s="2" customFormat="1" ht="33" customHeight="1">
      <c r="A251" s="39"/>
      <c r="B251" s="40"/>
      <c r="C251" s="228" t="s">
        <v>516</v>
      </c>
      <c r="D251" s="228" t="s">
        <v>160</v>
      </c>
      <c r="E251" s="229" t="s">
        <v>1554</v>
      </c>
      <c r="F251" s="230" t="s">
        <v>1555</v>
      </c>
      <c r="G251" s="231" t="s">
        <v>212</v>
      </c>
      <c r="H251" s="232">
        <v>20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43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512</v>
      </c>
      <c r="AT251" s="240" t="s">
        <v>160</v>
      </c>
      <c r="AU251" s="240" t="s">
        <v>86</v>
      </c>
      <c r="AY251" s="18" t="s">
        <v>157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86</v>
      </c>
      <c r="BK251" s="241">
        <f>ROUND(I251*H251,2)</f>
        <v>0</v>
      </c>
      <c r="BL251" s="18" t="s">
        <v>512</v>
      </c>
      <c r="BM251" s="240" t="s">
        <v>1556</v>
      </c>
    </row>
    <row r="252" s="2" customFormat="1">
      <c r="A252" s="39"/>
      <c r="B252" s="40"/>
      <c r="C252" s="41"/>
      <c r="D252" s="244" t="s">
        <v>233</v>
      </c>
      <c r="E252" s="41"/>
      <c r="F252" s="275" t="s">
        <v>1557</v>
      </c>
      <c r="G252" s="41"/>
      <c r="H252" s="41"/>
      <c r="I252" s="276"/>
      <c r="J252" s="41"/>
      <c r="K252" s="41"/>
      <c r="L252" s="45"/>
      <c r="M252" s="277"/>
      <c r="N252" s="27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233</v>
      </c>
      <c r="AU252" s="18" t="s">
        <v>86</v>
      </c>
    </row>
    <row r="253" s="2" customFormat="1" ht="16.5" customHeight="1">
      <c r="A253" s="39"/>
      <c r="B253" s="40"/>
      <c r="C253" s="228" t="s">
        <v>520</v>
      </c>
      <c r="D253" s="228" t="s">
        <v>160</v>
      </c>
      <c r="E253" s="229" t="s">
        <v>1558</v>
      </c>
      <c r="F253" s="230" t="s">
        <v>1559</v>
      </c>
      <c r="G253" s="231" t="s">
        <v>185</v>
      </c>
      <c r="H253" s="232">
        <v>1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43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512</v>
      </c>
      <c r="AT253" s="240" t="s">
        <v>160</v>
      </c>
      <c r="AU253" s="240" t="s">
        <v>86</v>
      </c>
      <c r="AY253" s="18" t="s">
        <v>157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86</v>
      </c>
      <c r="BK253" s="241">
        <f>ROUND(I253*H253,2)</f>
        <v>0</v>
      </c>
      <c r="BL253" s="18" t="s">
        <v>512</v>
      </c>
      <c r="BM253" s="240" t="s">
        <v>1560</v>
      </c>
    </row>
    <row r="254" s="2" customFormat="1">
      <c r="A254" s="39"/>
      <c r="B254" s="40"/>
      <c r="C254" s="41"/>
      <c r="D254" s="244" t="s">
        <v>233</v>
      </c>
      <c r="E254" s="41"/>
      <c r="F254" s="275" t="s">
        <v>1557</v>
      </c>
      <c r="G254" s="41"/>
      <c r="H254" s="41"/>
      <c r="I254" s="276"/>
      <c r="J254" s="41"/>
      <c r="K254" s="41"/>
      <c r="L254" s="45"/>
      <c r="M254" s="277"/>
      <c r="N254" s="278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233</v>
      </c>
      <c r="AU254" s="18" t="s">
        <v>86</v>
      </c>
    </row>
    <row r="255" s="2" customFormat="1" ht="16.5" customHeight="1">
      <c r="A255" s="39"/>
      <c r="B255" s="40"/>
      <c r="C255" s="228" t="s">
        <v>525</v>
      </c>
      <c r="D255" s="228" t="s">
        <v>160</v>
      </c>
      <c r="E255" s="229" t="s">
        <v>1561</v>
      </c>
      <c r="F255" s="230" t="s">
        <v>1562</v>
      </c>
      <c r="G255" s="231" t="s">
        <v>1563</v>
      </c>
      <c r="H255" s="232">
        <v>1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43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512</v>
      </c>
      <c r="AT255" s="240" t="s">
        <v>160</v>
      </c>
      <c r="AU255" s="240" t="s">
        <v>86</v>
      </c>
      <c r="AY255" s="18" t="s">
        <v>157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86</v>
      </c>
      <c r="BK255" s="241">
        <f>ROUND(I255*H255,2)</f>
        <v>0</v>
      </c>
      <c r="BL255" s="18" t="s">
        <v>512</v>
      </c>
      <c r="BM255" s="240" t="s">
        <v>1564</v>
      </c>
    </row>
    <row r="256" s="2" customFormat="1" ht="16.5" customHeight="1">
      <c r="A256" s="39"/>
      <c r="B256" s="40"/>
      <c r="C256" s="228" t="s">
        <v>531</v>
      </c>
      <c r="D256" s="228" t="s">
        <v>160</v>
      </c>
      <c r="E256" s="229" t="s">
        <v>1565</v>
      </c>
      <c r="F256" s="230" t="s">
        <v>1566</v>
      </c>
      <c r="G256" s="231" t="s">
        <v>1563</v>
      </c>
      <c r="H256" s="232">
        <v>1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43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512</v>
      </c>
      <c r="AT256" s="240" t="s">
        <v>160</v>
      </c>
      <c r="AU256" s="240" t="s">
        <v>86</v>
      </c>
      <c r="AY256" s="18" t="s">
        <v>157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86</v>
      </c>
      <c r="BK256" s="241">
        <f>ROUND(I256*H256,2)</f>
        <v>0</v>
      </c>
      <c r="BL256" s="18" t="s">
        <v>512</v>
      </c>
      <c r="BM256" s="240" t="s">
        <v>1567</v>
      </c>
    </row>
    <row r="257" s="2" customFormat="1" ht="21.75" customHeight="1">
      <c r="A257" s="39"/>
      <c r="B257" s="40"/>
      <c r="C257" s="279" t="s">
        <v>535</v>
      </c>
      <c r="D257" s="279" t="s">
        <v>261</v>
      </c>
      <c r="E257" s="280" t="s">
        <v>1568</v>
      </c>
      <c r="F257" s="281" t="s">
        <v>1569</v>
      </c>
      <c r="G257" s="282" t="s">
        <v>1563</v>
      </c>
      <c r="H257" s="283">
        <v>1</v>
      </c>
      <c r="I257" s="284"/>
      <c r="J257" s="285">
        <f>ROUND(I257*H257,2)</f>
        <v>0</v>
      </c>
      <c r="K257" s="286"/>
      <c r="L257" s="287"/>
      <c r="M257" s="288" t="s">
        <v>1</v>
      </c>
      <c r="N257" s="289" t="s">
        <v>43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1293</v>
      </c>
      <c r="AT257" s="240" t="s">
        <v>261</v>
      </c>
      <c r="AU257" s="240" t="s">
        <v>86</v>
      </c>
      <c r="AY257" s="18" t="s">
        <v>157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86</v>
      </c>
      <c r="BK257" s="241">
        <f>ROUND(I257*H257,2)</f>
        <v>0</v>
      </c>
      <c r="BL257" s="18" t="s">
        <v>512</v>
      </c>
      <c r="BM257" s="240" t="s">
        <v>1570</v>
      </c>
    </row>
    <row r="258" s="2" customFormat="1" ht="24.15" customHeight="1">
      <c r="A258" s="39"/>
      <c r="B258" s="40"/>
      <c r="C258" s="228" t="s">
        <v>539</v>
      </c>
      <c r="D258" s="228" t="s">
        <v>160</v>
      </c>
      <c r="E258" s="229" t="s">
        <v>1571</v>
      </c>
      <c r="F258" s="230" t="s">
        <v>1572</v>
      </c>
      <c r="G258" s="231" t="s">
        <v>173</v>
      </c>
      <c r="H258" s="232">
        <v>1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43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512</v>
      </c>
      <c r="AT258" s="240" t="s">
        <v>160</v>
      </c>
      <c r="AU258" s="240" t="s">
        <v>86</v>
      </c>
      <c r="AY258" s="18" t="s">
        <v>157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86</v>
      </c>
      <c r="BK258" s="241">
        <f>ROUND(I258*H258,2)</f>
        <v>0</v>
      </c>
      <c r="BL258" s="18" t="s">
        <v>512</v>
      </c>
      <c r="BM258" s="240" t="s">
        <v>1573</v>
      </c>
    </row>
    <row r="259" s="2" customFormat="1" ht="16.5" customHeight="1">
      <c r="A259" s="39"/>
      <c r="B259" s="40"/>
      <c r="C259" s="279" t="s">
        <v>543</v>
      </c>
      <c r="D259" s="279" t="s">
        <v>261</v>
      </c>
      <c r="E259" s="280" t="s">
        <v>1574</v>
      </c>
      <c r="F259" s="281" t="s">
        <v>1575</v>
      </c>
      <c r="G259" s="282" t="s">
        <v>1563</v>
      </c>
      <c r="H259" s="283">
        <v>1</v>
      </c>
      <c r="I259" s="284"/>
      <c r="J259" s="285">
        <f>ROUND(I259*H259,2)</f>
        <v>0</v>
      </c>
      <c r="K259" s="286"/>
      <c r="L259" s="287"/>
      <c r="M259" s="310" t="s">
        <v>1</v>
      </c>
      <c r="N259" s="311" t="s">
        <v>43</v>
      </c>
      <c r="O259" s="293"/>
      <c r="P259" s="294">
        <f>O259*H259</f>
        <v>0</v>
      </c>
      <c r="Q259" s="294">
        <v>0</v>
      </c>
      <c r="R259" s="294">
        <f>Q259*H259</f>
        <v>0</v>
      </c>
      <c r="S259" s="294">
        <v>0</v>
      </c>
      <c r="T259" s="29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1293</v>
      </c>
      <c r="AT259" s="240" t="s">
        <v>261</v>
      </c>
      <c r="AU259" s="240" t="s">
        <v>86</v>
      </c>
      <c r="AY259" s="18" t="s">
        <v>157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86</v>
      </c>
      <c r="BK259" s="241">
        <f>ROUND(I259*H259,2)</f>
        <v>0</v>
      </c>
      <c r="BL259" s="18" t="s">
        <v>512</v>
      </c>
      <c r="BM259" s="240" t="s">
        <v>1576</v>
      </c>
    </row>
    <row r="260" s="2" customFormat="1" ht="6.96" customHeight="1">
      <c r="A260" s="39"/>
      <c r="B260" s="67"/>
      <c r="C260" s="68"/>
      <c r="D260" s="68"/>
      <c r="E260" s="68"/>
      <c r="F260" s="68"/>
      <c r="G260" s="68"/>
      <c r="H260" s="68"/>
      <c r="I260" s="68"/>
      <c r="J260" s="68"/>
      <c r="K260" s="68"/>
      <c r="L260" s="45"/>
      <c r="M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</sheetData>
  <sheetProtection sheet="1" autoFilter="0" formatColumns="0" formatRows="0" objects="1" scenarios="1" spinCount="100000" saltValue="B0hL0381UMV7TNs7Vi1FZe5oBHq7u8iKPhTgLt4KeuTkwKaficadPoGcMQm20Zs4aIZ//nYKdVxfOscWFmLUHw==" hashValue="b2Nv+4XbV0jklR+JFx1+WG/DUR719gh1drD2zF6B7emfst4Ep2NIfdguMk8essh+w03L9xRZuHFVQI11cyBfaQ==" algorithmName="SHA-512" password="CC35"/>
  <autoFilter ref="C133:K259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 Senohraby ON - oprava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1577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25. 7. 2023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ROUND(J140,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ROUND((SUM(BE140:BE453)),  2)</f>
        <v>0</v>
      </c>
      <c r="G33" s="39"/>
      <c r="H33" s="39"/>
      <c r="I33" s="165">
        <v>0.20999999999999999</v>
      </c>
      <c r="J33" s="164">
        <f>ROUND(((SUM(BE140:BE453))*I33),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ROUND((SUM(BF140:BF453)),  2)</f>
        <v>0</v>
      </c>
      <c r="G34" s="39"/>
      <c r="H34" s="39"/>
      <c r="I34" s="165">
        <v>0.14999999999999999</v>
      </c>
      <c r="J34" s="164">
        <f>ROUND(((SUM(BF140:BF453))*I34),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ROUND((SUM(BG140:BG453)),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ROUND((SUM(BH140:BH453)),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ROUND((SUM(BI140:BI453)),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 Senohraby ON -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SO.04 - Oprava zázemí dopravní kanceláře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Senohraby</v>
      </c>
      <c r="G89" s="41"/>
      <c r="H89" s="41"/>
      <c r="I89" s="33" t="s">
        <v>22</v>
      </c>
      <c r="J89" s="80" t="str">
        <f>IF(J12="","",J12)</f>
        <v>25. 7. 2023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L. Malý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124</v>
      </c>
      <c r="D94" s="186"/>
      <c r="E94" s="186"/>
      <c r="F94" s="186"/>
      <c r="G94" s="186"/>
      <c r="H94" s="186"/>
      <c r="I94" s="186"/>
      <c r="J94" s="187" t="s">
        <v>125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126</v>
      </c>
      <c r="D96" s="41"/>
      <c r="E96" s="41"/>
      <c r="F96" s="41"/>
      <c r="G96" s="41"/>
      <c r="H96" s="41"/>
      <c r="I96" s="41"/>
      <c r="J96" s="111">
        <f>J140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127</v>
      </c>
    </row>
    <row r="97" s="9" customFormat="1" ht="24.96" customHeight="1">
      <c r="A97" s="9"/>
      <c r="B97" s="189"/>
      <c r="C97" s="190"/>
      <c r="D97" s="191" t="s">
        <v>128</v>
      </c>
      <c r="E97" s="192"/>
      <c r="F97" s="192"/>
      <c r="G97" s="192"/>
      <c r="H97" s="192"/>
      <c r="I97" s="192"/>
      <c r="J97" s="193">
        <f>J141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129</v>
      </c>
      <c r="E98" s="197"/>
      <c r="F98" s="197"/>
      <c r="G98" s="197"/>
      <c r="H98" s="197"/>
      <c r="I98" s="197"/>
      <c r="J98" s="198">
        <f>J142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559</v>
      </c>
      <c r="E99" s="197"/>
      <c r="F99" s="197"/>
      <c r="G99" s="197"/>
      <c r="H99" s="197"/>
      <c r="I99" s="197"/>
      <c r="J99" s="198">
        <f>J151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130</v>
      </c>
      <c r="E100" s="197"/>
      <c r="F100" s="197"/>
      <c r="G100" s="197"/>
      <c r="H100" s="197"/>
      <c r="I100" s="197"/>
      <c r="J100" s="198">
        <f>J179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131</v>
      </c>
      <c r="E101" s="197"/>
      <c r="F101" s="197"/>
      <c r="G101" s="197"/>
      <c r="H101" s="197"/>
      <c r="I101" s="197"/>
      <c r="J101" s="198">
        <f>J208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132</v>
      </c>
      <c r="E102" s="197"/>
      <c r="F102" s="197"/>
      <c r="G102" s="197"/>
      <c r="H102" s="197"/>
      <c r="I102" s="197"/>
      <c r="J102" s="198">
        <f>J217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133</v>
      </c>
      <c r="E103" s="192"/>
      <c r="F103" s="192"/>
      <c r="G103" s="192"/>
      <c r="H103" s="192"/>
      <c r="I103" s="192"/>
      <c r="J103" s="193">
        <f>J219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4"/>
      <c r="D104" s="196" t="s">
        <v>1333</v>
      </c>
      <c r="E104" s="197"/>
      <c r="F104" s="197"/>
      <c r="G104" s="197"/>
      <c r="H104" s="197"/>
      <c r="I104" s="197"/>
      <c r="J104" s="198">
        <f>J220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1578</v>
      </c>
      <c r="E105" s="197"/>
      <c r="F105" s="197"/>
      <c r="G105" s="197"/>
      <c r="H105" s="197"/>
      <c r="I105" s="197"/>
      <c r="J105" s="198">
        <f>J226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1334</v>
      </c>
      <c r="E106" s="197"/>
      <c r="F106" s="197"/>
      <c r="G106" s="197"/>
      <c r="H106" s="197"/>
      <c r="I106" s="197"/>
      <c r="J106" s="198">
        <f>J233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1579</v>
      </c>
      <c r="E107" s="197"/>
      <c r="F107" s="197"/>
      <c r="G107" s="197"/>
      <c r="H107" s="197"/>
      <c r="I107" s="197"/>
      <c r="J107" s="198">
        <f>J244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1580</v>
      </c>
      <c r="E108" s="197"/>
      <c r="F108" s="197"/>
      <c r="G108" s="197"/>
      <c r="H108" s="197"/>
      <c r="I108" s="197"/>
      <c r="J108" s="198">
        <f>J271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1581</v>
      </c>
      <c r="E109" s="197"/>
      <c r="F109" s="197"/>
      <c r="G109" s="197"/>
      <c r="H109" s="197"/>
      <c r="I109" s="197"/>
      <c r="J109" s="198">
        <f>J275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1336</v>
      </c>
      <c r="E110" s="197"/>
      <c r="F110" s="197"/>
      <c r="G110" s="197"/>
      <c r="H110" s="197"/>
      <c r="I110" s="197"/>
      <c r="J110" s="198">
        <f>J283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1337</v>
      </c>
      <c r="E111" s="197"/>
      <c r="F111" s="197"/>
      <c r="G111" s="197"/>
      <c r="H111" s="197"/>
      <c r="I111" s="197"/>
      <c r="J111" s="198">
        <f>J288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565</v>
      </c>
      <c r="E112" s="197"/>
      <c r="F112" s="197"/>
      <c r="G112" s="197"/>
      <c r="H112" s="197"/>
      <c r="I112" s="197"/>
      <c r="J112" s="198">
        <f>J308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1338</v>
      </c>
      <c r="E113" s="197"/>
      <c r="F113" s="197"/>
      <c r="G113" s="197"/>
      <c r="H113" s="197"/>
      <c r="I113" s="197"/>
      <c r="J113" s="198">
        <f>J332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1582</v>
      </c>
      <c r="E114" s="197"/>
      <c r="F114" s="197"/>
      <c r="G114" s="197"/>
      <c r="H114" s="197"/>
      <c r="I114" s="197"/>
      <c r="J114" s="198">
        <f>J356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1583</v>
      </c>
      <c r="E115" s="197"/>
      <c r="F115" s="197"/>
      <c r="G115" s="197"/>
      <c r="H115" s="197"/>
      <c r="I115" s="197"/>
      <c r="J115" s="198">
        <f>J378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566</v>
      </c>
      <c r="E116" s="197"/>
      <c r="F116" s="197"/>
      <c r="G116" s="197"/>
      <c r="H116" s="197"/>
      <c r="I116" s="197"/>
      <c r="J116" s="198">
        <f>J393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1339</v>
      </c>
      <c r="E117" s="197"/>
      <c r="F117" s="197"/>
      <c r="G117" s="197"/>
      <c r="H117" s="197"/>
      <c r="I117" s="197"/>
      <c r="J117" s="198">
        <f>J400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567</v>
      </c>
      <c r="E118" s="197"/>
      <c r="F118" s="197"/>
      <c r="G118" s="197"/>
      <c r="H118" s="197"/>
      <c r="I118" s="197"/>
      <c r="J118" s="198">
        <f>J446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89"/>
      <c r="C119" s="190"/>
      <c r="D119" s="191" t="s">
        <v>140</v>
      </c>
      <c r="E119" s="192"/>
      <c r="F119" s="192"/>
      <c r="G119" s="192"/>
      <c r="H119" s="192"/>
      <c r="I119" s="192"/>
      <c r="J119" s="193">
        <f>J450</f>
        <v>0</v>
      </c>
      <c r="K119" s="190"/>
      <c r="L119" s="19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5"/>
      <c r="C120" s="134"/>
      <c r="D120" s="196" t="s">
        <v>1584</v>
      </c>
      <c r="E120" s="197"/>
      <c r="F120" s="197"/>
      <c r="G120" s="197"/>
      <c r="H120" s="197"/>
      <c r="I120" s="197"/>
      <c r="J120" s="198">
        <f>J451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142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84" t="str">
        <f>E7</f>
        <v xml:space="preserve"> Senohraby ON - oprava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121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E9</f>
        <v>SO.04 - Oprava zázemí dopravní kanceláře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F12</f>
        <v>Senohraby</v>
      </c>
      <c r="G134" s="41"/>
      <c r="H134" s="41"/>
      <c r="I134" s="33" t="s">
        <v>22</v>
      </c>
      <c r="J134" s="80" t="str">
        <f>IF(J12="","",J12)</f>
        <v>25. 7. 2023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E15</f>
        <v>Správa železnic, státní organizace</v>
      </c>
      <c r="G136" s="41"/>
      <c r="H136" s="41"/>
      <c r="I136" s="33" t="s">
        <v>32</v>
      </c>
      <c r="J136" s="37" t="str">
        <f>E21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30</v>
      </c>
      <c r="D137" s="41"/>
      <c r="E137" s="41"/>
      <c r="F137" s="28" t="str">
        <f>IF(E18="","",E18)</f>
        <v>Vyplň údaj</v>
      </c>
      <c r="G137" s="41"/>
      <c r="H137" s="41"/>
      <c r="I137" s="33" t="s">
        <v>35</v>
      </c>
      <c r="J137" s="37" t="str">
        <f>E24</f>
        <v>L. Malý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0"/>
      <c r="B139" s="201"/>
      <c r="C139" s="202" t="s">
        <v>143</v>
      </c>
      <c r="D139" s="203" t="s">
        <v>63</v>
      </c>
      <c r="E139" s="203" t="s">
        <v>59</v>
      </c>
      <c r="F139" s="203" t="s">
        <v>60</v>
      </c>
      <c r="G139" s="203" t="s">
        <v>144</v>
      </c>
      <c r="H139" s="203" t="s">
        <v>145</v>
      </c>
      <c r="I139" s="203" t="s">
        <v>146</v>
      </c>
      <c r="J139" s="204" t="s">
        <v>125</v>
      </c>
      <c r="K139" s="205" t="s">
        <v>147</v>
      </c>
      <c r="L139" s="206"/>
      <c r="M139" s="101" t="s">
        <v>1</v>
      </c>
      <c r="N139" s="102" t="s">
        <v>42</v>
      </c>
      <c r="O139" s="102" t="s">
        <v>148</v>
      </c>
      <c r="P139" s="102" t="s">
        <v>149</v>
      </c>
      <c r="Q139" s="102" t="s">
        <v>150</v>
      </c>
      <c r="R139" s="102" t="s">
        <v>151</v>
      </c>
      <c r="S139" s="102" t="s">
        <v>152</v>
      </c>
      <c r="T139" s="103" t="s">
        <v>153</v>
      </c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="2" customFormat="1" ht="22.8" customHeight="1">
      <c r="A140" s="39"/>
      <c r="B140" s="40"/>
      <c r="C140" s="108" t="s">
        <v>154</v>
      </c>
      <c r="D140" s="41"/>
      <c r="E140" s="41"/>
      <c r="F140" s="41"/>
      <c r="G140" s="41"/>
      <c r="H140" s="41"/>
      <c r="I140" s="41"/>
      <c r="J140" s="207">
        <f>BK140</f>
        <v>0</v>
      </c>
      <c r="K140" s="41"/>
      <c r="L140" s="45"/>
      <c r="M140" s="104"/>
      <c r="N140" s="208"/>
      <c r="O140" s="105"/>
      <c r="P140" s="209">
        <f>P141+P219+P450</f>
        <v>0</v>
      </c>
      <c r="Q140" s="105"/>
      <c r="R140" s="209">
        <f>R141+R219+R450</f>
        <v>11.943192799999999</v>
      </c>
      <c r="S140" s="105"/>
      <c r="T140" s="210">
        <f>T141+T219+T450</f>
        <v>8.4873376000000018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77</v>
      </c>
      <c r="AU140" s="18" t="s">
        <v>127</v>
      </c>
      <c r="BK140" s="211">
        <f>BK141+BK219+BK450</f>
        <v>0</v>
      </c>
    </row>
    <row r="141" s="12" customFormat="1" ht="25.92" customHeight="1">
      <c r="A141" s="12"/>
      <c r="B141" s="212"/>
      <c r="C141" s="213"/>
      <c r="D141" s="214" t="s">
        <v>77</v>
      </c>
      <c r="E141" s="215" t="s">
        <v>155</v>
      </c>
      <c r="F141" s="215" t="s">
        <v>156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P142+P151+P179+P208+P217</f>
        <v>0</v>
      </c>
      <c r="Q141" s="220"/>
      <c r="R141" s="221">
        <f>R142+R151+R179+R208+R217</f>
        <v>10.107129499999999</v>
      </c>
      <c r="S141" s="220"/>
      <c r="T141" s="222">
        <f>T142+T151+T179+T208+T217</f>
        <v>7.1794000000000011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86</v>
      </c>
      <c r="AT141" s="224" t="s">
        <v>77</v>
      </c>
      <c r="AU141" s="224" t="s">
        <v>78</v>
      </c>
      <c r="AY141" s="223" t="s">
        <v>157</v>
      </c>
      <c r="BK141" s="225">
        <f>BK142+BK151+BK179+BK208+BK217</f>
        <v>0</v>
      </c>
    </row>
    <row r="142" s="12" customFormat="1" ht="22.8" customHeight="1">
      <c r="A142" s="12"/>
      <c r="B142" s="212"/>
      <c r="C142" s="213"/>
      <c r="D142" s="214" t="s">
        <v>77</v>
      </c>
      <c r="E142" s="226" t="s">
        <v>158</v>
      </c>
      <c r="F142" s="226" t="s">
        <v>159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1.6878145</v>
      </c>
      <c r="S142" s="220"/>
      <c r="T142" s="222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86</v>
      </c>
      <c r="AT142" s="224" t="s">
        <v>77</v>
      </c>
      <c r="AU142" s="224" t="s">
        <v>86</v>
      </c>
      <c r="AY142" s="223" t="s">
        <v>157</v>
      </c>
      <c r="BK142" s="225">
        <f>SUM(BK143:BK150)</f>
        <v>0</v>
      </c>
    </row>
    <row r="143" s="2" customFormat="1" ht="33" customHeight="1">
      <c r="A143" s="39"/>
      <c r="B143" s="40"/>
      <c r="C143" s="228" t="s">
        <v>86</v>
      </c>
      <c r="D143" s="228" t="s">
        <v>160</v>
      </c>
      <c r="E143" s="229" t="s">
        <v>1585</v>
      </c>
      <c r="F143" s="230" t="s">
        <v>1586</v>
      </c>
      <c r="G143" s="231" t="s">
        <v>163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43</v>
      </c>
      <c r="O143" s="92"/>
      <c r="P143" s="238">
        <f>O143*H143</f>
        <v>0</v>
      </c>
      <c r="Q143" s="238">
        <v>1.3271500000000001</v>
      </c>
      <c r="R143" s="238">
        <f>Q143*H143</f>
        <v>1.3271500000000001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164</v>
      </c>
      <c r="AT143" s="240" t="s">
        <v>160</v>
      </c>
      <c r="AU143" s="240" t="s">
        <v>88</v>
      </c>
      <c r="AY143" s="18" t="s">
        <v>157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86</v>
      </c>
      <c r="BK143" s="241">
        <f>ROUND(I143*H143,2)</f>
        <v>0</v>
      </c>
      <c r="BL143" s="18" t="s">
        <v>164</v>
      </c>
      <c r="BM143" s="240" t="s">
        <v>1587</v>
      </c>
    </row>
    <row r="144" s="2" customFormat="1" ht="24.15" customHeight="1">
      <c r="A144" s="39"/>
      <c r="B144" s="40"/>
      <c r="C144" s="228" t="s">
        <v>88</v>
      </c>
      <c r="D144" s="228" t="s">
        <v>160</v>
      </c>
      <c r="E144" s="229" t="s">
        <v>1588</v>
      </c>
      <c r="F144" s="230" t="s">
        <v>1589</v>
      </c>
      <c r="G144" s="231" t="s">
        <v>173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43</v>
      </c>
      <c r="O144" s="92"/>
      <c r="P144" s="238">
        <f>O144*H144</f>
        <v>0</v>
      </c>
      <c r="Q144" s="238">
        <v>0.11738999999999999</v>
      </c>
      <c r="R144" s="238">
        <f>Q144*H144</f>
        <v>0.11738999999999999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164</v>
      </c>
      <c r="AT144" s="240" t="s">
        <v>160</v>
      </c>
      <c r="AU144" s="240" t="s">
        <v>88</v>
      </c>
      <c r="AY144" s="18" t="s">
        <v>157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86</v>
      </c>
      <c r="BK144" s="241">
        <f>ROUND(I144*H144,2)</f>
        <v>0</v>
      </c>
      <c r="BL144" s="18" t="s">
        <v>164</v>
      </c>
      <c r="BM144" s="240" t="s">
        <v>1590</v>
      </c>
    </row>
    <row r="145" s="2" customFormat="1" ht="33" customHeight="1">
      <c r="A145" s="39"/>
      <c r="B145" s="40"/>
      <c r="C145" s="228" t="s">
        <v>158</v>
      </c>
      <c r="D145" s="228" t="s">
        <v>160</v>
      </c>
      <c r="E145" s="229" t="s">
        <v>1591</v>
      </c>
      <c r="F145" s="230" t="s">
        <v>1592</v>
      </c>
      <c r="G145" s="231" t="s">
        <v>177</v>
      </c>
      <c r="H145" s="232">
        <v>1.5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43</v>
      </c>
      <c r="O145" s="92"/>
      <c r="P145" s="238">
        <f>O145*H145</f>
        <v>0</v>
      </c>
      <c r="Q145" s="238">
        <v>0.079210000000000003</v>
      </c>
      <c r="R145" s="238">
        <f>Q145*H145</f>
        <v>0.118815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164</v>
      </c>
      <c r="AT145" s="240" t="s">
        <v>160</v>
      </c>
      <c r="AU145" s="240" t="s">
        <v>88</v>
      </c>
      <c r="AY145" s="18" t="s">
        <v>157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86</v>
      </c>
      <c r="BK145" s="241">
        <f>ROUND(I145*H145,2)</f>
        <v>0</v>
      </c>
      <c r="BL145" s="18" t="s">
        <v>164</v>
      </c>
      <c r="BM145" s="240" t="s">
        <v>1593</v>
      </c>
    </row>
    <row r="146" s="14" customFormat="1">
      <c r="A146" s="14"/>
      <c r="B146" s="253"/>
      <c r="C146" s="254"/>
      <c r="D146" s="244" t="s">
        <v>166</v>
      </c>
      <c r="E146" s="255" t="s">
        <v>1</v>
      </c>
      <c r="F146" s="256" t="s">
        <v>1594</v>
      </c>
      <c r="G146" s="254"/>
      <c r="H146" s="257">
        <v>1.5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166</v>
      </c>
      <c r="AU146" s="263" t="s">
        <v>88</v>
      </c>
      <c r="AV146" s="14" t="s">
        <v>88</v>
      </c>
      <c r="AW146" s="14" t="s">
        <v>34</v>
      </c>
      <c r="AX146" s="14" t="s">
        <v>86</v>
      </c>
      <c r="AY146" s="263" t="s">
        <v>157</v>
      </c>
    </row>
    <row r="147" s="2" customFormat="1" ht="16.5" customHeight="1">
      <c r="A147" s="39"/>
      <c r="B147" s="40"/>
      <c r="C147" s="228" t="s">
        <v>164</v>
      </c>
      <c r="D147" s="228" t="s">
        <v>160</v>
      </c>
      <c r="E147" s="229" t="s">
        <v>1595</v>
      </c>
      <c r="F147" s="230" t="s">
        <v>1596</v>
      </c>
      <c r="G147" s="231" t="s">
        <v>177</v>
      </c>
      <c r="H147" s="232">
        <v>2.8500000000000001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43</v>
      </c>
      <c r="O147" s="92"/>
      <c r="P147" s="238">
        <f>O147*H147</f>
        <v>0</v>
      </c>
      <c r="Q147" s="238">
        <v>0.04367</v>
      </c>
      <c r="R147" s="238">
        <f>Q147*H147</f>
        <v>0.1244595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164</v>
      </c>
      <c r="AT147" s="240" t="s">
        <v>160</v>
      </c>
      <c r="AU147" s="240" t="s">
        <v>88</v>
      </c>
      <c r="AY147" s="18" t="s">
        <v>157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86</v>
      </c>
      <c r="BK147" s="241">
        <f>ROUND(I147*H147,2)</f>
        <v>0</v>
      </c>
      <c r="BL147" s="18" t="s">
        <v>164</v>
      </c>
      <c r="BM147" s="240" t="s">
        <v>1597</v>
      </c>
    </row>
    <row r="148" s="14" customFormat="1">
      <c r="A148" s="14"/>
      <c r="B148" s="253"/>
      <c r="C148" s="254"/>
      <c r="D148" s="244" t="s">
        <v>166</v>
      </c>
      <c r="E148" s="255" t="s">
        <v>1</v>
      </c>
      <c r="F148" s="256" t="s">
        <v>1598</v>
      </c>
      <c r="G148" s="254"/>
      <c r="H148" s="257">
        <v>1.3500000000000001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166</v>
      </c>
      <c r="AU148" s="263" t="s">
        <v>88</v>
      </c>
      <c r="AV148" s="14" t="s">
        <v>88</v>
      </c>
      <c r="AW148" s="14" t="s">
        <v>34</v>
      </c>
      <c r="AX148" s="14" t="s">
        <v>78</v>
      </c>
      <c r="AY148" s="263" t="s">
        <v>157</v>
      </c>
    </row>
    <row r="149" s="14" customFormat="1">
      <c r="A149" s="14"/>
      <c r="B149" s="253"/>
      <c r="C149" s="254"/>
      <c r="D149" s="244" t="s">
        <v>166</v>
      </c>
      <c r="E149" s="255" t="s">
        <v>1</v>
      </c>
      <c r="F149" s="256" t="s">
        <v>1599</v>
      </c>
      <c r="G149" s="254"/>
      <c r="H149" s="257">
        <v>1.5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166</v>
      </c>
      <c r="AU149" s="263" t="s">
        <v>88</v>
      </c>
      <c r="AV149" s="14" t="s">
        <v>88</v>
      </c>
      <c r="AW149" s="14" t="s">
        <v>34</v>
      </c>
      <c r="AX149" s="14" t="s">
        <v>78</v>
      </c>
      <c r="AY149" s="263" t="s">
        <v>157</v>
      </c>
    </row>
    <row r="150" s="15" customFormat="1">
      <c r="A150" s="15"/>
      <c r="B150" s="264"/>
      <c r="C150" s="265"/>
      <c r="D150" s="244" t="s">
        <v>166</v>
      </c>
      <c r="E150" s="266" t="s">
        <v>1</v>
      </c>
      <c r="F150" s="267" t="s">
        <v>170</v>
      </c>
      <c r="G150" s="265"/>
      <c r="H150" s="268">
        <v>2.8500000000000001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166</v>
      </c>
      <c r="AU150" s="274" t="s">
        <v>88</v>
      </c>
      <c r="AV150" s="15" t="s">
        <v>164</v>
      </c>
      <c r="AW150" s="15" t="s">
        <v>34</v>
      </c>
      <c r="AX150" s="15" t="s">
        <v>86</v>
      </c>
      <c r="AY150" s="274" t="s">
        <v>157</v>
      </c>
    </row>
    <row r="151" s="12" customFormat="1" ht="22.8" customHeight="1">
      <c r="A151" s="12"/>
      <c r="B151" s="212"/>
      <c r="C151" s="213"/>
      <c r="D151" s="214" t="s">
        <v>77</v>
      </c>
      <c r="E151" s="226" t="s">
        <v>192</v>
      </c>
      <c r="F151" s="226" t="s">
        <v>607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SUM(P152:P178)</f>
        <v>0</v>
      </c>
      <c r="Q151" s="220"/>
      <c r="R151" s="221">
        <f>SUM(R152:R178)</f>
        <v>8.4066525999999993</v>
      </c>
      <c r="S151" s="220"/>
      <c r="T151" s="222">
        <f>SUM(T152:T178)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77</v>
      </c>
      <c r="AU151" s="224" t="s">
        <v>86</v>
      </c>
      <c r="AY151" s="223" t="s">
        <v>157</v>
      </c>
      <c r="BK151" s="225">
        <f>SUM(BK152:BK178)</f>
        <v>0</v>
      </c>
    </row>
    <row r="152" s="2" customFormat="1" ht="24.15" customHeight="1">
      <c r="A152" s="39"/>
      <c r="B152" s="40"/>
      <c r="C152" s="228" t="s">
        <v>187</v>
      </c>
      <c r="D152" s="228" t="s">
        <v>160</v>
      </c>
      <c r="E152" s="229" t="s">
        <v>1600</v>
      </c>
      <c r="F152" s="230" t="s">
        <v>1601</v>
      </c>
      <c r="G152" s="231" t="s">
        <v>177</v>
      </c>
      <c r="H152" s="232">
        <v>8.1600000000000001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43</v>
      </c>
      <c r="O152" s="92"/>
      <c r="P152" s="238">
        <f>O152*H152</f>
        <v>0</v>
      </c>
      <c r="Q152" s="238">
        <v>0.020480000000000002</v>
      </c>
      <c r="R152" s="238">
        <f>Q152*H152</f>
        <v>0.16711680000000001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164</v>
      </c>
      <c r="AT152" s="240" t="s">
        <v>160</v>
      </c>
      <c r="AU152" s="240" t="s">
        <v>88</v>
      </c>
      <c r="AY152" s="18" t="s">
        <v>157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86</v>
      </c>
      <c r="BK152" s="241">
        <f>ROUND(I152*H152,2)</f>
        <v>0</v>
      </c>
      <c r="BL152" s="18" t="s">
        <v>164</v>
      </c>
      <c r="BM152" s="240" t="s">
        <v>1602</v>
      </c>
    </row>
    <row r="153" s="2" customFormat="1" ht="21.75" customHeight="1">
      <c r="A153" s="39"/>
      <c r="B153" s="40"/>
      <c r="C153" s="228" t="s">
        <v>192</v>
      </c>
      <c r="D153" s="228" t="s">
        <v>160</v>
      </c>
      <c r="E153" s="229" t="s">
        <v>1603</v>
      </c>
      <c r="F153" s="230" t="s">
        <v>1604</v>
      </c>
      <c r="G153" s="231" t="s">
        <v>177</v>
      </c>
      <c r="H153" s="232">
        <v>8.5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43</v>
      </c>
      <c r="O153" s="92"/>
      <c r="P153" s="238">
        <f>O153*H153</f>
        <v>0</v>
      </c>
      <c r="Q153" s="238">
        <v>0.056000000000000001</v>
      </c>
      <c r="R153" s="238">
        <f>Q153*H153</f>
        <v>0.47600000000000003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164</v>
      </c>
      <c r="AT153" s="240" t="s">
        <v>160</v>
      </c>
      <c r="AU153" s="240" t="s">
        <v>88</v>
      </c>
      <c r="AY153" s="18" t="s">
        <v>157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86</v>
      </c>
      <c r="BK153" s="241">
        <f>ROUND(I153*H153,2)</f>
        <v>0</v>
      </c>
      <c r="BL153" s="18" t="s">
        <v>164</v>
      </c>
      <c r="BM153" s="240" t="s">
        <v>1605</v>
      </c>
    </row>
    <row r="154" s="2" customFormat="1" ht="24.15" customHeight="1">
      <c r="A154" s="39"/>
      <c r="B154" s="40"/>
      <c r="C154" s="228" t="s">
        <v>197</v>
      </c>
      <c r="D154" s="228" t="s">
        <v>160</v>
      </c>
      <c r="E154" s="229" t="s">
        <v>1346</v>
      </c>
      <c r="F154" s="230" t="s">
        <v>1606</v>
      </c>
      <c r="G154" s="231" t="s">
        <v>177</v>
      </c>
      <c r="H154" s="232">
        <v>139.52000000000001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43</v>
      </c>
      <c r="O154" s="92"/>
      <c r="P154" s="238">
        <f>O154*H154</f>
        <v>0</v>
      </c>
      <c r="Q154" s="238">
        <v>0.00025999999999999998</v>
      </c>
      <c r="R154" s="238">
        <f>Q154*H154</f>
        <v>0.0362752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164</v>
      </c>
      <c r="AT154" s="240" t="s">
        <v>160</v>
      </c>
      <c r="AU154" s="240" t="s">
        <v>88</v>
      </c>
      <c r="AY154" s="18" t="s">
        <v>157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86</v>
      </c>
      <c r="BK154" s="241">
        <f>ROUND(I154*H154,2)</f>
        <v>0</v>
      </c>
      <c r="BL154" s="18" t="s">
        <v>164</v>
      </c>
      <c r="BM154" s="240" t="s">
        <v>1607</v>
      </c>
    </row>
    <row r="155" s="2" customFormat="1" ht="24.15" customHeight="1">
      <c r="A155" s="39"/>
      <c r="B155" s="40"/>
      <c r="C155" s="228" t="s">
        <v>203</v>
      </c>
      <c r="D155" s="228" t="s">
        <v>160</v>
      </c>
      <c r="E155" s="229" t="s">
        <v>1349</v>
      </c>
      <c r="F155" s="230" t="s">
        <v>1350</v>
      </c>
      <c r="G155" s="231" t="s">
        <v>177</v>
      </c>
      <c r="H155" s="232">
        <v>139.52000000000001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43</v>
      </c>
      <c r="O155" s="92"/>
      <c r="P155" s="238">
        <f>O155*H155</f>
        <v>0</v>
      </c>
      <c r="Q155" s="238">
        <v>0.0043800000000000002</v>
      </c>
      <c r="R155" s="238">
        <f>Q155*H155</f>
        <v>0.61109760000000013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164</v>
      </c>
      <c r="AT155" s="240" t="s">
        <v>160</v>
      </c>
      <c r="AU155" s="240" t="s">
        <v>88</v>
      </c>
      <c r="AY155" s="18" t="s">
        <v>157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86</v>
      </c>
      <c r="BK155" s="241">
        <f>ROUND(I155*H155,2)</f>
        <v>0</v>
      </c>
      <c r="BL155" s="18" t="s">
        <v>164</v>
      </c>
      <c r="BM155" s="240" t="s">
        <v>1608</v>
      </c>
    </row>
    <row r="156" s="14" customFormat="1">
      <c r="A156" s="14"/>
      <c r="B156" s="253"/>
      <c r="C156" s="254"/>
      <c r="D156" s="244" t="s">
        <v>166</v>
      </c>
      <c r="E156" s="255" t="s">
        <v>1</v>
      </c>
      <c r="F156" s="256" t="s">
        <v>1609</v>
      </c>
      <c r="G156" s="254"/>
      <c r="H156" s="257">
        <v>49.920000000000002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166</v>
      </c>
      <c r="AU156" s="263" t="s">
        <v>88</v>
      </c>
      <c r="AV156" s="14" t="s">
        <v>88</v>
      </c>
      <c r="AW156" s="14" t="s">
        <v>34</v>
      </c>
      <c r="AX156" s="14" t="s">
        <v>78</v>
      </c>
      <c r="AY156" s="263" t="s">
        <v>157</v>
      </c>
    </row>
    <row r="157" s="14" customFormat="1">
      <c r="A157" s="14"/>
      <c r="B157" s="253"/>
      <c r="C157" s="254"/>
      <c r="D157" s="244" t="s">
        <v>166</v>
      </c>
      <c r="E157" s="255" t="s">
        <v>1</v>
      </c>
      <c r="F157" s="256" t="s">
        <v>1610</v>
      </c>
      <c r="G157" s="254"/>
      <c r="H157" s="257">
        <v>37.119999999999997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166</v>
      </c>
      <c r="AU157" s="263" t="s">
        <v>88</v>
      </c>
      <c r="AV157" s="14" t="s">
        <v>88</v>
      </c>
      <c r="AW157" s="14" t="s">
        <v>34</v>
      </c>
      <c r="AX157" s="14" t="s">
        <v>78</v>
      </c>
      <c r="AY157" s="263" t="s">
        <v>157</v>
      </c>
    </row>
    <row r="158" s="14" customFormat="1">
      <c r="A158" s="14"/>
      <c r="B158" s="253"/>
      <c r="C158" s="254"/>
      <c r="D158" s="244" t="s">
        <v>166</v>
      </c>
      <c r="E158" s="255" t="s">
        <v>1</v>
      </c>
      <c r="F158" s="256" t="s">
        <v>1611</v>
      </c>
      <c r="G158" s="254"/>
      <c r="H158" s="257">
        <v>17.280000000000001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166</v>
      </c>
      <c r="AU158" s="263" t="s">
        <v>88</v>
      </c>
      <c r="AV158" s="14" t="s">
        <v>88</v>
      </c>
      <c r="AW158" s="14" t="s">
        <v>34</v>
      </c>
      <c r="AX158" s="14" t="s">
        <v>78</v>
      </c>
      <c r="AY158" s="263" t="s">
        <v>157</v>
      </c>
    </row>
    <row r="159" s="14" customFormat="1">
      <c r="A159" s="14"/>
      <c r="B159" s="253"/>
      <c r="C159" s="254"/>
      <c r="D159" s="244" t="s">
        <v>166</v>
      </c>
      <c r="E159" s="255" t="s">
        <v>1</v>
      </c>
      <c r="F159" s="256" t="s">
        <v>1612</v>
      </c>
      <c r="G159" s="254"/>
      <c r="H159" s="257">
        <v>16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166</v>
      </c>
      <c r="AU159" s="263" t="s">
        <v>88</v>
      </c>
      <c r="AV159" s="14" t="s">
        <v>88</v>
      </c>
      <c r="AW159" s="14" t="s">
        <v>34</v>
      </c>
      <c r="AX159" s="14" t="s">
        <v>78</v>
      </c>
      <c r="AY159" s="263" t="s">
        <v>157</v>
      </c>
    </row>
    <row r="160" s="14" customFormat="1">
      <c r="A160" s="14"/>
      <c r="B160" s="253"/>
      <c r="C160" s="254"/>
      <c r="D160" s="244" t="s">
        <v>166</v>
      </c>
      <c r="E160" s="255" t="s">
        <v>1</v>
      </c>
      <c r="F160" s="256" t="s">
        <v>1613</v>
      </c>
      <c r="G160" s="254"/>
      <c r="H160" s="257">
        <v>19.199999999999999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166</v>
      </c>
      <c r="AU160" s="263" t="s">
        <v>88</v>
      </c>
      <c r="AV160" s="14" t="s">
        <v>88</v>
      </c>
      <c r="AW160" s="14" t="s">
        <v>34</v>
      </c>
      <c r="AX160" s="14" t="s">
        <v>78</v>
      </c>
      <c r="AY160" s="263" t="s">
        <v>157</v>
      </c>
    </row>
    <row r="161" s="15" customFormat="1">
      <c r="A161" s="15"/>
      <c r="B161" s="264"/>
      <c r="C161" s="265"/>
      <c r="D161" s="244" t="s">
        <v>166</v>
      </c>
      <c r="E161" s="266" t="s">
        <v>1</v>
      </c>
      <c r="F161" s="267" t="s">
        <v>170</v>
      </c>
      <c r="G161" s="265"/>
      <c r="H161" s="268">
        <v>139.51999999999998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4" t="s">
        <v>166</v>
      </c>
      <c r="AU161" s="274" t="s">
        <v>88</v>
      </c>
      <c r="AV161" s="15" t="s">
        <v>164</v>
      </c>
      <c r="AW161" s="15" t="s">
        <v>34</v>
      </c>
      <c r="AX161" s="15" t="s">
        <v>86</v>
      </c>
      <c r="AY161" s="274" t="s">
        <v>157</v>
      </c>
    </row>
    <row r="162" s="2" customFormat="1" ht="24.15" customHeight="1">
      <c r="A162" s="39"/>
      <c r="B162" s="40"/>
      <c r="C162" s="228" t="s">
        <v>181</v>
      </c>
      <c r="D162" s="228" t="s">
        <v>160</v>
      </c>
      <c r="E162" s="229" t="s">
        <v>1352</v>
      </c>
      <c r="F162" s="230" t="s">
        <v>1614</v>
      </c>
      <c r="G162" s="231" t="s">
        <v>177</v>
      </c>
      <c r="H162" s="232">
        <v>127.62000000000001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43</v>
      </c>
      <c r="O162" s="92"/>
      <c r="P162" s="238">
        <f>O162*H162</f>
        <v>0</v>
      </c>
      <c r="Q162" s="238">
        <v>0.0030000000000000001</v>
      </c>
      <c r="R162" s="238">
        <f>Q162*H162</f>
        <v>0.38286000000000003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164</v>
      </c>
      <c r="AT162" s="240" t="s">
        <v>160</v>
      </c>
      <c r="AU162" s="240" t="s">
        <v>88</v>
      </c>
      <c r="AY162" s="18" t="s">
        <v>157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86</v>
      </c>
      <c r="BK162" s="241">
        <f>ROUND(I162*H162,2)</f>
        <v>0</v>
      </c>
      <c r="BL162" s="18" t="s">
        <v>164</v>
      </c>
      <c r="BM162" s="240" t="s">
        <v>1615</v>
      </c>
    </row>
    <row r="163" s="14" customFormat="1">
      <c r="A163" s="14"/>
      <c r="B163" s="253"/>
      <c r="C163" s="254"/>
      <c r="D163" s="244" t="s">
        <v>166</v>
      </c>
      <c r="E163" s="255" t="s">
        <v>1</v>
      </c>
      <c r="F163" s="256" t="s">
        <v>1616</v>
      </c>
      <c r="G163" s="254"/>
      <c r="H163" s="257">
        <v>127.62000000000001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166</v>
      </c>
      <c r="AU163" s="263" t="s">
        <v>88</v>
      </c>
      <c r="AV163" s="14" t="s">
        <v>88</v>
      </c>
      <c r="AW163" s="14" t="s">
        <v>34</v>
      </c>
      <c r="AX163" s="14" t="s">
        <v>86</v>
      </c>
      <c r="AY163" s="263" t="s">
        <v>157</v>
      </c>
    </row>
    <row r="164" s="2" customFormat="1" ht="24.15" customHeight="1">
      <c r="A164" s="39"/>
      <c r="B164" s="40"/>
      <c r="C164" s="228" t="s">
        <v>216</v>
      </c>
      <c r="D164" s="228" t="s">
        <v>160</v>
      </c>
      <c r="E164" s="229" t="s">
        <v>1355</v>
      </c>
      <c r="F164" s="230" t="s">
        <v>1356</v>
      </c>
      <c r="G164" s="231" t="s">
        <v>177</v>
      </c>
      <c r="H164" s="232">
        <v>235.03999999999999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43</v>
      </c>
      <c r="O164" s="92"/>
      <c r="P164" s="238">
        <f>O164*H164</f>
        <v>0</v>
      </c>
      <c r="Q164" s="238">
        <v>0.026200000000000001</v>
      </c>
      <c r="R164" s="238">
        <f>Q164*H164</f>
        <v>6.158048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164</v>
      </c>
      <c r="AT164" s="240" t="s">
        <v>160</v>
      </c>
      <c r="AU164" s="240" t="s">
        <v>88</v>
      </c>
      <c r="AY164" s="18" t="s">
        <v>157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86</v>
      </c>
      <c r="BK164" s="241">
        <f>ROUND(I164*H164,2)</f>
        <v>0</v>
      </c>
      <c r="BL164" s="18" t="s">
        <v>164</v>
      </c>
      <c r="BM164" s="240" t="s">
        <v>1617</v>
      </c>
    </row>
    <row r="165" s="14" customFormat="1">
      <c r="A165" s="14"/>
      <c r="B165" s="253"/>
      <c r="C165" s="254"/>
      <c r="D165" s="244" t="s">
        <v>166</v>
      </c>
      <c r="E165" s="255" t="s">
        <v>1</v>
      </c>
      <c r="F165" s="256" t="s">
        <v>1609</v>
      </c>
      <c r="G165" s="254"/>
      <c r="H165" s="257">
        <v>49.920000000000002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166</v>
      </c>
      <c r="AU165" s="263" t="s">
        <v>88</v>
      </c>
      <c r="AV165" s="14" t="s">
        <v>88</v>
      </c>
      <c r="AW165" s="14" t="s">
        <v>34</v>
      </c>
      <c r="AX165" s="14" t="s">
        <v>78</v>
      </c>
      <c r="AY165" s="263" t="s">
        <v>157</v>
      </c>
    </row>
    <row r="166" s="14" customFormat="1">
      <c r="A166" s="14"/>
      <c r="B166" s="253"/>
      <c r="C166" s="254"/>
      <c r="D166" s="244" t="s">
        <v>166</v>
      </c>
      <c r="E166" s="255" t="s">
        <v>1</v>
      </c>
      <c r="F166" s="256" t="s">
        <v>1618</v>
      </c>
      <c r="G166" s="254"/>
      <c r="H166" s="257">
        <v>59.520000000000003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166</v>
      </c>
      <c r="AU166" s="263" t="s">
        <v>88</v>
      </c>
      <c r="AV166" s="14" t="s">
        <v>88</v>
      </c>
      <c r="AW166" s="14" t="s">
        <v>34</v>
      </c>
      <c r="AX166" s="14" t="s">
        <v>78</v>
      </c>
      <c r="AY166" s="263" t="s">
        <v>157</v>
      </c>
    </row>
    <row r="167" s="14" customFormat="1">
      <c r="A167" s="14"/>
      <c r="B167" s="253"/>
      <c r="C167" s="254"/>
      <c r="D167" s="244" t="s">
        <v>166</v>
      </c>
      <c r="E167" s="255" t="s">
        <v>1</v>
      </c>
      <c r="F167" s="256" t="s">
        <v>1619</v>
      </c>
      <c r="G167" s="254"/>
      <c r="H167" s="257">
        <v>48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166</v>
      </c>
      <c r="AU167" s="263" t="s">
        <v>88</v>
      </c>
      <c r="AV167" s="14" t="s">
        <v>88</v>
      </c>
      <c r="AW167" s="14" t="s">
        <v>34</v>
      </c>
      <c r="AX167" s="14" t="s">
        <v>78</v>
      </c>
      <c r="AY167" s="263" t="s">
        <v>157</v>
      </c>
    </row>
    <row r="168" s="14" customFormat="1">
      <c r="A168" s="14"/>
      <c r="B168" s="253"/>
      <c r="C168" s="254"/>
      <c r="D168" s="244" t="s">
        <v>166</v>
      </c>
      <c r="E168" s="255" t="s">
        <v>1</v>
      </c>
      <c r="F168" s="256" t="s">
        <v>1610</v>
      </c>
      <c r="G168" s="254"/>
      <c r="H168" s="257">
        <v>37.119999999999997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166</v>
      </c>
      <c r="AU168" s="263" t="s">
        <v>88</v>
      </c>
      <c r="AV168" s="14" t="s">
        <v>88</v>
      </c>
      <c r="AW168" s="14" t="s">
        <v>34</v>
      </c>
      <c r="AX168" s="14" t="s">
        <v>78</v>
      </c>
      <c r="AY168" s="263" t="s">
        <v>157</v>
      </c>
    </row>
    <row r="169" s="14" customFormat="1">
      <c r="A169" s="14"/>
      <c r="B169" s="253"/>
      <c r="C169" s="254"/>
      <c r="D169" s="244" t="s">
        <v>166</v>
      </c>
      <c r="E169" s="255" t="s">
        <v>1</v>
      </c>
      <c r="F169" s="256" t="s">
        <v>1611</v>
      </c>
      <c r="G169" s="254"/>
      <c r="H169" s="257">
        <v>17.280000000000001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166</v>
      </c>
      <c r="AU169" s="263" t="s">
        <v>88</v>
      </c>
      <c r="AV169" s="14" t="s">
        <v>88</v>
      </c>
      <c r="AW169" s="14" t="s">
        <v>34</v>
      </c>
      <c r="AX169" s="14" t="s">
        <v>78</v>
      </c>
      <c r="AY169" s="263" t="s">
        <v>157</v>
      </c>
    </row>
    <row r="170" s="14" customFormat="1">
      <c r="A170" s="14"/>
      <c r="B170" s="253"/>
      <c r="C170" s="254"/>
      <c r="D170" s="244" t="s">
        <v>166</v>
      </c>
      <c r="E170" s="255" t="s">
        <v>1</v>
      </c>
      <c r="F170" s="256" t="s">
        <v>1612</v>
      </c>
      <c r="G170" s="254"/>
      <c r="H170" s="257">
        <v>16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166</v>
      </c>
      <c r="AU170" s="263" t="s">
        <v>88</v>
      </c>
      <c r="AV170" s="14" t="s">
        <v>88</v>
      </c>
      <c r="AW170" s="14" t="s">
        <v>34</v>
      </c>
      <c r="AX170" s="14" t="s">
        <v>78</v>
      </c>
      <c r="AY170" s="263" t="s">
        <v>157</v>
      </c>
    </row>
    <row r="171" s="14" customFormat="1">
      <c r="A171" s="14"/>
      <c r="B171" s="253"/>
      <c r="C171" s="254"/>
      <c r="D171" s="244" t="s">
        <v>166</v>
      </c>
      <c r="E171" s="255" t="s">
        <v>1</v>
      </c>
      <c r="F171" s="256" t="s">
        <v>1620</v>
      </c>
      <c r="G171" s="254"/>
      <c r="H171" s="257">
        <v>7.2000000000000002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166</v>
      </c>
      <c r="AU171" s="263" t="s">
        <v>88</v>
      </c>
      <c r="AV171" s="14" t="s">
        <v>88</v>
      </c>
      <c r="AW171" s="14" t="s">
        <v>34</v>
      </c>
      <c r="AX171" s="14" t="s">
        <v>78</v>
      </c>
      <c r="AY171" s="263" t="s">
        <v>157</v>
      </c>
    </row>
    <row r="172" s="15" customFormat="1">
      <c r="A172" s="15"/>
      <c r="B172" s="264"/>
      <c r="C172" s="265"/>
      <c r="D172" s="244" t="s">
        <v>166</v>
      </c>
      <c r="E172" s="266" t="s">
        <v>1</v>
      </c>
      <c r="F172" s="267" t="s">
        <v>170</v>
      </c>
      <c r="G172" s="265"/>
      <c r="H172" s="268">
        <v>235.03999999999999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166</v>
      </c>
      <c r="AU172" s="274" t="s">
        <v>88</v>
      </c>
      <c r="AV172" s="15" t="s">
        <v>164</v>
      </c>
      <c r="AW172" s="15" t="s">
        <v>34</v>
      </c>
      <c r="AX172" s="15" t="s">
        <v>86</v>
      </c>
      <c r="AY172" s="274" t="s">
        <v>157</v>
      </c>
    </row>
    <row r="173" s="2" customFormat="1" ht="24.15" customHeight="1">
      <c r="A173" s="39"/>
      <c r="B173" s="40"/>
      <c r="C173" s="228" t="s">
        <v>220</v>
      </c>
      <c r="D173" s="228" t="s">
        <v>160</v>
      </c>
      <c r="E173" s="229" t="s">
        <v>1621</v>
      </c>
      <c r="F173" s="230" t="s">
        <v>1622</v>
      </c>
      <c r="G173" s="231" t="s">
        <v>177</v>
      </c>
      <c r="H173" s="232">
        <v>30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43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164</v>
      </c>
      <c r="AT173" s="240" t="s">
        <v>160</v>
      </c>
      <c r="AU173" s="240" t="s">
        <v>88</v>
      </c>
      <c r="AY173" s="18" t="s">
        <v>157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86</v>
      </c>
      <c r="BK173" s="241">
        <f>ROUND(I173*H173,2)</f>
        <v>0</v>
      </c>
      <c r="BL173" s="18" t="s">
        <v>164</v>
      </c>
      <c r="BM173" s="240" t="s">
        <v>1623</v>
      </c>
    </row>
    <row r="174" s="14" customFormat="1">
      <c r="A174" s="14"/>
      <c r="B174" s="253"/>
      <c r="C174" s="254"/>
      <c r="D174" s="244" t="s">
        <v>166</v>
      </c>
      <c r="E174" s="255" t="s">
        <v>1</v>
      </c>
      <c r="F174" s="256" t="s">
        <v>1624</v>
      </c>
      <c r="G174" s="254"/>
      <c r="H174" s="257">
        <v>20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166</v>
      </c>
      <c r="AU174" s="263" t="s">
        <v>88</v>
      </c>
      <c r="AV174" s="14" t="s">
        <v>88</v>
      </c>
      <c r="AW174" s="14" t="s">
        <v>34</v>
      </c>
      <c r="AX174" s="14" t="s">
        <v>78</v>
      </c>
      <c r="AY174" s="263" t="s">
        <v>157</v>
      </c>
    </row>
    <row r="175" s="14" customFormat="1">
      <c r="A175" s="14"/>
      <c r="B175" s="253"/>
      <c r="C175" s="254"/>
      <c r="D175" s="244" t="s">
        <v>166</v>
      </c>
      <c r="E175" s="255" t="s">
        <v>1</v>
      </c>
      <c r="F175" s="256" t="s">
        <v>1625</v>
      </c>
      <c r="G175" s="254"/>
      <c r="H175" s="257">
        <v>10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166</v>
      </c>
      <c r="AU175" s="263" t="s">
        <v>88</v>
      </c>
      <c r="AV175" s="14" t="s">
        <v>88</v>
      </c>
      <c r="AW175" s="14" t="s">
        <v>34</v>
      </c>
      <c r="AX175" s="14" t="s">
        <v>78</v>
      </c>
      <c r="AY175" s="263" t="s">
        <v>157</v>
      </c>
    </row>
    <row r="176" s="15" customFormat="1">
      <c r="A176" s="15"/>
      <c r="B176" s="264"/>
      <c r="C176" s="265"/>
      <c r="D176" s="244" t="s">
        <v>166</v>
      </c>
      <c r="E176" s="266" t="s">
        <v>1</v>
      </c>
      <c r="F176" s="267" t="s">
        <v>170</v>
      </c>
      <c r="G176" s="265"/>
      <c r="H176" s="268">
        <v>30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4" t="s">
        <v>166</v>
      </c>
      <c r="AU176" s="274" t="s">
        <v>88</v>
      </c>
      <c r="AV176" s="15" t="s">
        <v>164</v>
      </c>
      <c r="AW176" s="15" t="s">
        <v>34</v>
      </c>
      <c r="AX176" s="15" t="s">
        <v>86</v>
      </c>
      <c r="AY176" s="274" t="s">
        <v>157</v>
      </c>
    </row>
    <row r="177" s="2" customFormat="1" ht="24.15" customHeight="1">
      <c r="A177" s="39"/>
      <c r="B177" s="40"/>
      <c r="C177" s="228" t="s">
        <v>224</v>
      </c>
      <c r="D177" s="228" t="s">
        <v>160</v>
      </c>
      <c r="E177" s="229" t="s">
        <v>667</v>
      </c>
      <c r="F177" s="230" t="s">
        <v>668</v>
      </c>
      <c r="G177" s="231" t="s">
        <v>177</v>
      </c>
      <c r="H177" s="232">
        <v>45.799999999999997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43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164</v>
      </c>
      <c r="AT177" s="240" t="s">
        <v>160</v>
      </c>
      <c r="AU177" s="240" t="s">
        <v>88</v>
      </c>
      <c r="AY177" s="18" t="s">
        <v>157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86</v>
      </c>
      <c r="BK177" s="241">
        <f>ROUND(I177*H177,2)</f>
        <v>0</v>
      </c>
      <c r="BL177" s="18" t="s">
        <v>164</v>
      </c>
      <c r="BM177" s="240" t="s">
        <v>1626</v>
      </c>
    </row>
    <row r="178" s="2" customFormat="1" ht="24.15" customHeight="1">
      <c r="A178" s="39"/>
      <c r="B178" s="40"/>
      <c r="C178" s="228" t="s">
        <v>229</v>
      </c>
      <c r="D178" s="228" t="s">
        <v>160</v>
      </c>
      <c r="E178" s="229" t="s">
        <v>1627</v>
      </c>
      <c r="F178" s="230" t="s">
        <v>1628</v>
      </c>
      <c r="G178" s="231" t="s">
        <v>163</v>
      </c>
      <c r="H178" s="232">
        <v>0.25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43</v>
      </c>
      <c r="O178" s="92"/>
      <c r="P178" s="238">
        <f>O178*H178</f>
        <v>0</v>
      </c>
      <c r="Q178" s="238">
        <v>2.3010199999999998</v>
      </c>
      <c r="R178" s="238">
        <f>Q178*H178</f>
        <v>0.57525499999999996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164</v>
      </c>
      <c r="AT178" s="240" t="s">
        <v>160</v>
      </c>
      <c r="AU178" s="240" t="s">
        <v>88</v>
      </c>
      <c r="AY178" s="18" t="s">
        <v>157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86</v>
      </c>
      <c r="BK178" s="241">
        <f>ROUND(I178*H178,2)</f>
        <v>0</v>
      </c>
      <c r="BL178" s="18" t="s">
        <v>164</v>
      </c>
      <c r="BM178" s="240" t="s">
        <v>1629</v>
      </c>
    </row>
    <row r="179" s="12" customFormat="1" ht="22.8" customHeight="1">
      <c r="A179" s="12"/>
      <c r="B179" s="212"/>
      <c r="C179" s="213"/>
      <c r="D179" s="214" t="s">
        <v>77</v>
      </c>
      <c r="E179" s="226" t="s">
        <v>181</v>
      </c>
      <c r="F179" s="226" t="s">
        <v>182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SUM(P180:P207)</f>
        <v>0</v>
      </c>
      <c r="Q179" s="220"/>
      <c r="R179" s="221">
        <f>SUM(R180:R207)</f>
        <v>0.012662399999999999</v>
      </c>
      <c r="S179" s="220"/>
      <c r="T179" s="222">
        <f>SUM(T180:T207)</f>
        <v>5.6794000000000011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86</v>
      </c>
      <c r="AT179" s="224" t="s">
        <v>77</v>
      </c>
      <c r="AU179" s="224" t="s">
        <v>86</v>
      </c>
      <c r="AY179" s="223" t="s">
        <v>157</v>
      </c>
      <c r="BK179" s="225">
        <f>SUM(BK180:BK207)</f>
        <v>0</v>
      </c>
    </row>
    <row r="180" s="2" customFormat="1" ht="33" customHeight="1">
      <c r="A180" s="39"/>
      <c r="B180" s="40"/>
      <c r="C180" s="228" t="s">
        <v>235</v>
      </c>
      <c r="D180" s="228" t="s">
        <v>160</v>
      </c>
      <c r="E180" s="229" t="s">
        <v>1373</v>
      </c>
      <c r="F180" s="230" t="s">
        <v>1374</v>
      </c>
      <c r="G180" s="231" t="s">
        <v>177</v>
      </c>
      <c r="H180" s="232">
        <v>62.719999999999999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43</v>
      </c>
      <c r="O180" s="92"/>
      <c r="P180" s="238">
        <f>O180*H180</f>
        <v>0</v>
      </c>
      <c r="Q180" s="238">
        <v>0.00012999999999999999</v>
      </c>
      <c r="R180" s="238">
        <f>Q180*H180</f>
        <v>0.0081535999999999987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164</v>
      </c>
      <c r="AT180" s="240" t="s">
        <v>160</v>
      </c>
      <c r="AU180" s="240" t="s">
        <v>88</v>
      </c>
      <c r="AY180" s="18" t="s">
        <v>157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86</v>
      </c>
      <c r="BK180" s="241">
        <f>ROUND(I180*H180,2)</f>
        <v>0</v>
      </c>
      <c r="BL180" s="18" t="s">
        <v>164</v>
      </c>
      <c r="BM180" s="240" t="s">
        <v>1630</v>
      </c>
    </row>
    <row r="181" s="13" customFormat="1">
      <c r="A181" s="13"/>
      <c r="B181" s="242"/>
      <c r="C181" s="243"/>
      <c r="D181" s="244" t="s">
        <v>166</v>
      </c>
      <c r="E181" s="245" t="s">
        <v>1</v>
      </c>
      <c r="F181" s="246" t="s">
        <v>1631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166</v>
      </c>
      <c r="AU181" s="252" t="s">
        <v>88</v>
      </c>
      <c r="AV181" s="13" t="s">
        <v>86</v>
      </c>
      <c r="AW181" s="13" t="s">
        <v>34</v>
      </c>
      <c r="AX181" s="13" t="s">
        <v>78</v>
      </c>
      <c r="AY181" s="252" t="s">
        <v>157</v>
      </c>
    </row>
    <row r="182" s="14" customFormat="1">
      <c r="A182" s="14"/>
      <c r="B182" s="253"/>
      <c r="C182" s="254"/>
      <c r="D182" s="244" t="s">
        <v>166</v>
      </c>
      <c r="E182" s="255" t="s">
        <v>1</v>
      </c>
      <c r="F182" s="256" t="s">
        <v>1632</v>
      </c>
      <c r="G182" s="254"/>
      <c r="H182" s="257">
        <v>15.199999999999999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166</v>
      </c>
      <c r="AU182" s="263" t="s">
        <v>88</v>
      </c>
      <c r="AV182" s="14" t="s">
        <v>88</v>
      </c>
      <c r="AW182" s="14" t="s">
        <v>34</v>
      </c>
      <c r="AX182" s="14" t="s">
        <v>78</v>
      </c>
      <c r="AY182" s="263" t="s">
        <v>157</v>
      </c>
    </row>
    <row r="183" s="13" customFormat="1">
      <c r="A183" s="13"/>
      <c r="B183" s="242"/>
      <c r="C183" s="243"/>
      <c r="D183" s="244" t="s">
        <v>166</v>
      </c>
      <c r="E183" s="245" t="s">
        <v>1</v>
      </c>
      <c r="F183" s="246" t="s">
        <v>1633</v>
      </c>
      <c r="G183" s="243"/>
      <c r="H183" s="245" t="s">
        <v>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166</v>
      </c>
      <c r="AU183" s="252" t="s">
        <v>88</v>
      </c>
      <c r="AV183" s="13" t="s">
        <v>86</v>
      </c>
      <c r="AW183" s="13" t="s">
        <v>34</v>
      </c>
      <c r="AX183" s="13" t="s">
        <v>78</v>
      </c>
      <c r="AY183" s="252" t="s">
        <v>157</v>
      </c>
    </row>
    <row r="184" s="14" customFormat="1">
      <c r="A184" s="14"/>
      <c r="B184" s="253"/>
      <c r="C184" s="254"/>
      <c r="D184" s="244" t="s">
        <v>166</v>
      </c>
      <c r="E184" s="255" t="s">
        <v>1</v>
      </c>
      <c r="F184" s="256" t="s">
        <v>1634</v>
      </c>
      <c r="G184" s="254"/>
      <c r="H184" s="257">
        <v>21.199999999999999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166</v>
      </c>
      <c r="AU184" s="263" t="s">
        <v>88</v>
      </c>
      <c r="AV184" s="14" t="s">
        <v>88</v>
      </c>
      <c r="AW184" s="14" t="s">
        <v>34</v>
      </c>
      <c r="AX184" s="14" t="s">
        <v>78</v>
      </c>
      <c r="AY184" s="263" t="s">
        <v>157</v>
      </c>
    </row>
    <row r="185" s="13" customFormat="1">
      <c r="A185" s="13"/>
      <c r="B185" s="242"/>
      <c r="C185" s="243"/>
      <c r="D185" s="244" t="s">
        <v>166</v>
      </c>
      <c r="E185" s="245" t="s">
        <v>1</v>
      </c>
      <c r="F185" s="246" t="s">
        <v>1635</v>
      </c>
      <c r="G185" s="243"/>
      <c r="H185" s="245" t="s">
        <v>1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166</v>
      </c>
      <c r="AU185" s="252" t="s">
        <v>88</v>
      </c>
      <c r="AV185" s="13" t="s">
        <v>86</v>
      </c>
      <c r="AW185" s="13" t="s">
        <v>34</v>
      </c>
      <c r="AX185" s="13" t="s">
        <v>78</v>
      </c>
      <c r="AY185" s="252" t="s">
        <v>157</v>
      </c>
    </row>
    <row r="186" s="14" customFormat="1">
      <c r="A186" s="14"/>
      <c r="B186" s="253"/>
      <c r="C186" s="254"/>
      <c r="D186" s="244" t="s">
        <v>166</v>
      </c>
      <c r="E186" s="255" t="s">
        <v>1</v>
      </c>
      <c r="F186" s="256" t="s">
        <v>1636</v>
      </c>
      <c r="G186" s="254"/>
      <c r="H186" s="257">
        <v>14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166</v>
      </c>
      <c r="AU186" s="263" t="s">
        <v>88</v>
      </c>
      <c r="AV186" s="14" t="s">
        <v>88</v>
      </c>
      <c r="AW186" s="14" t="s">
        <v>34</v>
      </c>
      <c r="AX186" s="14" t="s">
        <v>78</v>
      </c>
      <c r="AY186" s="263" t="s">
        <v>157</v>
      </c>
    </row>
    <row r="187" s="13" customFormat="1">
      <c r="A187" s="13"/>
      <c r="B187" s="242"/>
      <c r="C187" s="243"/>
      <c r="D187" s="244" t="s">
        <v>166</v>
      </c>
      <c r="E187" s="245" t="s">
        <v>1</v>
      </c>
      <c r="F187" s="246" t="s">
        <v>1637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166</v>
      </c>
      <c r="AU187" s="252" t="s">
        <v>88</v>
      </c>
      <c r="AV187" s="13" t="s">
        <v>86</v>
      </c>
      <c r="AW187" s="13" t="s">
        <v>34</v>
      </c>
      <c r="AX187" s="13" t="s">
        <v>78</v>
      </c>
      <c r="AY187" s="252" t="s">
        <v>157</v>
      </c>
    </row>
    <row r="188" s="14" customFormat="1">
      <c r="A188" s="14"/>
      <c r="B188" s="253"/>
      <c r="C188" s="254"/>
      <c r="D188" s="244" t="s">
        <v>166</v>
      </c>
      <c r="E188" s="255" t="s">
        <v>1</v>
      </c>
      <c r="F188" s="256" t="s">
        <v>1638</v>
      </c>
      <c r="G188" s="254"/>
      <c r="H188" s="257">
        <v>7.2000000000000002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166</v>
      </c>
      <c r="AU188" s="263" t="s">
        <v>88</v>
      </c>
      <c r="AV188" s="14" t="s">
        <v>88</v>
      </c>
      <c r="AW188" s="14" t="s">
        <v>34</v>
      </c>
      <c r="AX188" s="14" t="s">
        <v>78</v>
      </c>
      <c r="AY188" s="263" t="s">
        <v>157</v>
      </c>
    </row>
    <row r="189" s="13" customFormat="1">
      <c r="A189" s="13"/>
      <c r="B189" s="242"/>
      <c r="C189" s="243"/>
      <c r="D189" s="244" t="s">
        <v>166</v>
      </c>
      <c r="E189" s="245" t="s">
        <v>1</v>
      </c>
      <c r="F189" s="246" t="s">
        <v>1639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166</v>
      </c>
      <c r="AU189" s="252" t="s">
        <v>88</v>
      </c>
      <c r="AV189" s="13" t="s">
        <v>86</v>
      </c>
      <c r="AW189" s="13" t="s">
        <v>34</v>
      </c>
      <c r="AX189" s="13" t="s">
        <v>78</v>
      </c>
      <c r="AY189" s="252" t="s">
        <v>157</v>
      </c>
    </row>
    <row r="190" s="14" customFormat="1">
      <c r="A190" s="14"/>
      <c r="B190" s="253"/>
      <c r="C190" s="254"/>
      <c r="D190" s="244" t="s">
        <v>166</v>
      </c>
      <c r="E190" s="255" t="s">
        <v>1</v>
      </c>
      <c r="F190" s="256" t="s">
        <v>1640</v>
      </c>
      <c r="G190" s="254"/>
      <c r="H190" s="257">
        <v>1.8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166</v>
      </c>
      <c r="AU190" s="263" t="s">
        <v>88</v>
      </c>
      <c r="AV190" s="14" t="s">
        <v>88</v>
      </c>
      <c r="AW190" s="14" t="s">
        <v>34</v>
      </c>
      <c r="AX190" s="14" t="s">
        <v>78</v>
      </c>
      <c r="AY190" s="263" t="s">
        <v>157</v>
      </c>
    </row>
    <row r="191" s="13" customFormat="1">
      <c r="A191" s="13"/>
      <c r="B191" s="242"/>
      <c r="C191" s="243"/>
      <c r="D191" s="244" t="s">
        <v>166</v>
      </c>
      <c r="E191" s="245" t="s">
        <v>1</v>
      </c>
      <c r="F191" s="246" t="s">
        <v>1641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166</v>
      </c>
      <c r="AU191" s="252" t="s">
        <v>88</v>
      </c>
      <c r="AV191" s="13" t="s">
        <v>86</v>
      </c>
      <c r="AW191" s="13" t="s">
        <v>34</v>
      </c>
      <c r="AX191" s="13" t="s">
        <v>78</v>
      </c>
      <c r="AY191" s="252" t="s">
        <v>157</v>
      </c>
    </row>
    <row r="192" s="14" customFormat="1">
      <c r="A192" s="14"/>
      <c r="B192" s="253"/>
      <c r="C192" s="254"/>
      <c r="D192" s="244" t="s">
        <v>166</v>
      </c>
      <c r="E192" s="255" t="s">
        <v>1</v>
      </c>
      <c r="F192" s="256" t="s">
        <v>1642</v>
      </c>
      <c r="G192" s="254"/>
      <c r="H192" s="257">
        <v>1.5600000000000001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166</v>
      </c>
      <c r="AU192" s="263" t="s">
        <v>88</v>
      </c>
      <c r="AV192" s="14" t="s">
        <v>88</v>
      </c>
      <c r="AW192" s="14" t="s">
        <v>34</v>
      </c>
      <c r="AX192" s="14" t="s">
        <v>78</v>
      </c>
      <c r="AY192" s="263" t="s">
        <v>157</v>
      </c>
    </row>
    <row r="193" s="13" customFormat="1">
      <c r="A193" s="13"/>
      <c r="B193" s="242"/>
      <c r="C193" s="243"/>
      <c r="D193" s="244" t="s">
        <v>166</v>
      </c>
      <c r="E193" s="245" t="s">
        <v>1</v>
      </c>
      <c r="F193" s="246" t="s">
        <v>1643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166</v>
      </c>
      <c r="AU193" s="252" t="s">
        <v>88</v>
      </c>
      <c r="AV193" s="13" t="s">
        <v>86</v>
      </c>
      <c r="AW193" s="13" t="s">
        <v>34</v>
      </c>
      <c r="AX193" s="13" t="s">
        <v>78</v>
      </c>
      <c r="AY193" s="252" t="s">
        <v>157</v>
      </c>
    </row>
    <row r="194" s="14" customFormat="1">
      <c r="A194" s="14"/>
      <c r="B194" s="253"/>
      <c r="C194" s="254"/>
      <c r="D194" s="244" t="s">
        <v>166</v>
      </c>
      <c r="E194" s="255" t="s">
        <v>1</v>
      </c>
      <c r="F194" s="256" t="s">
        <v>1644</v>
      </c>
      <c r="G194" s="254"/>
      <c r="H194" s="257">
        <v>1.76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166</v>
      </c>
      <c r="AU194" s="263" t="s">
        <v>88</v>
      </c>
      <c r="AV194" s="14" t="s">
        <v>88</v>
      </c>
      <c r="AW194" s="14" t="s">
        <v>34</v>
      </c>
      <c r="AX194" s="14" t="s">
        <v>78</v>
      </c>
      <c r="AY194" s="263" t="s">
        <v>157</v>
      </c>
    </row>
    <row r="195" s="15" customFormat="1">
      <c r="A195" s="15"/>
      <c r="B195" s="264"/>
      <c r="C195" s="265"/>
      <c r="D195" s="244" t="s">
        <v>166</v>
      </c>
      <c r="E195" s="266" t="s">
        <v>1</v>
      </c>
      <c r="F195" s="267" t="s">
        <v>170</v>
      </c>
      <c r="G195" s="265"/>
      <c r="H195" s="268">
        <v>62.719999999999999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166</v>
      </c>
      <c r="AU195" s="274" t="s">
        <v>88</v>
      </c>
      <c r="AV195" s="15" t="s">
        <v>164</v>
      </c>
      <c r="AW195" s="15" t="s">
        <v>34</v>
      </c>
      <c r="AX195" s="15" t="s">
        <v>86</v>
      </c>
      <c r="AY195" s="274" t="s">
        <v>157</v>
      </c>
    </row>
    <row r="196" s="2" customFormat="1" ht="24.15" customHeight="1">
      <c r="A196" s="39"/>
      <c r="B196" s="40"/>
      <c r="C196" s="228" t="s">
        <v>8</v>
      </c>
      <c r="D196" s="228" t="s">
        <v>160</v>
      </c>
      <c r="E196" s="229" t="s">
        <v>1378</v>
      </c>
      <c r="F196" s="230" t="s">
        <v>1379</v>
      </c>
      <c r="G196" s="231" t="s">
        <v>177</v>
      </c>
      <c r="H196" s="232">
        <v>62.719999999999999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43</v>
      </c>
      <c r="O196" s="92"/>
      <c r="P196" s="238">
        <f>O196*H196</f>
        <v>0</v>
      </c>
      <c r="Q196" s="238">
        <v>4.0000000000000003E-05</v>
      </c>
      <c r="R196" s="238">
        <f>Q196*H196</f>
        <v>0.0025088000000000003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164</v>
      </c>
      <c r="AT196" s="240" t="s">
        <v>160</v>
      </c>
      <c r="AU196" s="240" t="s">
        <v>88</v>
      </c>
      <c r="AY196" s="18" t="s">
        <v>157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86</v>
      </c>
      <c r="BK196" s="241">
        <f>ROUND(I196*H196,2)</f>
        <v>0</v>
      </c>
      <c r="BL196" s="18" t="s">
        <v>164</v>
      </c>
      <c r="BM196" s="240" t="s">
        <v>1645</v>
      </c>
    </row>
    <row r="197" s="2" customFormat="1" ht="33" customHeight="1">
      <c r="A197" s="39"/>
      <c r="B197" s="40"/>
      <c r="C197" s="228" t="s">
        <v>242</v>
      </c>
      <c r="D197" s="228" t="s">
        <v>160</v>
      </c>
      <c r="E197" s="229" t="s">
        <v>1646</v>
      </c>
      <c r="F197" s="230" t="s">
        <v>1647</v>
      </c>
      <c r="G197" s="231" t="s">
        <v>177</v>
      </c>
      <c r="H197" s="232">
        <v>50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43</v>
      </c>
      <c r="O197" s="92"/>
      <c r="P197" s="238">
        <f>O197*H197</f>
        <v>0</v>
      </c>
      <c r="Q197" s="238">
        <v>4.0000000000000003E-05</v>
      </c>
      <c r="R197" s="238">
        <f>Q197*H197</f>
        <v>0.002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164</v>
      </c>
      <c r="AT197" s="240" t="s">
        <v>160</v>
      </c>
      <c r="AU197" s="240" t="s">
        <v>88</v>
      </c>
      <c r="AY197" s="18" t="s">
        <v>157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86</v>
      </c>
      <c r="BK197" s="241">
        <f>ROUND(I197*H197,2)</f>
        <v>0</v>
      </c>
      <c r="BL197" s="18" t="s">
        <v>164</v>
      </c>
      <c r="BM197" s="240" t="s">
        <v>1648</v>
      </c>
    </row>
    <row r="198" s="2" customFormat="1" ht="33" customHeight="1">
      <c r="A198" s="39"/>
      <c r="B198" s="40"/>
      <c r="C198" s="228" t="s">
        <v>248</v>
      </c>
      <c r="D198" s="228" t="s">
        <v>160</v>
      </c>
      <c r="E198" s="229" t="s">
        <v>1649</v>
      </c>
      <c r="F198" s="230" t="s">
        <v>1650</v>
      </c>
      <c r="G198" s="231" t="s">
        <v>185</v>
      </c>
      <c r="H198" s="232">
        <v>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43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164</v>
      </c>
      <c r="AT198" s="240" t="s">
        <v>160</v>
      </c>
      <c r="AU198" s="240" t="s">
        <v>88</v>
      </c>
      <c r="AY198" s="18" t="s">
        <v>157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86</v>
      </c>
      <c r="BK198" s="241">
        <f>ROUND(I198*H198,2)</f>
        <v>0</v>
      </c>
      <c r="BL198" s="18" t="s">
        <v>164</v>
      </c>
      <c r="BM198" s="240" t="s">
        <v>1651</v>
      </c>
    </row>
    <row r="199" s="2" customFormat="1">
      <c r="A199" s="39"/>
      <c r="B199" s="40"/>
      <c r="C199" s="41"/>
      <c r="D199" s="244" t="s">
        <v>233</v>
      </c>
      <c r="E199" s="41"/>
      <c r="F199" s="275" t="s">
        <v>1652</v>
      </c>
      <c r="G199" s="41"/>
      <c r="H199" s="41"/>
      <c r="I199" s="276"/>
      <c r="J199" s="41"/>
      <c r="K199" s="41"/>
      <c r="L199" s="45"/>
      <c r="M199" s="277"/>
      <c r="N199" s="27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233</v>
      </c>
      <c r="AU199" s="18" t="s">
        <v>88</v>
      </c>
    </row>
    <row r="200" s="2" customFormat="1" ht="37.8" customHeight="1">
      <c r="A200" s="39"/>
      <c r="B200" s="40"/>
      <c r="C200" s="228" t="s">
        <v>256</v>
      </c>
      <c r="D200" s="228" t="s">
        <v>160</v>
      </c>
      <c r="E200" s="229" t="s">
        <v>1381</v>
      </c>
      <c r="F200" s="230" t="s">
        <v>1382</v>
      </c>
      <c r="G200" s="231" t="s">
        <v>163</v>
      </c>
      <c r="H200" s="232">
        <v>0.52000000000000002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43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2.2000000000000002</v>
      </c>
      <c r="T200" s="239">
        <f>S200*H200</f>
        <v>1.1440000000000001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164</v>
      </c>
      <c r="AT200" s="240" t="s">
        <v>160</v>
      </c>
      <c r="AU200" s="240" t="s">
        <v>88</v>
      </c>
      <c r="AY200" s="18" t="s">
        <v>157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86</v>
      </c>
      <c r="BK200" s="241">
        <f>ROUND(I200*H200,2)</f>
        <v>0</v>
      </c>
      <c r="BL200" s="18" t="s">
        <v>164</v>
      </c>
      <c r="BM200" s="240" t="s">
        <v>1653</v>
      </c>
    </row>
    <row r="201" s="14" customFormat="1">
      <c r="A201" s="14"/>
      <c r="B201" s="253"/>
      <c r="C201" s="254"/>
      <c r="D201" s="244" t="s">
        <v>166</v>
      </c>
      <c r="E201" s="255" t="s">
        <v>1</v>
      </c>
      <c r="F201" s="256" t="s">
        <v>1654</v>
      </c>
      <c r="G201" s="254"/>
      <c r="H201" s="257">
        <v>0.52000000000000002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166</v>
      </c>
      <c r="AU201" s="263" t="s">
        <v>88</v>
      </c>
      <c r="AV201" s="14" t="s">
        <v>88</v>
      </c>
      <c r="AW201" s="14" t="s">
        <v>34</v>
      </c>
      <c r="AX201" s="14" t="s">
        <v>86</v>
      </c>
      <c r="AY201" s="263" t="s">
        <v>157</v>
      </c>
    </row>
    <row r="202" s="2" customFormat="1" ht="24.15" customHeight="1">
      <c r="A202" s="39"/>
      <c r="B202" s="40"/>
      <c r="C202" s="228" t="s">
        <v>260</v>
      </c>
      <c r="D202" s="228" t="s">
        <v>160</v>
      </c>
      <c r="E202" s="229" t="s">
        <v>1655</v>
      </c>
      <c r="F202" s="230" t="s">
        <v>1656</v>
      </c>
      <c r="G202" s="231" t="s">
        <v>177</v>
      </c>
      <c r="H202" s="232">
        <v>10.4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43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0.035000000000000003</v>
      </c>
      <c r="T202" s="239">
        <f>S202*H202</f>
        <v>0.36400000000000005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164</v>
      </c>
      <c r="AT202" s="240" t="s">
        <v>160</v>
      </c>
      <c r="AU202" s="240" t="s">
        <v>88</v>
      </c>
      <c r="AY202" s="18" t="s">
        <v>157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86</v>
      </c>
      <c r="BK202" s="241">
        <f>ROUND(I202*H202,2)</f>
        <v>0</v>
      </c>
      <c r="BL202" s="18" t="s">
        <v>164</v>
      </c>
      <c r="BM202" s="240" t="s">
        <v>1657</v>
      </c>
    </row>
    <row r="203" s="2" customFormat="1" ht="24.15" customHeight="1">
      <c r="A203" s="39"/>
      <c r="B203" s="40"/>
      <c r="C203" s="228" t="s">
        <v>268</v>
      </c>
      <c r="D203" s="228" t="s">
        <v>160</v>
      </c>
      <c r="E203" s="229" t="s">
        <v>1384</v>
      </c>
      <c r="F203" s="230" t="s">
        <v>1385</v>
      </c>
      <c r="G203" s="231" t="s">
        <v>177</v>
      </c>
      <c r="H203" s="232">
        <v>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43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0.031</v>
      </c>
      <c r="T203" s="239">
        <f>S203*H203</f>
        <v>0.031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164</v>
      </c>
      <c r="AT203" s="240" t="s">
        <v>160</v>
      </c>
      <c r="AU203" s="240" t="s">
        <v>88</v>
      </c>
      <c r="AY203" s="18" t="s">
        <v>157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86</v>
      </c>
      <c r="BK203" s="241">
        <f>ROUND(I203*H203,2)</f>
        <v>0</v>
      </c>
      <c r="BL203" s="18" t="s">
        <v>164</v>
      </c>
      <c r="BM203" s="240" t="s">
        <v>1658</v>
      </c>
    </row>
    <row r="204" s="2" customFormat="1" ht="24.15" customHeight="1">
      <c r="A204" s="39"/>
      <c r="B204" s="40"/>
      <c r="C204" s="228" t="s">
        <v>7</v>
      </c>
      <c r="D204" s="228" t="s">
        <v>160</v>
      </c>
      <c r="E204" s="229" t="s">
        <v>1659</v>
      </c>
      <c r="F204" s="230" t="s">
        <v>1660</v>
      </c>
      <c r="G204" s="231" t="s">
        <v>212</v>
      </c>
      <c r="H204" s="232">
        <v>30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43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0.0060000000000000001</v>
      </c>
      <c r="T204" s="239">
        <f>S204*H204</f>
        <v>0.17999999999999999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164</v>
      </c>
      <c r="AT204" s="240" t="s">
        <v>160</v>
      </c>
      <c r="AU204" s="240" t="s">
        <v>88</v>
      </c>
      <c r="AY204" s="18" t="s">
        <v>157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86</v>
      </c>
      <c r="BK204" s="241">
        <f>ROUND(I204*H204,2)</f>
        <v>0</v>
      </c>
      <c r="BL204" s="18" t="s">
        <v>164</v>
      </c>
      <c r="BM204" s="240" t="s">
        <v>1661</v>
      </c>
    </row>
    <row r="205" s="2" customFormat="1" ht="24.15" customHeight="1">
      <c r="A205" s="39"/>
      <c r="B205" s="40"/>
      <c r="C205" s="228" t="s">
        <v>289</v>
      </c>
      <c r="D205" s="228" t="s">
        <v>160</v>
      </c>
      <c r="E205" s="229" t="s">
        <v>1662</v>
      </c>
      <c r="F205" s="230" t="s">
        <v>1663</v>
      </c>
      <c r="G205" s="231" t="s">
        <v>212</v>
      </c>
      <c r="H205" s="232">
        <v>20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43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0.017999999999999999</v>
      </c>
      <c r="T205" s="239">
        <f>S205*H205</f>
        <v>0.35999999999999999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164</v>
      </c>
      <c r="AT205" s="240" t="s">
        <v>160</v>
      </c>
      <c r="AU205" s="240" t="s">
        <v>88</v>
      </c>
      <c r="AY205" s="18" t="s">
        <v>157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86</v>
      </c>
      <c r="BK205" s="241">
        <f>ROUND(I205*H205,2)</f>
        <v>0</v>
      </c>
      <c r="BL205" s="18" t="s">
        <v>164</v>
      </c>
      <c r="BM205" s="240" t="s">
        <v>1664</v>
      </c>
    </row>
    <row r="206" s="2" customFormat="1" ht="24.15" customHeight="1">
      <c r="A206" s="39"/>
      <c r="B206" s="40"/>
      <c r="C206" s="228" t="s">
        <v>294</v>
      </c>
      <c r="D206" s="228" t="s">
        <v>160</v>
      </c>
      <c r="E206" s="229" t="s">
        <v>1665</v>
      </c>
      <c r="F206" s="230" t="s">
        <v>1666</v>
      </c>
      <c r="G206" s="231" t="s">
        <v>212</v>
      </c>
      <c r="H206" s="232">
        <v>15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43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0.053999999999999999</v>
      </c>
      <c r="T206" s="239">
        <f>S206*H206</f>
        <v>0.80999999999999994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164</v>
      </c>
      <c r="AT206" s="240" t="s">
        <v>160</v>
      </c>
      <c r="AU206" s="240" t="s">
        <v>88</v>
      </c>
      <c r="AY206" s="18" t="s">
        <v>157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86</v>
      </c>
      <c r="BK206" s="241">
        <f>ROUND(I206*H206,2)</f>
        <v>0</v>
      </c>
      <c r="BL206" s="18" t="s">
        <v>164</v>
      </c>
      <c r="BM206" s="240" t="s">
        <v>1667</v>
      </c>
    </row>
    <row r="207" s="2" customFormat="1" ht="33" customHeight="1">
      <c r="A207" s="39"/>
      <c r="B207" s="40"/>
      <c r="C207" s="228" t="s">
        <v>300</v>
      </c>
      <c r="D207" s="228" t="s">
        <v>160</v>
      </c>
      <c r="E207" s="229" t="s">
        <v>1387</v>
      </c>
      <c r="F207" s="230" t="s">
        <v>1668</v>
      </c>
      <c r="G207" s="231" t="s">
        <v>177</v>
      </c>
      <c r="H207" s="232">
        <v>139.52000000000001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43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0.02</v>
      </c>
      <c r="T207" s="239">
        <f>S207*H207</f>
        <v>2.7904000000000004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164</v>
      </c>
      <c r="AT207" s="240" t="s">
        <v>160</v>
      </c>
      <c r="AU207" s="240" t="s">
        <v>88</v>
      </c>
      <c r="AY207" s="18" t="s">
        <v>157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86</v>
      </c>
      <c r="BK207" s="241">
        <f>ROUND(I207*H207,2)</f>
        <v>0</v>
      </c>
      <c r="BL207" s="18" t="s">
        <v>164</v>
      </c>
      <c r="BM207" s="240" t="s">
        <v>1669</v>
      </c>
    </row>
    <row r="208" s="12" customFormat="1" ht="22.8" customHeight="1">
      <c r="A208" s="12"/>
      <c r="B208" s="212"/>
      <c r="C208" s="213"/>
      <c r="D208" s="214" t="s">
        <v>77</v>
      </c>
      <c r="E208" s="226" t="s">
        <v>214</v>
      </c>
      <c r="F208" s="226" t="s">
        <v>215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SUM(P209:P216)</f>
        <v>0</v>
      </c>
      <c r="Q208" s="220"/>
      <c r="R208" s="221">
        <f>SUM(R209:R216)</f>
        <v>0</v>
      </c>
      <c r="S208" s="220"/>
      <c r="T208" s="222">
        <f>SUM(T209:T216)</f>
        <v>1.5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86</v>
      </c>
      <c r="AT208" s="224" t="s">
        <v>77</v>
      </c>
      <c r="AU208" s="224" t="s">
        <v>86</v>
      </c>
      <c r="AY208" s="223" t="s">
        <v>157</v>
      </c>
      <c r="BK208" s="225">
        <f>SUM(BK209:BK216)</f>
        <v>0</v>
      </c>
    </row>
    <row r="209" s="2" customFormat="1" ht="16.5" customHeight="1">
      <c r="A209" s="39"/>
      <c r="B209" s="40"/>
      <c r="C209" s="228" t="s">
        <v>306</v>
      </c>
      <c r="D209" s="228" t="s">
        <v>160</v>
      </c>
      <c r="E209" s="229" t="s">
        <v>1670</v>
      </c>
      <c r="F209" s="230" t="s">
        <v>1671</v>
      </c>
      <c r="G209" s="231" t="s">
        <v>163</v>
      </c>
      <c r="H209" s="232">
        <v>1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43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1.5</v>
      </c>
      <c r="T209" s="239">
        <f>S209*H209</f>
        <v>1.5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164</v>
      </c>
      <c r="AT209" s="240" t="s">
        <v>160</v>
      </c>
      <c r="AU209" s="240" t="s">
        <v>88</v>
      </c>
      <c r="AY209" s="18" t="s">
        <v>157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86</v>
      </c>
      <c r="BK209" s="241">
        <f>ROUND(I209*H209,2)</f>
        <v>0</v>
      </c>
      <c r="BL209" s="18" t="s">
        <v>164</v>
      </c>
      <c r="BM209" s="240" t="s">
        <v>1672</v>
      </c>
    </row>
    <row r="210" s="14" customFormat="1">
      <c r="A210" s="14"/>
      <c r="B210" s="253"/>
      <c r="C210" s="254"/>
      <c r="D210" s="244" t="s">
        <v>166</v>
      </c>
      <c r="E210" s="255" t="s">
        <v>1</v>
      </c>
      <c r="F210" s="256" t="s">
        <v>1673</v>
      </c>
      <c r="G210" s="254"/>
      <c r="H210" s="257">
        <v>1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166</v>
      </c>
      <c r="AU210" s="263" t="s">
        <v>88</v>
      </c>
      <c r="AV210" s="14" t="s">
        <v>88</v>
      </c>
      <c r="AW210" s="14" t="s">
        <v>34</v>
      </c>
      <c r="AX210" s="14" t="s">
        <v>78</v>
      </c>
      <c r="AY210" s="263" t="s">
        <v>157</v>
      </c>
    </row>
    <row r="211" s="15" customFormat="1">
      <c r="A211" s="15"/>
      <c r="B211" s="264"/>
      <c r="C211" s="265"/>
      <c r="D211" s="244" t="s">
        <v>166</v>
      </c>
      <c r="E211" s="266" t="s">
        <v>1</v>
      </c>
      <c r="F211" s="267" t="s">
        <v>170</v>
      </c>
      <c r="G211" s="265"/>
      <c r="H211" s="268">
        <v>1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166</v>
      </c>
      <c r="AU211" s="274" t="s">
        <v>88</v>
      </c>
      <c r="AV211" s="15" t="s">
        <v>164</v>
      </c>
      <c r="AW211" s="15" t="s">
        <v>34</v>
      </c>
      <c r="AX211" s="15" t="s">
        <v>86</v>
      </c>
      <c r="AY211" s="274" t="s">
        <v>157</v>
      </c>
    </row>
    <row r="212" s="2" customFormat="1" ht="33" customHeight="1">
      <c r="A212" s="39"/>
      <c r="B212" s="40"/>
      <c r="C212" s="228" t="s">
        <v>322</v>
      </c>
      <c r="D212" s="228" t="s">
        <v>160</v>
      </c>
      <c r="E212" s="229" t="s">
        <v>1674</v>
      </c>
      <c r="F212" s="230" t="s">
        <v>1675</v>
      </c>
      <c r="G212" s="231" t="s">
        <v>190</v>
      </c>
      <c r="H212" s="232">
        <v>8.4870000000000001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43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164</v>
      </c>
      <c r="AT212" s="240" t="s">
        <v>160</v>
      </c>
      <c r="AU212" s="240" t="s">
        <v>88</v>
      </c>
      <c r="AY212" s="18" t="s">
        <v>157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86</v>
      </c>
      <c r="BK212" s="241">
        <f>ROUND(I212*H212,2)</f>
        <v>0</v>
      </c>
      <c r="BL212" s="18" t="s">
        <v>164</v>
      </c>
      <c r="BM212" s="240" t="s">
        <v>1676</v>
      </c>
    </row>
    <row r="213" s="2" customFormat="1" ht="24.15" customHeight="1">
      <c r="A213" s="39"/>
      <c r="B213" s="40"/>
      <c r="C213" s="228" t="s">
        <v>327</v>
      </c>
      <c r="D213" s="228" t="s">
        <v>160</v>
      </c>
      <c r="E213" s="229" t="s">
        <v>221</v>
      </c>
      <c r="F213" s="230" t="s">
        <v>1677</v>
      </c>
      <c r="G213" s="231" t="s">
        <v>190</v>
      </c>
      <c r="H213" s="232">
        <v>8.4870000000000001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43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164</v>
      </c>
      <c r="AT213" s="240" t="s">
        <v>160</v>
      </c>
      <c r="AU213" s="240" t="s">
        <v>88</v>
      </c>
      <c r="AY213" s="18" t="s">
        <v>157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86</v>
      </c>
      <c r="BK213" s="241">
        <f>ROUND(I213*H213,2)</f>
        <v>0</v>
      </c>
      <c r="BL213" s="18" t="s">
        <v>164</v>
      </c>
      <c r="BM213" s="240" t="s">
        <v>1678</v>
      </c>
    </row>
    <row r="214" s="2" customFormat="1" ht="24.15" customHeight="1">
      <c r="A214" s="39"/>
      <c r="B214" s="40"/>
      <c r="C214" s="228" t="s">
        <v>331</v>
      </c>
      <c r="D214" s="228" t="s">
        <v>160</v>
      </c>
      <c r="E214" s="229" t="s">
        <v>225</v>
      </c>
      <c r="F214" s="230" t="s">
        <v>226</v>
      </c>
      <c r="G214" s="231" t="s">
        <v>190</v>
      </c>
      <c r="H214" s="232">
        <v>161.25299999999999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43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164</v>
      </c>
      <c r="AT214" s="240" t="s">
        <v>160</v>
      </c>
      <c r="AU214" s="240" t="s">
        <v>88</v>
      </c>
      <c r="AY214" s="18" t="s">
        <v>157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86</v>
      </c>
      <c r="BK214" s="241">
        <f>ROUND(I214*H214,2)</f>
        <v>0</v>
      </c>
      <c r="BL214" s="18" t="s">
        <v>164</v>
      </c>
      <c r="BM214" s="240" t="s">
        <v>1679</v>
      </c>
    </row>
    <row r="215" s="14" customFormat="1">
      <c r="A215" s="14"/>
      <c r="B215" s="253"/>
      <c r="C215" s="254"/>
      <c r="D215" s="244" t="s">
        <v>166</v>
      </c>
      <c r="E215" s="254"/>
      <c r="F215" s="256" t="s">
        <v>1680</v>
      </c>
      <c r="G215" s="254"/>
      <c r="H215" s="257">
        <v>161.25299999999999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166</v>
      </c>
      <c r="AU215" s="263" t="s">
        <v>88</v>
      </c>
      <c r="AV215" s="14" t="s">
        <v>88</v>
      </c>
      <c r="AW215" s="14" t="s">
        <v>4</v>
      </c>
      <c r="AX215" s="14" t="s">
        <v>86</v>
      </c>
      <c r="AY215" s="263" t="s">
        <v>157</v>
      </c>
    </row>
    <row r="216" s="2" customFormat="1" ht="33" customHeight="1">
      <c r="A216" s="39"/>
      <c r="B216" s="40"/>
      <c r="C216" s="228" t="s">
        <v>335</v>
      </c>
      <c r="D216" s="228" t="s">
        <v>160</v>
      </c>
      <c r="E216" s="229" t="s">
        <v>832</v>
      </c>
      <c r="F216" s="230" t="s">
        <v>833</v>
      </c>
      <c r="G216" s="231" t="s">
        <v>190</v>
      </c>
      <c r="H216" s="232">
        <v>8.4870000000000001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43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164</v>
      </c>
      <c r="AT216" s="240" t="s">
        <v>160</v>
      </c>
      <c r="AU216" s="240" t="s">
        <v>88</v>
      </c>
      <c r="AY216" s="18" t="s">
        <v>157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86</v>
      </c>
      <c r="BK216" s="241">
        <f>ROUND(I216*H216,2)</f>
        <v>0</v>
      </c>
      <c r="BL216" s="18" t="s">
        <v>164</v>
      </c>
      <c r="BM216" s="240" t="s">
        <v>1681</v>
      </c>
    </row>
    <row r="217" s="12" customFormat="1" ht="22.8" customHeight="1">
      <c r="A217" s="12"/>
      <c r="B217" s="212"/>
      <c r="C217" s="213"/>
      <c r="D217" s="214" t="s">
        <v>77</v>
      </c>
      <c r="E217" s="226" t="s">
        <v>246</v>
      </c>
      <c r="F217" s="226" t="s">
        <v>247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P218</f>
        <v>0</v>
      </c>
      <c r="Q217" s="220"/>
      <c r="R217" s="221">
        <f>R218</f>
        <v>0</v>
      </c>
      <c r="S217" s="220"/>
      <c r="T217" s="222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86</v>
      </c>
      <c r="AT217" s="224" t="s">
        <v>77</v>
      </c>
      <c r="AU217" s="224" t="s">
        <v>86</v>
      </c>
      <c r="AY217" s="223" t="s">
        <v>157</v>
      </c>
      <c r="BK217" s="225">
        <f>BK218</f>
        <v>0</v>
      </c>
    </row>
    <row r="218" s="2" customFormat="1" ht="16.5" customHeight="1">
      <c r="A218" s="39"/>
      <c r="B218" s="40"/>
      <c r="C218" s="228" t="s">
        <v>347</v>
      </c>
      <c r="D218" s="228" t="s">
        <v>160</v>
      </c>
      <c r="E218" s="229" t="s">
        <v>249</v>
      </c>
      <c r="F218" s="230" t="s">
        <v>250</v>
      </c>
      <c r="G218" s="231" t="s">
        <v>190</v>
      </c>
      <c r="H218" s="232">
        <v>10.106999999999999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43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164</v>
      </c>
      <c r="AT218" s="240" t="s">
        <v>160</v>
      </c>
      <c r="AU218" s="240" t="s">
        <v>88</v>
      </c>
      <c r="AY218" s="18" t="s">
        <v>157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86</v>
      </c>
      <c r="BK218" s="241">
        <f>ROUND(I218*H218,2)</f>
        <v>0</v>
      </c>
      <c r="BL218" s="18" t="s">
        <v>164</v>
      </c>
      <c r="BM218" s="240" t="s">
        <v>1682</v>
      </c>
    </row>
    <row r="219" s="12" customFormat="1" ht="25.92" customHeight="1">
      <c r="A219" s="12"/>
      <c r="B219" s="212"/>
      <c r="C219" s="213"/>
      <c r="D219" s="214" t="s">
        <v>77</v>
      </c>
      <c r="E219" s="215" t="s">
        <v>252</v>
      </c>
      <c r="F219" s="215" t="s">
        <v>253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P220+P226+P233+P244+P271+P275+P283+P288+P308+P332+P356+P378+P393+P400+P446</f>
        <v>0</v>
      </c>
      <c r="Q219" s="220"/>
      <c r="R219" s="221">
        <f>R220+R226+R233+R244+R271+R275+R283+R288+R308+R332+R356+R378+R393+R400+R446</f>
        <v>1.8360633000000002</v>
      </c>
      <c r="S219" s="220"/>
      <c r="T219" s="222">
        <f>T220+T226+T233+T244+T271+T275+T283+T288+T308+T332+T356+T378+T393+T400+T446</f>
        <v>1.3079376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88</v>
      </c>
      <c r="AT219" s="224" t="s">
        <v>77</v>
      </c>
      <c r="AU219" s="224" t="s">
        <v>78</v>
      </c>
      <c r="AY219" s="223" t="s">
        <v>157</v>
      </c>
      <c r="BK219" s="225">
        <f>BK220+BK226+BK233+BK244+BK271+BK275+BK283+BK288+BK308+BK332+BK356+BK378+BK393+BK400+BK446</f>
        <v>0</v>
      </c>
    </row>
    <row r="220" s="12" customFormat="1" ht="22.8" customHeight="1">
      <c r="A220" s="12"/>
      <c r="B220" s="212"/>
      <c r="C220" s="213"/>
      <c r="D220" s="214" t="s">
        <v>77</v>
      </c>
      <c r="E220" s="226" t="s">
        <v>1412</v>
      </c>
      <c r="F220" s="226" t="s">
        <v>1413</v>
      </c>
      <c r="G220" s="213"/>
      <c r="H220" s="213"/>
      <c r="I220" s="216"/>
      <c r="J220" s="227">
        <f>BK220</f>
        <v>0</v>
      </c>
      <c r="K220" s="213"/>
      <c r="L220" s="218"/>
      <c r="M220" s="219"/>
      <c r="N220" s="220"/>
      <c r="O220" s="220"/>
      <c r="P220" s="221">
        <f>SUM(P221:P225)</f>
        <v>0</v>
      </c>
      <c r="Q220" s="220"/>
      <c r="R220" s="221">
        <f>SUM(R221:R225)</f>
        <v>0.00264</v>
      </c>
      <c r="S220" s="220"/>
      <c r="T220" s="222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88</v>
      </c>
      <c r="AT220" s="224" t="s">
        <v>77</v>
      </c>
      <c r="AU220" s="224" t="s">
        <v>86</v>
      </c>
      <c r="AY220" s="223" t="s">
        <v>157</v>
      </c>
      <c r="BK220" s="225">
        <f>SUM(BK221:BK225)</f>
        <v>0</v>
      </c>
    </row>
    <row r="221" s="2" customFormat="1" ht="33" customHeight="1">
      <c r="A221" s="39"/>
      <c r="B221" s="40"/>
      <c r="C221" s="228" t="s">
        <v>351</v>
      </c>
      <c r="D221" s="228" t="s">
        <v>160</v>
      </c>
      <c r="E221" s="229" t="s">
        <v>1683</v>
      </c>
      <c r="F221" s="230" t="s">
        <v>1684</v>
      </c>
      <c r="G221" s="231" t="s">
        <v>177</v>
      </c>
      <c r="H221" s="232">
        <v>1.76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43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242</v>
      </c>
      <c r="AT221" s="240" t="s">
        <v>160</v>
      </c>
      <c r="AU221" s="240" t="s">
        <v>88</v>
      </c>
      <c r="AY221" s="18" t="s">
        <v>157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86</v>
      </c>
      <c r="BK221" s="241">
        <f>ROUND(I221*H221,2)</f>
        <v>0</v>
      </c>
      <c r="BL221" s="18" t="s">
        <v>242</v>
      </c>
      <c r="BM221" s="240" t="s">
        <v>1685</v>
      </c>
    </row>
    <row r="222" s="14" customFormat="1">
      <c r="A222" s="14"/>
      <c r="B222" s="253"/>
      <c r="C222" s="254"/>
      <c r="D222" s="244" t="s">
        <v>166</v>
      </c>
      <c r="E222" s="255" t="s">
        <v>1</v>
      </c>
      <c r="F222" s="256" t="s">
        <v>1686</v>
      </c>
      <c r="G222" s="254"/>
      <c r="H222" s="257">
        <v>1.76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166</v>
      </c>
      <c r="AU222" s="263" t="s">
        <v>88</v>
      </c>
      <c r="AV222" s="14" t="s">
        <v>88</v>
      </c>
      <c r="AW222" s="14" t="s">
        <v>34</v>
      </c>
      <c r="AX222" s="14" t="s">
        <v>86</v>
      </c>
      <c r="AY222" s="263" t="s">
        <v>157</v>
      </c>
    </row>
    <row r="223" s="2" customFormat="1" ht="24.15" customHeight="1">
      <c r="A223" s="39"/>
      <c r="B223" s="40"/>
      <c r="C223" s="279" t="s">
        <v>264</v>
      </c>
      <c r="D223" s="279" t="s">
        <v>261</v>
      </c>
      <c r="E223" s="280" t="s">
        <v>1687</v>
      </c>
      <c r="F223" s="281" t="s">
        <v>1688</v>
      </c>
      <c r="G223" s="282" t="s">
        <v>1224</v>
      </c>
      <c r="H223" s="283">
        <v>2.6400000000000001</v>
      </c>
      <c r="I223" s="284"/>
      <c r="J223" s="285">
        <f>ROUND(I223*H223,2)</f>
        <v>0</v>
      </c>
      <c r="K223" s="286"/>
      <c r="L223" s="287"/>
      <c r="M223" s="288" t="s">
        <v>1</v>
      </c>
      <c r="N223" s="289" t="s">
        <v>43</v>
      </c>
      <c r="O223" s="92"/>
      <c r="P223" s="238">
        <f>O223*H223</f>
        <v>0</v>
      </c>
      <c r="Q223" s="238">
        <v>0.001</v>
      </c>
      <c r="R223" s="238">
        <f>Q223*H223</f>
        <v>0.00264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264</v>
      </c>
      <c r="AT223" s="240" t="s">
        <v>261</v>
      </c>
      <c r="AU223" s="240" t="s">
        <v>88</v>
      </c>
      <c r="AY223" s="18" t="s">
        <v>157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86</v>
      </c>
      <c r="BK223" s="241">
        <f>ROUND(I223*H223,2)</f>
        <v>0</v>
      </c>
      <c r="BL223" s="18" t="s">
        <v>242</v>
      </c>
      <c r="BM223" s="240" t="s">
        <v>1689</v>
      </c>
    </row>
    <row r="224" s="14" customFormat="1">
      <c r="A224" s="14"/>
      <c r="B224" s="253"/>
      <c r="C224" s="254"/>
      <c r="D224" s="244" t="s">
        <v>166</v>
      </c>
      <c r="E224" s="254"/>
      <c r="F224" s="256" t="s">
        <v>1690</v>
      </c>
      <c r="G224" s="254"/>
      <c r="H224" s="257">
        <v>2.6400000000000001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166</v>
      </c>
      <c r="AU224" s="263" t="s">
        <v>88</v>
      </c>
      <c r="AV224" s="14" t="s">
        <v>88</v>
      </c>
      <c r="AW224" s="14" t="s">
        <v>4</v>
      </c>
      <c r="AX224" s="14" t="s">
        <v>86</v>
      </c>
      <c r="AY224" s="263" t="s">
        <v>157</v>
      </c>
    </row>
    <row r="225" s="2" customFormat="1" ht="24.15" customHeight="1">
      <c r="A225" s="39"/>
      <c r="B225" s="40"/>
      <c r="C225" s="228" t="s">
        <v>358</v>
      </c>
      <c r="D225" s="228" t="s">
        <v>160</v>
      </c>
      <c r="E225" s="229" t="s">
        <v>1428</v>
      </c>
      <c r="F225" s="230" t="s">
        <v>1429</v>
      </c>
      <c r="G225" s="231" t="s">
        <v>367</v>
      </c>
      <c r="H225" s="290"/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43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242</v>
      </c>
      <c r="AT225" s="240" t="s">
        <v>160</v>
      </c>
      <c r="AU225" s="240" t="s">
        <v>88</v>
      </c>
      <c r="AY225" s="18" t="s">
        <v>157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86</v>
      </c>
      <c r="BK225" s="241">
        <f>ROUND(I225*H225,2)</f>
        <v>0</v>
      </c>
      <c r="BL225" s="18" t="s">
        <v>242</v>
      </c>
      <c r="BM225" s="240" t="s">
        <v>1691</v>
      </c>
    </row>
    <row r="226" s="12" customFormat="1" ht="22.8" customHeight="1">
      <c r="A226" s="12"/>
      <c r="B226" s="212"/>
      <c r="C226" s="213"/>
      <c r="D226" s="214" t="s">
        <v>77</v>
      </c>
      <c r="E226" s="226" t="s">
        <v>1692</v>
      </c>
      <c r="F226" s="226" t="s">
        <v>1693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SUM(P227:P232)</f>
        <v>0</v>
      </c>
      <c r="Q226" s="220"/>
      <c r="R226" s="221">
        <f>SUM(R227:R232)</f>
        <v>0.0049499999999999995</v>
      </c>
      <c r="S226" s="220"/>
      <c r="T226" s="222">
        <f>SUM(T227:T232)</f>
        <v>0.01512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88</v>
      </c>
      <c r="AT226" s="224" t="s">
        <v>77</v>
      </c>
      <c r="AU226" s="224" t="s">
        <v>86</v>
      </c>
      <c r="AY226" s="223" t="s">
        <v>157</v>
      </c>
      <c r="BK226" s="225">
        <f>SUM(BK227:BK232)</f>
        <v>0</v>
      </c>
    </row>
    <row r="227" s="2" customFormat="1" ht="16.5" customHeight="1">
      <c r="A227" s="39"/>
      <c r="B227" s="40"/>
      <c r="C227" s="228" t="s">
        <v>364</v>
      </c>
      <c r="D227" s="228" t="s">
        <v>160</v>
      </c>
      <c r="E227" s="229" t="s">
        <v>1694</v>
      </c>
      <c r="F227" s="230" t="s">
        <v>1695</v>
      </c>
      <c r="G227" s="231" t="s">
        <v>195</v>
      </c>
      <c r="H227" s="232">
        <v>1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43</v>
      </c>
      <c r="O227" s="92"/>
      <c r="P227" s="238">
        <f>O227*H227</f>
        <v>0</v>
      </c>
      <c r="Q227" s="238">
        <v>0.00114</v>
      </c>
      <c r="R227" s="238">
        <f>Q227*H227</f>
        <v>0.00114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242</v>
      </c>
      <c r="AT227" s="240" t="s">
        <v>160</v>
      </c>
      <c r="AU227" s="240" t="s">
        <v>88</v>
      </c>
      <c r="AY227" s="18" t="s">
        <v>157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86</v>
      </c>
      <c r="BK227" s="241">
        <f>ROUND(I227*H227,2)</f>
        <v>0</v>
      </c>
      <c r="BL227" s="18" t="s">
        <v>242</v>
      </c>
      <c r="BM227" s="240" t="s">
        <v>1696</v>
      </c>
    </row>
    <row r="228" s="2" customFormat="1" ht="16.5" customHeight="1">
      <c r="A228" s="39"/>
      <c r="B228" s="40"/>
      <c r="C228" s="228" t="s">
        <v>371</v>
      </c>
      <c r="D228" s="228" t="s">
        <v>160</v>
      </c>
      <c r="E228" s="229" t="s">
        <v>1697</v>
      </c>
      <c r="F228" s="230" t="s">
        <v>1698</v>
      </c>
      <c r="G228" s="231" t="s">
        <v>212</v>
      </c>
      <c r="H228" s="232">
        <v>4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43</v>
      </c>
      <c r="O228" s="92"/>
      <c r="P228" s="238">
        <f>O228*H228</f>
        <v>0</v>
      </c>
      <c r="Q228" s="238">
        <v>0.00059000000000000003</v>
      </c>
      <c r="R228" s="238">
        <f>Q228*H228</f>
        <v>0.0023600000000000001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242</v>
      </c>
      <c r="AT228" s="240" t="s">
        <v>160</v>
      </c>
      <c r="AU228" s="240" t="s">
        <v>88</v>
      </c>
      <c r="AY228" s="18" t="s">
        <v>157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86</v>
      </c>
      <c r="BK228" s="241">
        <f>ROUND(I228*H228,2)</f>
        <v>0</v>
      </c>
      <c r="BL228" s="18" t="s">
        <v>242</v>
      </c>
      <c r="BM228" s="240" t="s">
        <v>1699</v>
      </c>
    </row>
    <row r="229" s="2" customFormat="1" ht="16.5" customHeight="1">
      <c r="A229" s="39"/>
      <c r="B229" s="40"/>
      <c r="C229" s="228" t="s">
        <v>375</v>
      </c>
      <c r="D229" s="228" t="s">
        <v>160</v>
      </c>
      <c r="E229" s="229" t="s">
        <v>1700</v>
      </c>
      <c r="F229" s="230" t="s">
        <v>1701</v>
      </c>
      <c r="G229" s="231" t="s">
        <v>212</v>
      </c>
      <c r="H229" s="232">
        <v>1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43</v>
      </c>
      <c r="O229" s="92"/>
      <c r="P229" s="238">
        <f>O229*H229</f>
        <v>0</v>
      </c>
      <c r="Q229" s="238">
        <v>0.0014499999999999999</v>
      </c>
      <c r="R229" s="238">
        <f>Q229*H229</f>
        <v>0.0014499999999999999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242</v>
      </c>
      <c r="AT229" s="240" t="s">
        <v>160</v>
      </c>
      <c r="AU229" s="240" t="s">
        <v>88</v>
      </c>
      <c r="AY229" s="18" t="s">
        <v>157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86</v>
      </c>
      <c r="BK229" s="241">
        <f>ROUND(I229*H229,2)</f>
        <v>0</v>
      </c>
      <c r="BL229" s="18" t="s">
        <v>242</v>
      </c>
      <c r="BM229" s="240" t="s">
        <v>1702</v>
      </c>
    </row>
    <row r="230" s="2" customFormat="1" ht="16.5" customHeight="1">
      <c r="A230" s="39"/>
      <c r="B230" s="40"/>
      <c r="C230" s="228" t="s">
        <v>380</v>
      </c>
      <c r="D230" s="228" t="s">
        <v>160</v>
      </c>
      <c r="E230" s="229" t="s">
        <v>1703</v>
      </c>
      <c r="F230" s="230" t="s">
        <v>1704</v>
      </c>
      <c r="G230" s="231" t="s">
        <v>212</v>
      </c>
      <c r="H230" s="232">
        <v>4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43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0.0037799999999999999</v>
      </c>
      <c r="T230" s="239">
        <f>S230*H230</f>
        <v>0.01512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242</v>
      </c>
      <c r="AT230" s="240" t="s">
        <v>160</v>
      </c>
      <c r="AU230" s="240" t="s">
        <v>88</v>
      </c>
      <c r="AY230" s="18" t="s">
        <v>157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86</v>
      </c>
      <c r="BK230" s="241">
        <f>ROUND(I230*H230,2)</f>
        <v>0</v>
      </c>
      <c r="BL230" s="18" t="s">
        <v>242</v>
      </c>
      <c r="BM230" s="240" t="s">
        <v>1705</v>
      </c>
    </row>
    <row r="231" s="2" customFormat="1" ht="21.75" customHeight="1">
      <c r="A231" s="39"/>
      <c r="B231" s="40"/>
      <c r="C231" s="228" t="s">
        <v>387</v>
      </c>
      <c r="D231" s="228" t="s">
        <v>160</v>
      </c>
      <c r="E231" s="229" t="s">
        <v>1706</v>
      </c>
      <c r="F231" s="230" t="s">
        <v>1707</v>
      </c>
      <c r="G231" s="231" t="s">
        <v>212</v>
      </c>
      <c r="H231" s="232">
        <v>5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43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242</v>
      </c>
      <c r="AT231" s="240" t="s">
        <v>160</v>
      </c>
      <c r="AU231" s="240" t="s">
        <v>88</v>
      </c>
      <c r="AY231" s="18" t="s">
        <v>157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86</v>
      </c>
      <c r="BK231" s="241">
        <f>ROUND(I231*H231,2)</f>
        <v>0</v>
      </c>
      <c r="BL231" s="18" t="s">
        <v>242</v>
      </c>
      <c r="BM231" s="240" t="s">
        <v>1708</v>
      </c>
    </row>
    <row r="232" s="2" customFormat="1" ht="24.15" customHeight="1">
      <c r="A232" s="39"/>
      <c r="B232" s="40"/>
      <c r="C232" s="228" t="s">
        <v>396</v>
      </c>
      <c r="D232" s="228" t="s">
        <v>160</v>
      </c>
      <c r="E232" s="229" t="s">
        <v>1709</v>
      </c>
      <c r="F232" s="230" t="s">
        <v>1710</v>
      </c>
      <c r="G232" s="231" t="s">
        <v>367</v>
      </c>
      <c r="H232" s="290"/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43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242</v>
      </c>
      <c r="AT232" s="240" t="s">
        <v>160</v>
      </c>
      <c r="AU232" s="240" t="s">
        <v>88</v>
      </c>
      <c r="AY232" s="18" t="s">
        <v>157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86</v>
      </c>
      <c r="BK232" s="241">
        <f>ROUND(I232*H232,2)</f>
        <v>0</v>
      </c>
      <c r="BL232" s="18" t="s">
        <v>242</v>
      </c>
      <c r="BM232" s="240" t="s">
        <v>1711</v>
      </c>
    </row>
    <row r="233" s="12" customFormat="1" ht="22.8" customHeight="1">
      <c r="A233" s="12"/>
      <c r="B233" s="212"/>
      <c r="C233" s="213"/>
      <c r="D233" s="214" t="s">
        <v>77</v>
      </c>
      <c r="E233" s="226" t="s">
        <v>1431</v>
      </c>
      <c r="F233" s="226" t="s">
        <v>1432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SUM(P234:P243)</f>
        <v>0</v>
      </c>
      <c r="Q233" s="220"/>
      <c r="R233" s="221">
        <f>SUM(R234:R243)</f>
        <v>0.017150000000000002</v>
      </c>
      <c r="S233" s="220"/>
      <c r="T233" s="222">
        <f>SUM(T234:T243)</f>
        <v>0.0076499999999999997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88</v>
      </c>
      <c r="AT233" s="224" t="s">
        <v>77</v>
      </c>
      <c r="AU233" s="224" t="s">
        <v>86</v>
      </c>
      <c r="AY233" s="223" t="s">
        <v>157</v>
      </c>
      <c r="BK233" s="225">
        <f>SUM(BK234:BK243)</f>
        <v>0</v>
      </c>
    </row>
    <row r="234" s="2" customFormat="1" ht="16.5" customHeight="1">
      <c r="A234" s="39"/>
      <c r="B234" s="40"/>
      <c r="C234" s="228" t="s">
        <v>400</v>
      </c>
      <c r="D234" s="228" t="s">
        <v>160</v>
      </c>
      <c r="E234" s="229" t="s">
        <v>1712</v>
      </c>
      <c r="F234" s="230" t="s">
        <v>1713</v>
      </c>
      <c r="G234" s="231" t="s">
        <v>195</v>
      </c>
      <c r="H234" s="232">
        <v>1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43</v>
      </c>
      <c r="O234" s="92"/>
      <c r="P234" s="238">
        <f>O234*H234</f>
        <v>0</v>
      </c>
      <c r="Q234" s="238">
        <v>0.00014999999999999999</v>
      </c>
      <c r="R234" s="238">
        <f>Q234*H234</f>
        <v>0.00014999999999999999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242</v>
      </c>
      <c r="AT234" s="240" t="s">
        <v>160</v>
      </c>
      <c r="AU234" s="240" t="s">
        <v>88</v>
      </c>
      <c r="AY234" s="18" t="s">
        <v>157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86</v>
      </c>
      <c r="BK234" s="241">
        <f>ROUND(I234*H234,2)</f>
        <v>0</v>
      </c>
      <c r="BL234" s="18" t="s">
        <v>242</v>
      </c>
      <c r="BM234" s="240" t="s">
        <v>1714</v>
      </c>
    </row>
    <row r="235" s="2" customFormat="1" ht="16.5" customHeight="1">
      <c r="A235" s="39"/>
      <c r="B235" s="40"/>
      <c r="C235" s="228" t="s">
        <v>406</v>
      </c>
      <c r="D235" s="228" t="s">
        <v>160</v>
      </c>
      <c r="E235" s="229" t="s">
        <v>1715</v>
      </c>
      <c r="F235" s="230" t="s">
        <v>1716</v>
      </c>
      <c r="G235" s="231" t="s">
        <v>212</v>
      </c>
      <c r="H235" s="232">
        <v>15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43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0.00027999999999999998</v>
      </c>
      <c r="T235" s="239">
        <f>S235*H235</f>
        <v>0.0041999999999999997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242</v>
      </c>
      <c r="AT235" s="240" t="s">
        <v>160</v>
      </c>
      <c r="AU235" s="240" t="s">
        <v>88</v>
      </c>
      <c r="AY235" s="18" t="s">
        <v>157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86</v>
      </c>
      <c r="BK235" s="241">
        <f>ROUND(I235*H235,2)</f>
        <v>0</v>
      </c>
      <c r="BL235" s="18" t="s">
        <v>242</v>
      </c>
      <c r="BM235" s="240" t="s">
        <v>1717</v>
      </c>
    </row>
    <row r="236" s="2" customFormat="1" ht="24.15" customHeight="1">
      <c r="A236" s="39"/>
      <c r="B236" s="40"/>
      <c r="C236" s="228" t="s">
        <v>410</v>
      </c>
      <c r="D236" s="228" t="s">
        <v>160</v>
      </c>
      <c r="E236" s="229" t="s">
        <v>1718</v>
      </c>
      <c r="F236" s="230" t="s">
        <v>1719</v>
      </c>
      <c r="G236" s="231" t="s">
        <v>195</v>
      </c>
      <c r="H236" s="232">
        <v>1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43</v>
      </c>
      <c r="O236" s="92"/>
      <c r="P236" s="238">
        <f>O236*H236</f>
        <v>0</v>
      </c>
      <c r="Q236" s="238">
        <v>0.00014999999999999999</v>
      </c>
      <c r="R236" s="238">
        <f>Q236*H236</f>
        <v>0.00014999999999999999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242</v>
      </c>
      <c r="AT236" s="240" t="s">
        <v>160</v>
      </c>
      <c r="AU236" s="240" t="s">
        <v>88</v>
      </c>
      <c r="AY236" s="18" t="s">
        <v>157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86</v>
      </c>
      <c r="BK236" s="241">
        <f>ROUND(I236*H236,2)</f>
        <v>0</v>
      </c>
      <c r="BL236" s="18" t="s">
        <v>242</v>
      </c>
      <c r="BM236" s="240" t="s">
        <v>1720</v>
      </c>
    </row>
    <row r="237" s="2" customFormat="1" ht="24.15" customHeight="1">
      <c r="A237" s="39"/>
      <c r="B237" s="40"/>
      <c r="C237" s="228" t="s">
        <v>414</v>
      </c>
      <c r="D237" s="228" t="s">
        <v>160</v>
      </c>
      <c r="E237" s="229" t="s">
        <v>1721</v>
      </c>
      <c r="F237" s="230" t="s">
        <v>1722</v>
      </c>
      <c r="G237" s="231" t="s">
        <v>212</v>
      </c>
      <c r="H237" s="232">
        <v>15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43</v>
      </c>
      <c r="O237" s="92"/>
      <c r="P237" s="238">
        <f>O237*H237</f>
        <v>0</v>
      </c>
      <c r="Q237" s="238">
        <v>0.00084999999999999995</v>
      </c>
      <c r="R237" s="238">
        <f>Q237*H237</f>
        <v>0.012749999999999999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242</v>
      </c>
      <c r="AT237" s="240" t="s">
        <v>160</v>
      </c>
      <c r="AU237" s="240" t="s">
        <v>88</v>
      </c>
      <c r="AY237" s="18" t="s">
        <v>157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86</v>
      </c>
      <c r="BK237" s="241">
        <f>ROUND(I237*H237,2)</f>
        <v>0</v>
      </c>
      <c r="BL237" s="18" t="s">
        <v>242</v>
      </c>
      <c r="BM237" s="240" t="s">
        <v>1723</v>
      </c>
    </row>
    <row r="238" s="2" customFormat="1" ht="24.15" customHeight="1">
      <c r="A238" s="39"/>
      <c r="B238" s="40"/>
      <c r="C238" s="228" t="s">
        <v>424</v>
      </c>
      <c r="D238" s="228" t="s">
        <v>160</v>
      </c>
      <c r="E238" s="229" t="s">
        <v>1724</v>
      </c>
      <c r="F238" s="230" t="s">
        <v>1725</v>
      </c>
      <c r="G238" s="231" t="s">
        <v>212</v>
      </c>
      <c r="H238" s="232">
        <v>15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43</v>
      </c>
      <c r="O238" s="92"/>
      <c r="P238" s="238">
        <f>O238*H238</f>
        <v>0</v>
      </c>
      <c r="Q238" s="238">
        <v>0.00012999999999999999</v>
      </c>
      <c r="R238" s="238">
        <f>Q238*H238</f>
        <v>0.0019499999999999999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242</v>
      </c>
      <c r="AT238" s="240" t="s">
        <v>160</v>
      </c>
      <c r="AU238" s="240" t="s">
        <v>88</v>
      </c>
      <c r="AY238" s="18" t="s">
        <v>157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86</v>
      </c>
      <c r="BK238" s="241">
        <f>ROUND(I238*H238,2)</f>
        <v>0</v>
      </c>
      <c r="BL238" s="18" t="s">
        <v>242</v>
      </c>
      <c r="BM238" s="240" t="s">
        <v>1726</v>
      </c>
    </row>
    <row r="239" s="2" customFormat="1" ht="16.5" customHeight="1">
      <c r="A239" s="39"/>
      <c r="B239" s="40"/>
      <c r="C239" s="228" t="s">
        <v>429</v>
      </c>
      <c r="D239" s="228" t="s">
        <v>160</v>
      </c>
      <c r="E239" s="229" t="s">
        <v>1727</v>
      </c>
      <c r="F239" s="230" t="s">
        <v>1728</v>
      </c>
      <c r="G239" s="231" t="s">
        <v>212</v>
      </c>
      <c r="H239" s="232">
        <v>15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43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0.00023000000000000001</v>
      </c>
      <c r="T239" s="239">
        <f>S239*H239</f>
        <v>0.0034499999999999999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242</v>
      </c>
      <c r="AT239" s="240" t="s">
        <v>160</v>
      </c>
      <c r="AU239" s="240" t="s">
        <v>88</v>
      </c>
      <c r="AY239" s="18" t="s">
        <v>157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86</v>
      </c>
      <c r="BK239" s="241">
        <f>ROUND(I239*H239,2)</f>
        <v>0</v>
      </c>
      <c r="BL239" s="18" t="s">
        <v>242</v>
      </c>
      <c r="BM239" s="240" t="s">
        <v>1729</v>
      </c>
    </row>
    <row r="240" s="2" customFormat="1" ht="16.5" customHeight="1">
      <c r="A240" s="39"/>
      <c r="B240" s="40"/>
      <c r="C240" s="228" t="s">
        <v>433</v>
      </c>
      <c r="D240" s="228" t="s">
        <v>160</v>
      </c>
      <c r="E240" s="229" t="s">
        <v>1730</v>
      </c>
      <c r="F240" s="230" t="s">
        <v>1731</v>
      </c>
      <c r="G240" s="231" t="s">
        <v>195</v>
      </c>
      <c r="H240" s="232">
        <v>1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43</v>
      </c>
      <c r="O240" s="92"/>
      <c r="P240" s="238">
        <f>O240*H240</f>
        <v>0</v>
      </c>
      <c r="Q240" s="238">
        <v>0.002</v>
      </c>
      <c r="R240" s="238">
        <f>Q240*H240</f>
        <v>0.002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242</v>
      </c>
      <c r="AT240" s="240" t="s">
        <v>160</v>
      </c>
      <c r="AU240" s="240" t="s">
        <v>88</v>
      </c>
      <c r="AY240" s="18" t="s">
        <v>157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86</v>
      </c>
      <c r="BK240" s="241">
        <f>ROUND(I240*H240,2)</f>
        <v>0</v>
      </c>
      <c r="BL240" s="18" t="s">
        <v>242</v>
      </c>
      <c r="BM240" s="240" t="s">
        <v>1732</v>
      </c>
    </row>
    <row r="241" s="2" customFormat="1">
      <c r="A241" s="39"/>
      <c r="B241" s="40"/>
      <c r="C241" s="41"/>
      <c r="D241" s="244" t="s">
        <v>233</v>
      </c>
      <c r="E241" s="41"/>
      <c r="F241" s="275" t="s">
        <v>1733</v>
      </c>
      <c r="G241" s="41"/>
      <c r="H241" s="41"/>
      <c r="I241" s="276"/>
      <c r="J241" s="41"/>
      <c r="K241" s="41"/>
      <c r="L241" s="45"/>
      <c r="M241" s="277"/>
      <c r="N241" s="278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233</v>
      </c>
      <c r="AU241" s="18" t="s">
        <v>88</v>
      </c>
    </row>
    <row r="242" s="2" customFormat="1" ht="21.75" customHeight="1">
      <c r="A242" s="39"/>
      <c r="B242" s="40"/>
      <c r="C242" s="228" t="s">
        <v>437</v>
      </c>
      <c r="D242" s="228" t="s">
        <v>160</v>
      </c>
      <c r="E242" s="229" t="s">
        <v>1734</v>
      </c>
      <c r="F242" s="230" t="s">
        <v>1735</v>
      </c>
      <c r="G242" s="231" t="s">
        <v>212</v>
      </c>
      <c r="H242" s="232">
        <v>15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43</v>
      </c>
      <c r="O242" s="92"/>
      <c r="P242" s="238">
        <f>O242*H242</f>
        <v>0</v>
      </c>
      <c r="Q242" s="238">
        <v>1.0000000000000001E-05</v>
      </c>
      <c r="R242" s="238">
        <f>Q242*H242</f>
        <v>0.00015000000000000001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242</v>
      </c>
      <c r="AT242" s="240" t="s">
        <v>160</v>
      </c>
      <c r="AU242" s="240" t="s">
        <v>88</v>
      </c>
      <c r="AY242" s="18" t="s">
        <v>157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86</v>
      </c>
      <c r="BK242" s="241">
        <f>ROUND(I242*H242,2)</f>
        <v>0</v>
      </c>
      <c r="BL242" s="18" t="s">
        <v>242</v>
      </c>
      <c r="BM242" s="240" t="s">
        <v>1736</v>
      </c>
    </row>
    <row r="243" s="2" customFormat="1" ht="24.15" customHeight="1">
      <c r="A243" s="39"/>
      <c r="B243" s="40"/>
      <c r="C243" s="228" t="s">
        <v>442</v>
      </c>
      <c r="D243" s="228" t="s">
        <v>160</v>
      </c>
      <c r="E243" s="229" t="s">
        <v>1437</v>
      </c>
      <c r="F243" s="230" t="s">
        <v>1737</v>
      </c>
      <c r="G243" s="231" t="s">
        <v>367</v>
      </c>
      <c r="H243" s="290"/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43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242</v>
      </c>
      <c r="AT243" s="240" t="s">
        <v>160</v>
      </c>
      <c r="AU243" s="240" t="s">
        <v>88</v>
      </c>
      <c r="AY243" s="18" t="s">
        <v>157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86</v>
      </c>
      <c r="BK243" s="241">
        <f>ROUND(I243*H243,2)</f>
        <v>0</v>
      </c>
      <c r="BL243" s="18" t="s">
        <v>242</v>
      </c>
      <c r="BM243" s="240" t="s">
        <v>1738</v>
      </c>
    </row>
    <row r="244" s="12" customFormat="1" ht="22.8" customHeight="1">
      <c r="A244" s="12"/>
      <c r="B244" s="212"/>
      <c r="C244" s="213"/>
      <c r="D244" s="214" t="s">
        <v>77</v>
      </c>
      <c r="E244" s="226" t="s">
        <v>1739</v>
      </c>
      <c r="F244" s="226" t="s">
        <v>1740</v>
      </c>
      <c r="G244" s="213"/>
      <c r="H244" s="213"/>
      <c r="I244" s="216"/>
      <c r="J244" s="227">
        <f>BK244</f>
        <v>0</v>
      </c>
      <c r="K244" s="213"/>
      <c r="L244" s="218"/>
      <c r="M244" s="219"/>
      <c r="N244" s="220"/>
      <c r="O244" s="220"/>
      <c r="P244" s="221">
        <f>SUM(P245:P270)</f>
        <v>0</v>
      </c>
      <c r="Q244" s="220"/>
      <c r="R244" s="221">
        <f>SUM(R245:R270)</f>
        <v>0.061180000000000005</v>
      </c>
      <c r="S244" s="220"/>
      <c r="T244" s="222">
        <f>SUM(T245:T270)</f>
        <v>0.063149999999999998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3" t="s">
        <v>88</v>
      </c>
      <c r="AT244" s="224" t="s">
        <v>77</v>
      </c>
      <c r="AU244" s="224" t="s">
        <v>86</v>
      </c>
      <c r="AY244" s="223" t="s">
        <v>157</v>
      </c>
      <c r="BK244" s="225">
        <f>SUM(BK245:BK270)</f>
        <v>0</v>
      </c>
    </row>
    <row r="245" s="2" customFormat="1" ht="16.5" customHeight="1">
      <c r="A245" s="39"/>
      <c r="B245" s="40"/>
      <c r="C245" s="228" t="s">
        <v>446</v>
      </c>
      <c r="D245" s="228" t="s">
        <v>160</v>
      </c>
      <c r="E245" s="229" t="s">
        <v>1741</v>
      </c>
      <c r="F245" s="230" t="s">
        <v>1742</v>
      </c>
      <c r="G245" s="231" t="s">
        <v>195</v>
      </c>
      <c r="H245" s="232">
        <v>1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43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0.01933</v>
      </c>
      <c r="T245" s="239">
        <f>S245*H245</f>
        <v>0.01933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242</v>
      </c>
      <c r="AT245" s="240" t="s">
        <v>160</v>
      </c>
      <c r="AU245" s="240" t="s">
        <v>88</v>
      </c>
      <c r="AY245" s="18" t="s">
        <v>157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86</v>
      </c>
      <c r="BK245" s="241">
        <f>ROUND(I245*H245,2)</f>
        <v>0</v>
      </c>
      <c r="BL245" s="18" t="s">
        <v>242</v>
      </c>
      <c r="BM245" s="240" t="s">
        <v>1743</v>
      </c>
    </row>
    <row r="246" s="2" customFormat="1" ht="24.15" customHeight="1">
      <c r="A246" s="39"/>
      <c r="B246" s="40"/>
      <c r="C246" s="228" t="s">
        <v>450</v>
      </c>
      <c r="D246" s="228" t="s">
        <v>160</v>
      </c>
      <c r="E246" s="229" t="s">
        <v>1744</v>
      </c>
      <c r="F246" s="230" t="s">
        <v>1745</v>
      </c>
      <c r="G246" s="231" t="s">
        <v>195</v>
      </c>
      <c r="H246" s="232">
        <v>1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43</v>
      </c>
      <c r="O246" s="92"/>
      <c r="P246" s="238">
        <f>O246*H246</f>
        <v>0</v>
      </c>
      <c r="Q246" s="238">
        <v>0.016969999999999999</v>
      </c>
      <c r="R246" s="238">
        <f>Q246*H246</f>
        <v>0.016969999999999999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242</v>
      </c>
      <c r="AT246" s="240" t="s">
        <v>160</v>
      </c>
      <c r="AU246" s="240" t="s">
        <v>88</v>
      </c>
      <c r="AY246" s="18" t="s">
        <v>157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86</v>
      </c>
      <c r="BK246" s="241">
        <f>ROUND(I246*H246,2)</f>
        <v>0</v>
      </c>
      <c r="BL246" s="18" t="s">
        <v>242</v>
      </c>
      <c r="BM246" s="240" t="s">
        <v>1746</v>
      </c>
    </row>
    <row r="247" s="2" customFormat="1" ht="16.5" customHeight="1">
      <c r="A247" s="39"/>
      <c r="B247" s="40"/>
      <c r="C247" s="228" t="s">
        <v>454</v>
      </c>
      <c r="D247" s="228" t="s">
        <v>160</v>
      </c>
      <c r="E247" s="229" t="s">
        <v>1747</v>
      </c>
      <c r="F247" s="230" t="s">
        <v>1748</v>
      </c>
      <c r="G247" s="231" t="s">
        <v>195</v>
      </c>
      <c r="H247" s="232">
        <v>1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43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0.019460000000000002</v>
      </c>
      <c r="T247" s="239">
        <f>S247*H247</f>
        <v>0.019460000000000002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242</v>
      </c>
      <c r="AT247" s="240" t="s">
        <v>160</v>
      </c>
      <c r="AU247" s="240" t="s">
        <v>88</v>
      </c>
      <c r="AY247" s="18" t="s">
        <v>157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86</v>
      </c>
      <c r="BK247" s="241">
        <f>ROUND(I247*H247,2)</f>
        <v>0</v>
      </c>
      <c r="BL247" s="18" t="s">
        <v>242</v>
      </c>
      <c r="BM247" s="240" t="s">
        <v>1749</v>
      </c>
    </row>
    <row r="248" s="2" customFormat="1" ht="24.15" customHeight="1">
      <c r="A248" s="39"/>
      <c r="B248" s="40"/>
      <c r="C248" s="228" t="s">
        <v>458</v>
      </c>
      <c r="D248" s="228" t="s">
        <v>160</v>
      </c>
      <c r="E248" s="229" t="s">
        <v>1750</v>
      </c>
      <c r="F248" s="230" t="s">
        <v>1751</v>
      </c>
      <c r="G248" s="231" t="s">
        <v>195</v>
      </c>
      <c r="H248" s="232">
        <v>1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43</v>
      </c>
      <c r="O248" s="92"/>
      <c r="P248" s="238">
        <f>O248*H248</f>
        <v>0</v>
      </c>
      <c r="Q248" s="238">
        <v>0.01197</v>
      </c>
      <c r="R248" s="238">
        <f>Q248*H248</f>
        <v>0.01197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242</v>
      </c>
      <c r="AT248" s="240" t="s">
        <v>160</v>
      </c>
      <c r="AU248" s="240" t="s">
        <v>88</v>
      </c>
      <c r="AY248" s="18" t="s">
        <v>157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86</v>
      </c>
      <c r="BK248" s="241">
        <f>ROUND(I248*H248,2)</f>
        <v>0</v>
      </c>
      <c r="BL248" s="18" t="s">
        <v>242</v>
      </c>
      <c r="BM248" s="240" t="s">
        <v>1752</v>
      </c>
    </row>
    <row r="249" s="2" customFormat="1" ht="24.15" customHeight="1">
      <c r="A249" s="39"/>
      <c r="B249" s="40"/>
      <c r="C249" s="228" t="s">
        <v>462</v>
      </c>
      <c r="D249" s="228" t="s">
        <v>160</v>
      </c>
      <c r="E249" s="229" t="s">
        <v>1753</v>
      </c>
      <c r="F249" s="230" t="s">
        <v>1754</v>
      </c>
      <c r="G249" s="231" t="s">
        <v>195</v>
      </c>
      <c r="H249" s="232">
        <v>1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43</v>
      </c>
      <c r="O249" s="92"/>
      <c r="P249" s="238">
        <f>O249*H249</f>
        <v>0</v>
      </c>
      <c r="Q249" s="238">
        <v>0.0094599999999999997</v>
      </c>
      <c r="R249" s="238">
        <f>Q249*H249</f>
        <v>0.0094599999999999997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242</v>
      </c>
      <c r="AT249" s="240" t="s">
        <v>160</v>
      </c>
      <c r="AU249" s="240" t="s">
        <v>88</v>
      </c>
      <c r="AY249" s="18" t="s">
        <v>157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86</v>
      </c>
      <c r="BK249" s="241">
        <f>ROUND(I249*H249,2)</f>
        <v>0</v>
      </c>
      <c r="BL249" s="18" t="s">
        <v>242</v>
      </c>
      <c r="BM249" s="240" t="s">
        <v>1755</v>
      </c>
    </row>
    <row r="250" s="2" customFormat="1" ht="16.5" customHeight="1">
      <c r="A250" s="39"/>
      <c r="B250" s="40"/>
      <c r="C250" s="228" t="s">
        <v>466</v>
      </c>
      <c r="D250" s="228" t="s">
        <v>160</v>
      </c>
      <c r="E250" s="229" t="s">
        <v>1756</v>
      </c>
      <c r="F250" s="230" t="s">
        <v>1757</v>
      </c>
      <c r="G250" s="231" t="s">
        <v>195</v>
      </c>
      <c r="H250" s="232">
        <v>1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43</v>
      </c>
      <c r="O250" s="92"/>
      <c r="P250" s="238">
        <f>O250*H250</f>
        <v>0</v>
      </c>
      <c r="Q250" s="238">
        <v>0.00042999999999999999</v>
      </c>
      <c r="R250" s="238">
        <f>Q250*H250</f>
        <v>0.00042999999999999999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242</v>
      </c>
      <c r="AT250" s="240" t="s">
        <v>160</v>
      </c>
      <c r="AU250" s="240" t="s">
        <v>88</v>
      </c>
      <c r="AY250" s="18" t="s">
        <v>157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86</v>
      </c>
      <c r="BK250" s="241">
        <f>ROUND(I250*H250,2)</f>
        <v>0</v>
      </c>
      <c r="BL250" s="18" t="s">
        <v>242</v>
      </c>
      <c r="BM250" s="240" t="s">
        <v>1758</v>
      </c>
    </row>
    <row r="251" s="2" customFormat="1" ht="21.75" customHeight="1">
      <c r="A251" s="39"/>
      <c r="B251" s="40"/>
      <c r="C251" s="279" t="s">
        <v>470</v>
      </c>
      <c r="D251" s="279" t="s">
        <v>261</v>
      </c>
      <c r="E251" s="280" t="s">
        <v>1759</v>
      </c>
      <c r="F251" s="281" t="s">
        <v>1760</v>
      </c>
      <c r="G251" s="282" t="s">
        <v>173</v>
      </c>
      <c r="H251" s="283">
        <v>1</v>
      </c>
      <c r="I251" s="284"/>
      <c r="J251" s="285">
        <f>ROUND(I251*H251,2)</f>
        <v>0</v>
      </c>
      <c r="K251" s="286"/>
      <c r="L251" s="287"/>
      <c r="M251" s="288" t="s">
        <v>1</v>
      </c>
      <c r="N251" s="289" t="s">
        <v>43</v>
      </c>
      <c r="O251" s="92"/>
      <c r="P251" s="238">
        <f>O251*H251</f>
        <v>0</v>
      </c>
      <c r="Q251" s="238">
        <v>0.0064999999999999997</v>
      </c>
      <c r="R251" s="238">
        <f>Q251*H251</f>
        <v>0.0064999999999999997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264</v>
      </c>
      <c r="AT251" s="240" t="s">
        <v>261</v>
      </c>
      <c r="AU251" s="240" t="s">
        <v>88</v>
      </c>
      <c r="AY251" s="18" t="s">
        <v>157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86</v>
      </c>
      <c r="BK251" s="241">
        <f>ROUND(I251*H251,2)</f>
        <v>0</v>
      </c>
      <c r="BL251" s="18" t="s">
        <v>242</v>
      </c>
      <c r="BM251" s="240" t="s">
        <v>1761</v>
      </c>
    </row>
    <row r="252" s="2" customFormat="1" ht="24.15" customHeight="1">
      <c r="A252" s="39"/>
      <c r="B252" s="40"/>
      <c r="C252" s="279" t="s">
        <v>474</v>
      </c>
      <c r="D252" s="279" t="s">
        <v>261</v>
      </c>
      <c r="E252" s="280" t="s">
        <v>1762</v>
      </c>
      <c r="F252" s="281" t="s">
        <v>1763</v>
      </c>
      <c r="G252" s="282" t="s">
        <v>173</v>
      </c>
      <c r="H252" s="283">
        <v>3</v>
      </c>
      <c r="I252" s="284"/>
      <c r="J252" s="285">
        <f>ROUND(I252*H252,2)</f>
        <v>0</v>
      </c>
      <c r="K252" s="286"/>
      <c r="L252" s="287"/>
      <c r="M252" s="288" t="s">
        <v>1</v>
      </c>
      <c r="N252" s="289" t="s">
        <v>43</v>
      </c>
      <c r="O252" s="92"/>
      <c r="P252" s="238">
        <f>O252*H252</f>
        <v>0</v>
      </c>
      <c r="Q252" s="238">
        <v>0.00012</v>
      </c>
      <c r="R252" s="238">
        <f>Q252*H252</f>
        <v>0.00036000000000000002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264</v>
      </c>
      <c r="AT252" s="240" t="s">
        <v>261</v>
      </c>
      <c r="AU252" s="240" t="s">
        <v>88</v>
      </c>
      <c r="AY252" s="18" t="s">
        <v>157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86</v>
      </c>
      <c r="BK252" s="241">
        <f>ROUND(I252*H252,2)</f>
        <v>0</v>
      </c>
      <c r="BL252" s="18" t="s">
        <v>242</v>
      </c>
      <c r="BM252" s="240" t="s">
        <v>1764</v>
      </c>
    </row>
    <row r="253" s="2" customFormat="1">
      <c r="A253" s="39"/>
      <c r="B253" s="40"/>
      <c r="C253" s="41"/>
      <c r="D253" s="244" t="s">
        <v>233</v>
      </c>
      <c r="E253" s="41"/>
      <c r="F253" s="275" t="s">
        <v>1765</v>
      </c>
      <c r="G253" s="41"/>
      <c r="H253" s="41"/>
      <c r="I253" s="276"/>
      <c r="J253" s="41"/>
      <c r="K253" s="41"/>
      <c r="L253" s="45"/>
      <c r="M253" s="277"/>
      <c r="N253" s="278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233</v>
      </c>
      <c r="AU253" s="18" t="s">
        <v>88</v>
      </c>
    </row>
    <row r="254" s="2" customFormat="1" ht="21.75" customHeight="1">
      <c r="A254" s="39"/>
      <c r="B254" s="40"/>
      <c r="C254" s="279" t="s">
        <v>478</v>
      </c>
      <c r="D254" s="279" t="s">
        <v>261</v>
      </c>
      <c r="E254" s="280" t="s">
        <v>1766</v>
      </c>
      <c r="F254" s="281" t="s">
        <v>1767</v>
      </c>
      <c r="G254" s="282" t="s">
        <v>173</v>
      </c>
      <c r="H254" s="283">
        <v>1</v>
      </c>
      <c r="I254" s="284"/>
      <c r="J254" s="285">
        <f>ROUND(I254*H254,2)</f>
        <v>0</v>
      </c>
      <c r="K254" s="286"/>
      <c r="L254" s="287"/>
      <c r="M254" s="288" t="s">
        <v>1</v>
      </c>
      <c r="N254" s="289" t="s">
        <v>43</v>
      </c>
      <c r="O254" s="92"/>
      <c r="P254" s="238">
        <f>O254*H254</f>
        <v>0</v>
      </c>
      <c r="Q254" s="238">
        <v>0.0015</v>
      </c>
      <c r="R254" s="238">
        <f>Q254*H254</f>
        <v>0.0015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264</v>
      </c>
      <c r="AT254" s="240" t="s">
        <v>261</v>
      </c>
      <c r="AU254" s="240" t="s">
        <v>88</v>
      </c>
      <c r="AY254" s="18" t="s">
        <v>157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86</v>
      </c>
      <c r="BK254" s="241">
        <f>ROUND(I254*H254,2)</f>
        <v>0</v>
      </c>
      <c r="BL254" s="18" t="s">
        <v>242</v>
      </c>
      <c r="BM254" s="240" t="s">
        <v>1768</v>
      </c>
    </row>
    <row r="255" s="2" customFormat="1">
      <c r="A255" s="39"/>
      <c r="B255" s="40"/>
      <c r="C255" s="41"/>
      <c r="D255" s="244" t="s">
        <v>233</v>
      </c>
      <c r="E255" s="41"/>
      <c r="F255" s="275" t="s">
        <v>1769</v>
      </c>
      <c r="G255" s="41"/>
      <c r="H255" s="41"/>
      <c r="I255" s="276"/>
      <c r="J255" s="41"/>
      <c r="K255" s="41"/>
      <c r="L255" s="45"/>
      <c r="M255" s="277"/>
      <c r="N255" s="278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233</v>
      </c>
      <c r="AU255" s="18" t="s">
        <v>88</v>
      </c>
    </row>
    <row r="256" s="2" customFormat="1" ht="16.5" customHeight="1">
      <c r="A256" s="39"/>
      <c r="B256" s="40"/>
      <c r="C256" s="279" t="s">
        <v>482</v>
      </c>
      <c r="D256" s="279" t="s">
        <v>261</v>
      </c>
      <c r="E256" s="280" t="s">
        <v>1770</v>
      </c>
      <c r="F256" s="281" t="s">
        <v>1771</v>
      </c>
      <c r="G256" s="282" t="s">
        <v>173</v>
      </c>
      <c r="H256" s="283">
        <v>1</v>
      </c>
      <c r="I256" s="284"/>
      <c r="J256" s="285">
        <f>ROUND(I256*H256,2)</f>
        <v>0</v>
      </c>
      <c r="K256" s="286"/>
      <c r="L256" s="287"/>
      <c r="M256" s="288" t="s">
        <v>1</v>
      </c>
      <c r="N256" s="289" t="s">
        <v>43</v>
      </c>
      <c r="O256" s="92"/>
      <c r="P256" s="238">
        <f>O256*H256</f>
        <v>0</v>
      </c>
      <c r="Q256" s="238">
        <v>0.0012999999999999999</v>
      </c>
      <c r="R256" s="238">
        <f>Q256*H256</f>
        <v>0.0012999999999999999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264</v>
      </c>
      <c r="AT256" s="240" t="s">
        <v>261</v>
      </c>
      <c r="AU256" s="240" t="s">
        <v>88</v>
      </c>
      <c r="AY256" s="18" t="s">
        <v>157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86</v>
      </c>
      <c r="BK256" s="241">
        <f>ROUND(I256*H256,2)</f>
        <v>0</v>
      </c>
      <c r="BL256" s="18" t="s">
        <v>242</v>
      </c>
      <c r="BM256" s="240" t="s">
        <v>1772</v>
      </c>
    </row>
    <row r="257" s="2" customFormat="1">
      <c r="A257" s="39"/>
      <c r="B257" s="40"/>
      <c r="C257" s="41"/>
      <c r="D257" s="244" t="s">
        <v>233</v>
      </c>
      <c r="E257" s="41"/>
      <c r="F257" s="275" t="s">
        <v>1773</v>
      </c>
      <c r="G257" s="41"/>
      <c r="H257" s="41"/>
      <c r="I257" s="276"/>
      <c r="J257" s="41"/>
      <c r="K257" s="41"/>
      <c r="L257" s="45"/>
      <c r="M257" s="277"/>
      <c r="N257" s="278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233</v>
      </c>
      <c r="AU257" s="18" t="s">
        <v>88</v>
      </c>
    </row>
    <row r="258" s="2" customFormat="1" ht="24.15" customHeight="1">
      <c r="A258" s="39"/>
      <c r="B258" s="40"/>
      <c r="C258" s="279" t="s">
        <v>487</v>
      </c>
      <c r="D258" s="279" t="s">
        <v>261</v>
      </c>
      <c r="E258" s="280" t="s">
        <v>1774</v>
      </c>
      <c r="F258" s="281" t="s">
        <v>1775</v>
      </c>
      <c r="G258" s="282" t="s">
        <v>173</v>
      </c>
      <c r="H258" s="283">
        <v>1</v>
      </c>
      <c r="I258" s="284"/>
      <c r="J258" s="285">
        <f>ROUND(I258*H258,2)</f>
        <v>0</v>
      </c>
      <c r="K258" s="286"/>
      <c r="L258" s="287"/>
      <c r="M258" s="288" t="s">
        <v>1</v>
      </c>
      <c r="N258" s="289" t="s">
        <v>43</v>
      </c>
      <c r="O258" s="92"/>
      <c r="P258" s="238">
        <f>O258*H258</f>
        <v>0</v>
      </c>
      <c r="Q258" s="238">
        <v>0.002</v>
      </c>
      <c r="R258" s="238">
        <f>Q258*H258</f>
        <v>0.002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264</v>
      </c>
      <c r="AT258" s="240" t="s">
        <v>261</v>
      </c>
      <c r="AU258" s="240" t="s">
        <v>88</v>
      </c>
      <c r="AY258" s="18" t="s">
        <v>157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86</v>
      </c>
      <c r="BK258" s="241">
        <f>ROUND(I258*H258,2)</f>
        <v>0</v>
      </c>
      <c r="BL258" s="18" t="s">
        <v>242</v>
      </c>
      <c r="BM258" s="240" t="s">
        <v>1776</v>
      </c>
    </row>
    <row r="259" s="2" customFormat="1">
      <c r="A259" s="39"/>
      <c r="B259" s="40"/>
      <c r="C259" s="41"/>
      <c r="D259" s="244" t="s">
        <v>233</v>
      </c>
      <c r="E259" s="41"/>
      <c r="F259" s="275" t="s">
        <v>1777</v>
      </c>
      <c r="G259" s="41"/>
      <c r="H259" s="41"/>
      <c r="I259" s="276"/>
      <c r="J259" s="41"/>
      <c r="K259" s="41"/>
      <c r="L259" s="45"/>
      <c r="M259" s="277"/>
      <c r="N259" s="278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233</v>
      </c>
      <c r="AU259" s="18" t="s">
        <v>88</v>
      </c>
    </row>
    <row r="260" s="2" customFormat="1" ht="21.75" customHeight="1">
      <c r="A260" s="39"/>
      <c r="B260" s="40"/>
      <c r="C260" s="279" t="s">
        <v>493</v>
      </c>
      <c r="D260" s="279" t="s">
        <v>261</v>
      </c>
      <c r="E260" s="280" t="s">
        <v>1778</v>
      </c>
      <c r="F260" s="281" t="s">
        <v>1779</v>
      </c>
      <c r="G260" s="282" t="s">
        <v>173</v>
      </c>
      <c r="H260" s="283">
        <v>1</v>
      </c>
      <c r="I260" s="284"/>
      <c r="J260" s="285">
        <f>ROUND(I260*H260,2)</f>
        <v>0</v>
      </c>
      <c r="K260" s="286"/>
      <c r="L260" s="287"/>
      <c r="M260" s="288" t="s">
        <v>1</v>
      </c>
      <c r="N260" s="289" t="s">
        <v>43</v>
      </c>
      <c r="O260" s="92"/>
      <c r="P260" s="238">
        <f>O260*H260</f>
        <v>0</v>
      </c>
      <c r="Q260" s="238">
        <v>0.0035000000000000001</v>
      </c>
      <c r="R260" s="238">
        <f>Q260*H260</f>
        <v>0.0035000000000000001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264</v>
      </c>
      <c r="AT260" s="240" t="s">
        <v>261</v>
      </c>
      <c r="AU260" s="240" t="s">
        <v>88</v>
      </c>
      <c r="AY260" s="18" t="s">
        <v>157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86</v>
      </c>
      <c r="BK260" s="241">
        <f>ROUND(I260*H260,2)</f>
        <v>0</v>
      </c>
      <c r="BL260" s="18" t="s">
        <v>242</v>
      </c>
      <c r="BM260" s="240" t="s">
        <v>1780</v>
      </c>
    </row>
    <row r="261" s="2" customFormat="1">
      <c r="A261" s="39"/>
      <c r="B261" s="40"/>
      <c r="C261" s="41"/>
      <c r="D261" s="244" t="s">
        <v>233</v>
      </c>
      <c r="E261" s="41"/>
      <c r="F261" s="275" t="s">
        <v>1781</v>
      </c>
      <c r="G261" s="41"/>
      <c r="H261" s="41"/>
      <c r="I261" s="276"/>
      <c r="J261" s="41"/>
      <c r="K261" s="41"/>
      <c r="L261" s="45"/>
      <c r="M261" s="277"/>
      <c r="N261" s="27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233</v>
      </c>
      <c r="AU261" s="18" t="s">
        <v>88</v>
      </c>
    </row>
    <row r="262" s="2" customFormat="1" ht="24.15" customHeight="1">
      <c r="A262" s="39"/>
      <c r="B262" s="40"/>
      <c r="C262" s="228" t="s">
        <v>497</v>
      </c>
      <c r="D262" s="228" t="s">
        <v>160</v>
      </c>
      <c r="E262" s="229" t="s">
        <v>1782</v>
      </c>
      <c r="F262" s="230" t="s">
        <v>1783</v>
      </c>
      <c r="G262" s="231" t="s">
        <v>195</v>
      </c>
      <c r="H262" s="232">
        <v>1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43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0.022800000000000001</v>
      </c>
      <c r="T262" s="239">
        <f>S262*H262</f>
        <v>0.022800000000000001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242</v>
      </c>
      <c r="AT262" s="240" t="s">
        <v>160</v>
      </c>
      <c r="AU262" s="240" t="s">
        <v>88</v>
      </c>
      <c r="AY262" s="18" t="s">
        <v>157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86</v>
      </c>
      <c r="BK262" s="241">
        <f>ROUND(I262*H262,2)</f>
        <v>0</v>
      </c>
      <c r="BL262" s="18" t="s">
        <v>242</v>
      </c>
      <c r="BM262" s="240" t="s">
        <v>1784</v>
      </c>
    </row>
    <row r="263" s="2" customFormat="1" ht="24.15" customHeight="1">
      <c r="A263" s="39"/>
      <c r="B263" s="40"/>
      <c r="C263" s="228" t="s">
        <v>501</v>
      </c>
      <c r="D263" s="228" t="s">
        <v>160</v>
      </c>
      <c r="E263" s="229" t="s">
        <v>1785</v>
      </c>
      <c r="F263" s="230" t="s">
        <v>1786</v>
      </c>
      <c r="G263" s="231" t="s">
        <v>195</v>
      </c>
      <c r="H263" s="232">
        <v>1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43</v>
      </c>
      <c r="O263" s="92"/>
      <c r="P263" s="238">
        <f>O263*H263</f>
        <v>0</v>
      </c>
      <c r="Q263" s="238">
        <v>0.00095</v>
      </c>
      <c r="R263" s="238">
        <f>Q263*H263</f>
        <v>0.00095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242</v>
      </c>
      <c r="AT263" s="240" t="s">
        <v>160</v>
      </c>
      <c r="AU263" s="240" t="s">
        <v>88</v>
      </c>
      <c r="AY263" s="18" t="s">
        <v>157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86</v>
      </c>
      <c r="BK263" s="241">
        <f>ROUND(I263*H263,2)</f>
        <v>0</v>
      </c>
      <c r="BL263" s="18" t="s">
        <v>242</v>
      </c>
      <c r="BM263" s="240" t="s">
        <v>1787</v>
      </c>
    </row>
    <row r="264" s="2" customFormat="1" ht="16.5" customHeight="1">
      <c r="A264" s="39"/>
      <c r="B264" s="40"/>
      <c r="C264" s="228" t="s">
        <v>506</v>
      </c>
      <c r="D264" s="228" t="s">
        <v>160</v>
      </c>
      <c r="E264" s="229" t="s">
        <v>1788</v>
      </c>
      <c r="F264" s="230" t="s">
        <v>1789</v>
      </c>
      <c r="G264" s="231" t="s">
        <v>195</v>
      </c>
      <c r="H264" s="232">
        <v>1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43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0.00156</v>
      </c>
      <c r="T264" s="239">
        <f>S264*H264</f>
        <v>0.00156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242</v>
      </c>
      <c r="AT264" s="240" t="s">
        <v>160</v>
      </c>
      <c r="AU264" s="240" t="s">
        <v>88</v>
      </c>
      <c r="AY264" s="18" t="s">
        <v>157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86</v>
      </c>
      <c r="BK264" s="241">
        <f>ROUND(I264*H264,2)</f>
        <v>0</v>
      </c>
      <c r="BL264" s="18" t="s">
        <v>242</v>
      </c>
      <c r="BM264" s="240" t="s">
        <v>1790</v>
      </c>
    </row>
    <row r="265" s="2" customFormat="1" ht="24.15" customHeight="1">
      <c r="A265" s="39"/>
      <c r="B265" s="40"/>
      <c r="C265" s="228" t="s">
        <v>512</v>
      </c>
      <c r="D265" s="228" t="s">
        <v>160</v>
      </c>
      <c r="E265" s="229" t="s">
        <v>1791</v>
      </c>
      <c r="F265" s="230" t="s">
        <v>1792</v>
      </c>
      <c r="G265" s="231" t="s">
        <v>195</v>
      </c>
      <c r="H265" s="232">
        <v>1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43</v>
      </c>
      <c r="O265" s="92"/>
      <c r="P265" s="238">
        <f>O265*H265</f>
        <v>0</v>
      </c>
      <c r="Q265" s="238">
        <v>0.0018</v>
      </c>
      <c r="R265" s="238">
        <f>Q265*H265</f>
        <v>0.0018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242</v>
      </c>
      <c r="AT265" s="240" t="s">
        <v>160</v>
      </c>
      <c r="AU265" s="240" t="s">
        <v>88</v>
      </c>
      <c r="AY265" s="18" t="s">
        <v>157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86</v>
      </c>
      <c r="BK265" s="241">
        <f>ROUND(I265*H265,2)</f>
        <v>0</v>
      </c>
      <c r="BL265" s="18" t="s">
        <v>242</v>
      </c>
      <c r="BM265" s="240" t="s">
        <v>1793</v>
      </c>
    </row>
    <row r="266" s="2" customFormat="1" ht="16.5" customHeight="1">
      <c r="A266" s="39"/>
      <c r="B266" s="40"/>
      <c r="C266" s="228" t="s">
        <v>516</v>
      </c>
      <c r="D266" s="228" t="s">
        <v>160</v>
      </c>
      <c r="E266" s="229" t="s">
        <v>1794</v>
      </c>
      <c r="F266" s="230" t="s">
        <v>1795</v>
      </c>
      <c r="G266" s="231" t="s">
        <v>195</v>
      </c>
      <c r="H266" s="232">
        <v>2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43</v>
      </c>
      <c r="O266" s="92"/>
      <c r="P266" s="238">
        <f>O266*H266</f>
        <v>0</v>
      </c>
      <c r="Q266" s="238">
        <v>0.0018400000000000001</v>
      </c>
      <c r="R266" s="238">
        <f>Q266*H266</f>
        <v>0.0036800000000000001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242</v>
      </c>
      <c r="AT266" s="240" t="s">
        <v>160</v>
      </c>
      <c r="AU266" s="240" t="s">
        <v>88</v>
      </c>
      <c r="AY266" s="18" t="s">
        <v>157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86</v>
      </c>
      <c r="BK266" s="241">
        <f>ROUND(I266*H266,2)</f>
        <v>0</v>
      </c>
      <c r="BL266" s="18" t="s">
        <v>242</v>
      </c>
      <c r="BM266" s="240" t="s">
        <v>1796</v>
      </c>
    </row>
    <row r="267" s="2" customFormat="1" ht="16.5" customHeight="1">
      <c r="A267" s="39"/>
      <c r="B267" s="40"/>
      <c r="C267" s="228" t="s">
        <v>520</v>
      </c>
      <c r="D267" s="228" t="s">
        <v>160</v>
      </c>
      <c r="E267" s="229" t="s">
        <v>1797</v>
      </c>
      <c r="F267" s="230" t="s">
        <v>1798</v>
      </c>
      <c r="G267" s="231" t="s">
        <v>173</v>
      </c>
      <c r="H267" s="232">
        <v>2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43</v>
      </c>
      <c r="O267" s="92"/>
      <c r="P267" s="238">
        <f>O267*H267</f>
        <v>0</v>
      </c>
      <c r="Q267" s="238">
        <v>0.00024000000000000001</v>
      </c>
      <c r="R267" s="238">
        <f>Q267*H267</f>
        <v>0.00048000000000000001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242</v>
      </c>
      <c r="AT267" s="240" t="s">
        <v>160</v>
      </c>
      <c r="AU267" s="240" t="s">
        <v>88</v>
      </c>
      <c r="AY267" s="18" t="s">
        <v>157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86</v>
      </c>
      <c r="BK267" s="241">
        <f>ROUND(I267*H267,2)</f>
        <v>0</v>
      </c>
      <c r="BL267" s="18" t="s">
        <v>242</v>
      </c>
      <c r="BM267" s="240" t="s">
        <v>1799</v>
      </c>
    </row>
    <row r="268" s="2" customFormat="1" ht="16.5" customHeight="1">
      <c r="A268" s="39"/>
      <c r="B268" s="40"/>
      <c r="C268" s="228" t="s">
        <v>525</v>
      </c>
      <c r="D268" s="228" t="s">
        <v>160</v>
      </c>
      <c r="E268" s="229" t="s">
        <v>1800</v>
      </c>
      <c r="F268" s="230" t="s">
        <v>1801</v>
      </c>
      <c r="G268" s="231" t="s">
        <v>173</v>
      </c>
      <c r="H268" s="232">
        <v>1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43</v>
      </c>
      <c r="O268" s="92"/>
      <c r="P268" s="238">
        <f>O268*H268</f>
        <v>0</v>
      </c>
      <c r="Q268" s="238">
        <v>0.00027999999999999998</v>
      </c>
      <c r="R268" s="238">
        <f>Q268*H268</f>
        <v>0.00027999999999999998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242</v>
      </c>
      <c r="AT268" s="240" t="s">
        <v>160</v>
      </c>
      <c r="AU268" s="240" t="s">
        <v>88</v>
      </c>
      <c r="AY268" s="18" t="s">
        <v>157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86</v>
      </c>
      <c r="BK268" s="241">
        <f>ROUND(I268*H268,2)</f>
        <v>0</v>
      </c>
      <c r="BL268" s="18" t="s">
        <v>242</v>
      </c>
      <c r="BM268" s="240" t="s">
        <v>1802</v>
      </c>
    </row>
    <row r="269" s="2" customFormat="1" ht="21.75" customHeight="1">
      <c r="A269" s="39"/>
      <c r="B269" s="40"/>
      <c r="C269" s="228" t="s">
        <v>531</v>
      </c>
      <c r="D269" s="228" t="s">
        <v>160</v>
      </c>
      <c r="E269" s="229" t="s">
        <v>1803</v>
      </c>
      <c r="F269" s="230" t="s">
        <v>1804</v>
      </c>
      <c r="G269" s="231" t="s">
        <v>173</v>
      </c>
      <c r="H269" s="232">
        <v>3</v>
      </c>
      <c r="I269" s="233"/>
      <c r="J269" s="234">
        <f>ROUND(I269*H269,2)</f>
        <v>0</v>
      </c>
      <c r="K269" s="235"/>
      <c r="L269" s="45"/>
      <c r="M269" s="236" t="s">
        <v>1</v>
      </c>
      <c r="N269" s="237" t="s">
        <v>43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242</v>
      </c>
      <c r="AT269" s="240" t="s">
        <v>160</v>
      </c>
      <c r="AU269" s="240" t="s">
        <v>88</v>
      </c>
      <c r="AY269" s="18" t="s">
        <v>157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86</v>
      </c>
      <c r="BK269" s="241">
        <f>ROUND(I269*H269,2)</f>
        <v>0</v>
      </c>
      <c r="BL269" s="18" t="s">
        <v>242</v>
      </c>
      <c r="BM269" s="240" t="s">
        <v>1805</v>
      </c>
    </row>
    <row r="270" s="2" customFormat="1" ht="24.15" customHeight="1">
      <c r="A270" s="39"/>
      <c r="B270" s="40"/>
      <c r="C270" s="228" t="s">
        <v>535</v>
      </c>
      <c r="D270" s="228" t="s">
        <v>160</v>
      </c>
      <c r="E270" s="229" t="s">
        <v>1806</v>
      </c>
      <c r="F270" s="230" t="s">
        <v>1807</v>
      </c>
      <c r="G270" s="231" t="s">
        <v>367</v>
      </c>
      <c r="H270" s="290"/>
      <c r="I270" s="233"/>
      <c r="J270" s="234">
        <f>ROUND(I270*H270,2)</f>
        <v>0</v>
      </c>
      <c r="K270" s="235"/>
      <c r="L270" s="45"/>
      <c r="M270" s="236" t="s">
        <v>1</v>
      </c>
      <c r="N270" s="237" t="s">
        <v>43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242</v>
      </c>
      <c r="AT270" s="240" t="s">
        <v>160</v>
      </c>
      <c r="AU270" s="240" t="s">
        <v>88</v>
      </c>
      <c r="AY270" s="18" t="s">
        <v>157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86</v>
      </c>
      <c r="BK270" s="241">
        <f>ROUND(I270*H270,2)</f>
        <v>0</v>
      </c>
      <c r="BL270" s="18" t="s">
        <v>242</v>
      </c>
      <c r="BM270" s="240" t="s">
        <v>1808</v>
      </c>
    </row>
    <row r="271" s="12" customFormat="1" ht="22.8" customHeight="1">
      <c r="A271" s="12"/>
      <c r="B271" s="212"/>
      <c r="C271" s="213"/>
      <c r="D271" s="214" t="s">
        <v>77</v>
      </c>
      <c r="E271" s="226" t="s">
        <v>1809</v>
      </c>
      <c r="F271" s="226" t="s">
        <v>1810</v>
      </c>
      <c r="G271" s="213"/>
      <c r="H271" s="213"/>
      <c r="I271" s="216"/>
      <c r="J271" s="227">
        <f>BK271</f>
        <v>0</v>
      </c>
      <c r="K271" s="213"/>
      <c r="L271" s="218"/>
      <c r="M271" s="219"/>
      <c r="N271" s="220"/>
      <c r="O271" s="220"/>
      <c r="P271" s="221">
        <f>SUM(P272:P274)</f>
        <v>0</v>
      </c>
      <c r="Q271" s="220"/>
      <c r="R271" s="221">
        <f>SUM(R272:R274)</f>
        <v>0.0097000000000000003</v>
      </c>
      <c r="S271" s="220"/>
      <c r="T271" s="222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88</v>
      </c>
      <c r="AT271" s="224" t="s">
        <v>77</v>
      </c>
      <c r="AU271" s="224" t="s">
        <v>86</v>
      </c>
      <c r="AY271" s="223" t="s">
        <v>157</v>
      </c>
      <c r="BK271" s="225">
        <f>SUM(BK272:BK274)</f>
        <v>0</v>
      </c>
    </row>
    <row r="272" s="2" customFormat="1" ht="33" customHeight="1">
      <c r="A272" s="39"/>
      <c r="B272" s="40"/>
      <c r="C272" s="228" t="s">
        <v>539</v>
      </c>
      <c r="D272" s="228" t="s">
        <v>160</v>
      </c>
      <c r="E272" s="229" t="s">
        <v>1811</v>
      </c>
      <c r="F272" s="230" t="s">
        <v>1812</v>
      </c>
      <c r="G272" s="231" t="s">
        <v>195</v>
      </c>
      <c r="H272" s="232">
        <v>1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43</v>
      </c>
      <c r="O272" s="92"/>
      <c r="P272" s="238">
        <f>O272*H272</f>
        <v>0</v>
      </c>
      <c r="Q272" s="238">
        <v>0.0091999999999999998</v>
      </c>
      <c r="R272" s="238">
        <f>Q272*H272</f>
        <v>0.0091999999999999998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242</v>
      </c>
      <c r="AT272" s="240" t="s">
        <v>160</v>
      </c>
      <c r="AU272" s="240" t="s">
        <v>88</v>
      </c>
      <c r="AY272" s="18" t="s">
        <v>157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86</v>
      </c>
      <c r="BK272" s="241">
        <f>ROUND(I272*H272,2)</f>
        <v>0</v>
      </c>
      <c r="BL272" s="18" t="s">
        <v>242</v>
      </c>
      <c r="BM272" s="240" t="s">
        <v>1813</v>
      </c>
    </row>
    <row r="273" s="2" customFormat="1" ht="16.5" customHeight="1">
      <c r="A273" s="39"/>
      <c r="B273" s="40"/>
      <c r="C273" s="228" t="s">
        <v>543</v>
      </c>
      <c r="D273" s="228" t="s">
        <v>160</v>
      </c>
      <c r="E273" s="229" t="s">
        <v>1814</v>
      </c>
      <c r="F273" s="230" t="s">
        <v>1815</v>
      </c>
      <c r="G273" s="231" t="s">
        <v>195</v>
      </c>
      <c r="H273" s="232">
        <v>1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43</v>
      </c>
      <c r="O273" s="92"/>
      <c r="P273" s="238">
        <f>O273*H273</f>
        <v>0</v>
      </c>
      <c r="Q273" s="238">
        <v>0.00050000000000000001</v>
      </c>
      <c r="R273" s="238">
        <f>Q273*H273</f>
        <v>0.00050000000000000001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242</v>
      </c>
      <c r="AT273" s="240" t="s">
        <v>160</v>
      </c>
      <c r="AU273" s="240" t="s">
        <v>88</v>
      </c>
      <c r="AY273" s="18" t="s">
        <v>157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86</v>
      </c>
      <c r="BK273" s="241">
        <f>ROUND(I273*H273,2)</f>
        <v>0</v>
      </c>
      <c r="BL273" s="18" t="s">
        <v>242</v>
      </c>
      <c r="BM273" s="240" t="s">
        <v>1816</v>
      </c>
    </row>
    <row r="274" s="2" customFormat="1" ht="24.15" customHeight="1">
      <c r="A274" s="39"/>
      <c r="B274" s="40"/>
      <c r="C274" s="228" t="s">
        <v>547</v>
      </c>
      <c r="D274" s="228" t="s">
        <v>160</v>
      </c>
      <c r="E274" s="229" t="s">
        <v>1817</v>
      </c>
      <c r="F274" s="230" t="s">
        <v>1818</v>
      </c>
      <c r="G274" s="231" t="s">
        <v>367</v>
      </c>
      <c r="H274" s="290"/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43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242</v>
      </c>
      <c r="AT274" s="240" t="s">
        <v>160</v>
      </c>
      <c r="AU274" s="240" t="s">
        <v>88</v>
      </c>
      <c r="AY274" s="18" t="s">
        <v>157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86</v>
      </c>
      <c r="BK274" s="241">
        <f>ROUND(I274*H274,2)</f>
        <v>0</v>
      </c>
      <c r="BL274" s="18" t="s">
        <v>242</v>
      </c>
      <c r="BM274" s="240" t="s">
        <v>1819</v>
      </c>
    </row>
    <row r="275" s="12" customFormat="1" ht="22.8" customHeight="1">
      <c r="A275" s="12"/>
      <c r="B275" s="212"/>
      <c r="C275" s="213"/>
      <c r="D275" s="214" t="s">
        <v>77</v>
      </c>
      <c r="E275" s="226" t="s">
        <v>1820</v>
      </c>
      <c r="F275" s="226" t="s">
        <v>1821</v>
      </c>
      <c r="G275" s="213"/>
      <c r="H275" s="213"/>
      <c r="I275" s="216"/>
      <c r="J275" s="227">
        <f>BK275</f>
        <v>0</v>
      </c>
      <c r="K275" s="213"/>
      <c r="L275" s="218"/>
      <c r="M275" s="219"/>
      <c r="N275" s="220"/>
      <c r="O275" s="220"/>
      <c r="P275" s="221">
        <f>SUM(P276:P282)</f>
        <v>0</v>
      </c>
      <c r="Q275" s="220"/>
      <c r="R275" s="221">
        <f>SUM(R276:R282)</f>
        <v>0.032250000000000001</v>
      </c>
      <c r="S275" s="220"/>
      <c r="T275" s="222">
        <f>SUM(T276:T282)</f>
        <v>0.45250000000000001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3" t="s">
        <v>88</v>
      </c>
      <c r="AT275" s="224" t="s">
        <v>77</v>
      </c>
      <c r="AU275" s="224" t="s">
        <v>86</v>
      </c>
      <c r="AY275" s="223" t="s">
        <v>157</v>
      </c>
      <c r="BK275" s="225">
        <f>SUM(BK276:BK282)</f>
        <v>0</v>
      </c>
    </row>
    <row r="276" s="2" customFormat="1" ht="16.5" customHeight="1">
      <c r="A276" s="39"/>
      <c r="B276" s="40"/>
      <c r="C276" s="228" t="s">
        <v>554</v>
      </c>
      <c r="D276" s="228" t="s">
        <v>160</v>
      </c>
      <c r="E276" s="229" t="s">
        <v>1822</v>
      </c>
      <c r="F276" s="230" t="s">
        <v>1695</v>
      </c>
      <c r="G276" s="231" t="s">
        <v>185</v>
      </c>
      <c r="H276" s="232">
        <v>1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43</v>
      </c>
      <c r="O276" s="92"/>
      <c r="P276" s="238">
        <f>O276*H276</f>
        <v>0</v>
      </c>
      <c r="Q276" s="238">
        <v>0.00017000000000000001</v>
      </c>
      <c r="R276" s="238">
        <f>Q276*H276</f>
        <v>0.00017000000000000001</v>
      </c>
      <c r="S276" s="238">
        <v>0.22625000000000001</v>
      </c>
      <c r="T276" s="239">
        <f>S276*H276</f>
        <v>0.22625000000000001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242</v>
      </c>
      <c r="AT276" s="240" t="s">
        <v>160</v>
      </c>
      <c r="AU276" s="240" t="s">
        <v>88</v>
      </c>
      <c r="AY276" s="18" t="s">
        <v>157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86</v>
      </c>
      <c r="BK276" s="241">
        <f>ROUND(I276*H276,2)</f>
        <v>0</v>
      </c>
      <c r="BL276" s="18" t="s">
        <v>242</v>
      </c>
      <c r="BM276" s="240" t="s">
        <v>1823</v>
      </c>
    </row>
    <row r="277" s="2" customFormat="1" ht="16.5" customHeight="1">
      <c r="A277" s="39"/>
      <c r="B277" s="40"/>
      <c r="C277" s="228" t="s">
        <v>890</v>
      </c>
      <c r="D277" s="228" t="s">
        <v>160</v>
      </c>
      <c r="E277" s="229" t="s">
        <v>1445</v>
      </c>
      <c r="F277" s="230" t="s">
        <v>1824</v>
      </c>
      <c r="G277" s="231" t="s">
        <v>1447</v>
      </c>
      <c r="H277" s="232">
        <v>48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43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1448</v>
      </c>
      <c r="AT277" s="240" t="s">
        <v>160</v>
      </c>
      <c r="AU277" s="240" t="s">
        <v>88</v>
      </c>
      <c r="AY277" s="18" t="s">
        <v>157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86</v>
      </c>
      <c r="BK277" s="241">
        <f>ROUND(I277*H277,2)</f>
        <v>0</v>
      </c>
      <c r="BL277" s="18" t="s">
        <v>1448</v>
      </c>
      <c r="BM277" s="240" t="s">
        <v>1825</v>
      </c>
    </row>
    <row r="278" s="2" customFormat="1">
      <c r="A278" s="39"/>
      <c r="B278" s="40"/>
      <c r="C278" s="41"/>
      <c r="D278" s="244" t="s">
        <v>233</v>
      </c>
      <c r="E278" s="41"/>
      <c r="F278" s="275" t="s">
        <v>1826</v>
      </c>
      <c r="G278" s="41"/>
      <c r="H278" s="41"/>
      <c r="I278" s="276"/>
      <c r="J278" s="41"/>
      <c r="K278" s="41"/>
      <c r="L278" s="45"/>
      <c r="M278" s="277"/>
      <c r="N278" s="278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233</v>
      </c>
      <c r="AU278" s="18" t="s">
        <v>88</v>
      </c>
    </row>
    <row r="279" s="14" customFormat="1">
      <c r="A279" s="14"/>
      <c r="B279" s="253"/>
      <c r="C279" s="254"/>
      <c r="D279" s="244" t="s">
        <v>166</v>
      </c>
      <c r="E279" s="255" t="s">
        <v>1</v>
      </c>
      <c r="F279" s="256" t="s">
        <v>1827</v>
      </c>
      <c r="G279" s="254"/>
      <c r="H279" s="257">
        <v>48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166</v>
      </c>
      <c r="AU279" s="263" t="s">
        <v>88</v>
      </c>
      <c r="AV279" s="14" t="s">
        <v>88</v>
      </c>
      <c r="AW279" s="14" t="s">
        <v>34</v>
      </c>
      <c r="AX279" s="14" t="s">
        <v>86</v>
      </c>
      <c r="AY279" s="263" t="s">
        <v>157</v>
      </c>
    </row>
    <row r="280" s="2" customFormat="1" ht="24.15" customHeight="1">
      <c r="A280" s="39"/>
      <c r="B280" s="40"/>
      <c r="C280" s="228" t="s">
        <v>894</v>
      </c>
      <c r="D280" s="228" t="s">
        <v>160</v>
      </c>
      <c r="E280" s="229" t="s">
        <v>1828</v>
      </c>
      <c r="F280" s="230" t="s">
        <v>1829</v>
      </c>
      <c r="G280" s="231" t="s">
        <v>173</v>
      </c>
      <c r="H280" s="232">
        <v>1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43</v>
      </c>
      <c r="O280" s="92"/>
      <c r="P280" s="238">
        <f>O280*H280</f>
        <v>0</v>
      </c>
      <c r="Q280" s="238">
        <v>0.00017000000000000001</v>
      </c>
      <c r="R280" s="238">
        <f>Q280*H280</f>
        <v>0.00017000000000000001</v>
      </c>
      <c r="S280" s="238">
        <v>0.22625000000000001</v>
      </c>
      <c r="T280" s="239">
        <f>S280*H280</f>
        <v>0.22625000000000001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242</v>
      </c>
      <c r="AT280" s="240" t="s">
        <v>160</v>
      </c>
      <c r="AU280" s="240" t="s">
        <v>88</v>
      </c>
      <c r="AY280" s="18" t="s">
        <v>157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86</v>
      </c>
      <c r="BK280" s="241">
        <f>ROUND(I280*H280,2)</f>
        <v>0</v>
      </c>
      <c r="BL280" s="18" t="s">
        <v>242</v>
      </c>
      <c r="BM280" s="240" t="s">
        <v>1830</v>
      </c>
    </row>
    <row r="281" s="2" customFormat="1" ht="24.15" customHeight="1">
      <c r="A281" s="39"/>
      <c r="B281" s="40"/>
      <c r="C281" s="228" t="s">
        <v>901</v>
      </c>
      <c r="D281" s="228" t="s">
        <v>160</v>
      </c>
      <c r="E281" s="229" t="s">
        <v>1831</v>
      </c>
      <c r="F281" s="230" t="s">
        <v>1832</v>
      </c>
      <c r="G281" s="231" t="s">
        <v>195</v>
      </c>
      <c r="H281" s="232">
        <v>1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43</v>
      </c>
      <c r="O281" s="92"/>
      <c r="P281" s="238">
        <f>O281*H281</f>
        <v>0</v>
      </c>
      <c r="Q281" s="238">
        <v>0.031910000000000001</v>
      </c>
      <c r="R281" s="238">
        <f>Q281*H281</f>
        <v>0.031910000000000001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242</v>
      </c>
      <c r="AT281" s="240" t="s">
        <v>160</v>
      </c>
      <c r="AU281" s="240" t="s">
        <v>88</v>
      </c>
      <c r="AY281" s="18" t="s">
        <v>157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86</v>
      </c>
      <c r="BK281" s="241">
        <f>ROUND(I281*H281,2)</f>
        <v>0</v>
      </c>
      <c r="BL281" s="18" t="s">
        <v>242</v>
      </c>
      <c r="BM281" s="240" t="s">
        <v>1833</v>
      </c>
    </row>
    <row r="282" s="2" customFormat="1" ht="24.15" customHeight="1">
      <c r="A282" s="39"/>
      <c r="B282" s="40"/>
      <c r="C282" s="228" t="s">
        <v>908</v>
      </c>
      <c r="D282" s="228" t="s">
        <v>160</v>
      </c>
      <c r="E282" s="229" t="s">
        <v>1834</v>
      </c>
      <c r="F282" s="230" t="s">
        <v>1835</v>
      </c>
      <c r="G282" s="231" t="s">
        <v>367</v>
      </c>
      <c r="H282" s="290"/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43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242</v>
      </c>
      <c r="AT282" s="240" t="s">
        <v>160</v>
      </c>
      <c r="AU282" s="240" t="s">
        <v>88</v>
      </c>
      <c r="AY282" s="18" t="s">
        <v>157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86</v>
      </c>
      <c r="BK282" s="241">
        <f>ROUND(I282*H282,2)</f>
        <v>0</v>
      </c>
      <c r="BL282" s="18" t="s">
        <v>242</v>
      </c>
      <c r="BM282" s="240" t="s">
        <v>1836</v>
      </c>
    </row>
    <row r="283" s="12" customFormat="1" ht="22.8" customHeight="1">
      <c r="A283" s="12"/>
      <c r="B283" s="212"/>
      <c r="C283" s="213"/>
      <c r="D283" s="214" t="s">
        <v>77</v>
      </c>
      <c r="E283" s="226" t="s">
        <v>1456</v>
      </c>
      <c r="F283" s="226" t="s">
        <v>1457</v>
      </c>
      <c r="G283" s="213"/>
      <c r="H283" s="213"/>
      <c r="I283" s="216"/>
      <c r="J283" s="227">
        <f>BK283</f>
        <v>0</v>
      </c>
      <c r="K283" s="213"/>
      <c r="L283" s="218"/>
      <c r="M283" s="219"/>
      <c r="N283" s="220"/>
      <c r="O283" s="220"/>
      <c r="P283" s="221">
        <f>SUM(P284:P287)</f>
        <v>0</v>
      </c>
      <c r="Q283" s="220"/>
      <c r="R283" s="221">
        <f>SUM(R284:R287)</f>
        <v>0.0070899999999999999</v>
      </c>
      <c r="S283" s="220"/>
      <c r="T283" s="222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3" t="s">
        <v>88</v>
      </c>
      <c r="AT283" s="224" t="s">
        <v>77</v>
      </c>
      <c r="AU283" s="224" t="s">
        <v>86</v>
      </c>
      <c r="AY283" s="223" t="s">
        <v>157</v>
      </c>
      <c r="BK283" s="225">
        <f>SUM(BK284:BK287)</f>
        <v>0</v>
      </c>
    </row>
    <row r="284" s="2" customFormat="1" ht="24.15" customHeight="1">
      <c r="A284" s="39"/>
      <c r="B284" s="40"/>
      <c r="C284" s="228" t="s">
        <v>912</v>
      </c>
      <c r="D284" s="228" t="s">
        <v>160</v>
      </c>
      <c r="E284" s="229" t="s">
        <v>1837</v>
      </c>
      <c r="F284" s="230" t="s">
        <v>1838</v>
      </c>
      <c r="G284" s="231" t="s">
        <v>195</v>
      </c>
      <c r="H284" s="232">
        <v>1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43</v>
      </c>
      <c r="O284" s="92"/>
      <c r="P284" s="238">
        <f>O284*H284</f>
        <v>0</v>
      </c>
      <c r="Q284" s="238">
        <v>0.0023400000000000001</v>
      </c>
      <c r="R284" s="238">
        <f>Q284*H284</f>
        <v>0.0023400000000000001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242</v>
      </c>
      <c r="AT284" s="240" t="s">
        <v>160</v>
      </c>
      <c r="AU284" s="240" t="s">
        <v>88</v>
      </c>
      <c r="AY284" s="18" t="s">
        <v>157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86</v>
      </c>
      <c r="BK284" s="241">
        <f>ROUND(I284*H284,2)</f>
        <v>0</v>
      </c>
      <c r="BL284" s="18" t="s">
        <v>242</v>
      </c>
      <c r="BM284" s="240" t="s">
        <v>1839</v>
      </c>
    </row>
    <row r="285" s="2" customFormat="1" ht="24.15" customHeight="1">
      <c r="A285" s="39"/>
      <c r="B285" s="40"/>
      <c r="C285" s="279" t="s">
        <v>916</v>
      </c>
      <c r="D285" s="279" t="s">
        <v>261</v>
      </c>
      <c r="E285" s="280" t="s">
        <v>1840</v>
      </c>
      <c r="F285" s="281" t="s">
        <v>1841</v>
      </c>
      <c r="G285" s="282" t="s">
        <v>173</v>
      </c>
      <c r="H285" s="283">
        <v>1</v>
      </c>
      <c r="I285" s="284"/>
      <c r="J285" s="285">
        <f>ROUND(I285*H285,2)</f>
        <v>0</v>
      </c>
      <c r="K285" s="286"/>
      <c r="L285" s="287"/>
      <c r="M285" s="288" t="s">
        <v>1</v>
      </c>
      <c r="N285" s="289" t="s">
        <v>43</v>
      </c>
      <c r="O285" s="92"/>
      <c r="P285" s="238">
        <f>O285*H285</f>
        <v>0</v>
      </c>
      <c r="Q285" s="238">
        <v>0.0045999999999999999</v>
      </c>
      <c r="R285" s="238">
        <f>Q285*H285</f>
        <v>0.0045999999999999999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264</v>
      </c>
      <c r="AT285" s="240" t="s">
        <v>261</v>
      </c>
      <c r="AU285" s="240" t="s">
        <v>88</v>
      </c>
      <c r="AY285" s="18" t="s">
        <v>157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86</v>
      </c>
      <c r="BK285" s="241">
        <f>ROUND(I285*H285,2)</f>
        <v>0</v>
      </c>
      <c r="BL285" s="18" t="s">
        <v>242</v>
      </c>
      <c r="BM285" s="240" t="s">
        <v>1842</v>
      </c>
    </row>
    <row r="286" s="2" customFormat="1" ht="16.5" customHeight="1">
      <c r="A286" s="39"/>
      <c r="B286" s="40"/>
      <c r="C286" s="228" t="s">
        <v>920</v>
      </c>
      <c r="D286" s="228" t="s">
        <v>160</v>
      </c>
      <c r="E286" s="229" t="s">
        <v>1843</v>
      </c>
      <c r="F286" s="230" t="s">
        <v>1844</v>
      </c>
      <c r="G286" s="231" t="s">
        <v>173</v>
      </c>
      <c r="H286" s="232">
        <v>1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43</v>
      </c>
      <c r="O286" s="92"/>
      <c r="P286" s="238">
        <f>O286*H286</f>
        <v>0</v>
      </c>
      <c r="Q286" s="238">
        <v>0.00014999999999999999</v>
      </c>
      <c r="R286" s="238">
        <f>Q286*H286</f>
        <v>0.00014999999999999999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242</v>
      </c>
      <c r="AT286" s="240" t="s">
        <v>160</v>
      </c>
      <c r="AU286" s="240" t="s">
        <v>88</v>
      </c>
      <c r="AY286" s="18" t="s">
        <v>157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86</v>
      </c>
      <c r="BK286" s="241">
        <f>ROUND(I286*H286,2)</f>
        <v>0</v>
      </c>
      <c r="BL286" s="18" t="s">
        <v>242</v>
      </c>
      <c r="BM286" s="240" t="s">
        <v>1845</v>
      </c>
    </row>
    <row r="287" s="2" customFormat="1" ht="24.15" customHeight="1">
      <c r="A287" s="39"/>
      <c r="B287" s="40"/>
      <c r="C287" s="228" t="s">
        <v>925</v>
      </c>
      <c r="D287" s="228" t="s">
        <v>160</v>
      </c>
      <c r="E287" s="229" t="s">
        <v>1470</v>
      </c>
      <c r="F287" s="230" t="s">
        <v>1471</v>
      </c>
      <c r="G287" s="231" t="s">
        <v>367</v>
      </c>
      <c r="H287" s="290"/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43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242</v>
      </c>
      <c r="AT287" s="240" t="s">
        <v>160</v>
      </c>
      <c r="AU287" s="240" t="s">
        <v>88</v>
      </c>
      <c r="AY287" s="18" t="s">
        <v>157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86</v>
      </c>
      <c r="BK287" s="241">
        <f>ROUND(I287*H287,2)</f>
        <v>0</v>
      </c>
      <c r="BL287" s="18" t="s">
        <v>242</v>
      </c>
      <c r="BM287" s="240" t="s">
        <v>1846</v>
      </c>
    </row>
    <row r="288" s="12" customFormat="1" ht="22.8" customHeight="1">
      <c r="A288" s="12"/>
      <c r="B288" s="212"/>
      <c r="C288" s="213"/>
      <c r="D288" s="214" t="s">
        <v>77</v>
      </c>
      <c r="E288" s="226" t="s">
        <v>1473</v>
      </c>
      <c r="F288" s="226" t="s">
        <v>1474</v>
      </c>
      <c r="G288" s="213"/>
      <c r="H288" s="213"/>
      <c r="I288" s="216"/>
      <c r="J288" s="227">
        <f>BK288</f>
        <v>0</v>
      </c>
      <c r="K288" s="213"/>
      <c r="L288" s="218"/>
      <c r="M288" s="219"/>
      <c r="N288" s="220"/>
      <c r="O288" s="220"/>
      <c r="P288" s="221">
        <f>SUM(P289:P307)</f>
        <v>0</v>
      </c>
      <c r="Q288" s="220"/>
      <c r="R288" s="221">
        <f>SUM(R289:R307)</f>
        <v>0.20675200000000002</v>
      </c>
      <c r="S288" s="220"/>
      <c r="T288" s="222">
        <f>SUM(T289:T307)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3" t="s">
        <v>88</v>
      </c>
      <c r="AT288" s="224" t="s">
        <v>77</v>
      </c>
      <c r="AU288" s="224" t="s">
        <v>86</v>
      </c>
      <c r="AY288" s="223" t="s">
        <v>157</v>
      </c>
      <c r="BK288" s="225">
        <f>SUM(BK289:BK307)</f>
        <v>0</v>
      </c>
    </row>
    <row r="289" s="2" customFormat="1" ht="24.15" customHeight="1">
      <c r="A289" s="39"/>
      <c r="B289" s="40"/>
      <c r="C289" s="228" t="s">
        <v>940</v>
      </c>
      <c r="D289" s="228" t="s">
        <v>160</v>
      </c>
      <c r="E289" s="229" t="s">
        <v>1847</v>
      </c>
      <c r="F289" s="230" t="s">
        <v>1848</v>
      </c>
      <c r="G289" s="231" t="s">
        <v>177</v>
      </c>
      <c r="H289" s="232">
        <v>12.32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43</v>
      </c>
      <c r="O289" s="92"/>
      <c r="P289" s="238">
        <f>O289*H289</f>
        <v>0</v>
      </c>
      <c r="Q289" s="238">
        <v>0.012200000000000001</v>
      </c>
      <c r="R289" s="238">
        <f>Q289*H289</f>
        <v>0.15030400000000002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242</v>
      </c>
      <c r="AT289" s="240" t="s">
        <v>160</v>
      </c>
      <c r="AU289" s="240" t="s">
        <v>88</v>
      </c>
      <c r="AY289" s="18" t="s">
        <v>157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86</v>
      </c>
      <c r="BK289" s="241">
        <f>ROUND(I289*H289,2)</f>
        <v>0</v>
      </c>
      <c r="BL289" s="18" t="s">
        <v>242</v>
      </c>
      <c r="BM289" s="240" t="s">
        <v>1849</v>
      </c>
    </row>
    <row r="290" s="14" customFormat="1">
      <c r="A290" s="14"/>
      <c r="B290" s="253"/>
      <c r="C290" s="254"/>
      <c r="D290" s="244" t="s">
        <v>166</v>
      </c>
      <c r="E290" s="255" t="s">
        <v>1</v>
      </c>
      <c r="F290" s="256" t="s">
        <v>1850</v>
      </c>
      <c r="G290" s="254"/>
      <c r="H290" s="257">
        <v>1.76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166</v>
      </c>
      <c r="AU290" s="263" t="s">
        <v>88</v>
      </c>
      <c r="AV290" s="14" t="s">
        <v>88</v>
      </c>
      <c r="AW290" s="14" t="s">
        <v>34</v>
      </c>
      <c r="AX290" s="14" t="s">
        <v>78</v>
      </c>
      <c r="AY290" s="263" t="s">
        <v>157</v>
      </c>
    </row>
    <row r="291" s="14" customFormat="1">
      <c r="A291" s="14"/>
      <c r="B291" s="253"/>
      <c r="C291" s="254"/>
      <c r="D291" s="244" t="s">
        <v>166</v>
      </c>
      <c r="E291" s="255" t="s">
        <v>1</v>
      </c>
      <c r="F291" s="256" t="s">
        <v>1851</v>
      </c>
      <c r="G291" s="254"/>
      <c r="H291" s="257">
        <v>1.5600000000000001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166</v>
      </c>
      <c r="AU291" s="263" t="s">
        <v>88</v>
      </c>
      <c r="AV291" s="14" t="s">
        <v>88</v>
      </c>
      <c r="AW291" s="14" t="s">
        <v>34</v>
      </c>
      <c r="AX291" s="14" t="s">
        <v>78</v>
      </c>
      <c r="AY291" s="263" t="s">
        <v>157</v>
      </c>
    </row>
    <row r="292" s="14" customFormat="1">
      <c r="A292" s="14"/>
      <c r="B292" s="253"/>
      <c r="C292" s="254"/>
      <c r="D292" s="244" t="s">
        <v>166</v>
      </c>
      <c r="E292" s="255" t="s">
        <v>1</v>
      </c>
      <c r="F292" s="256" t="s">
        <v>1852</v>
      </c>
      <c r="G292" s="254"/>
      <c r="H292" s="257">
        <v>1.8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166</v>
      </c>
      <c r="AU292" s="263" t="s">
        <v>88</v>
      </c>
      <c r="AV292" s="14" t="s">
        <v>88</v>
      </c>
      <c r="AW292" s="14" t="s">
        <v>34</v>
      </c>
      <c r="AX292" s="14" t="s">
        <v>78</v>
      </c>
      <c r="AY292" s="263" t="s">
        <v>157</v>
      </c>
    </row>
    <row r="293" s="14" customFormat="1">
      <c r="A293" s="14"/>
      <c r="B293" s="253"/>
      <c r="C293" s="254"/>
      <c r="D293" s="244" t="s">
        <v>166</v>
      </c>
      <c r="E293" s="255" t="s">
        <v>1</v>
      </c>
      <c r="F293" s="256" t="s">
        <v>1853</v>
      </c>
      <c r="G293" s="254"/>
      <c r="H293" s="257">
        <v>7.2000000000000002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166</v>
      </c>
      <c r="AU293" s="263" t="s">
        <v>88</v>
      </c>
      <c r="AV293" s="14" t="s">
        <v>88</v>
      </c>
      <c r="AW293" s="14" t="s">
        <v>34</v>
      </c>
      <c r="AX293" s="14" t="s">
        <v>78</v>
      </c>
      <c r="AY293" s="263" t="s">
        <v>157</v>
      </c>
    </row>
    <row r="294" s="15" customFormat="1">
      <c r="A294" s="15"/>
      <c r="B294" s="264"/>
      <c r="C294" s="265"/>
      <c r="D294" s="244" t="s">
        <v>166</v>
      </c>
      <c r="E294" s="266" t="s">
        <v>1</v>
      </c>
      <c r="F294" s="267" t="s">
        <v>170</v>
      </c>
      <c r="G294" s="265"/>
      <c r="H294" s="268">
        <v>12.32</v>
      </c>
      <c r="I294" s="269"/>
      <c r="J294" s="265"/>
      <c r="K294" s="265"/>
      <c r="L294" s="270"/>
      <c r="M294" s="271"/>
      <c r="N294" s="272"/>
      <c r="O294" s="272"/>
      <c r="P294" s="272"/>
      <c r="Q294" s="272"/>
      <c r="R294" s="272"/>
      <c r="S294" s="272"/>
      <c r="T294" s="27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4" t="s">
        <v>166</v>
      </c>
      <c r="AU294" s="274" t="s">
        <v>88</v>
      </c>
      <c r="AV294" s="15" t="s">
        <v>164</v>
      </c>
      <c r="AW294" s="15" t="s">
        <v>34</v>
      </c>
      <c r="AX294" s="15" t="s">
        <v>86</v>
      </c>
      <c r="AY294" s="274" t="s">
        <v>157</v>
      </c>
    </row>
    <row r="295" s="2" customFormat="1" ht="21.75" customHeight="1">
      <c r="A295" s="39"/>
      <c r="B295" s="40"/>
      <c r="C295" s="228" t="s">
        <v>949</v>
      </c>
      <c r="D295" s="228" t="s">
        <v>160</v>
      </c>
      <c r="E295" s="229" t="s">
        <v>1854</v>
      </c>
      <c r="F295" s="230" t="s">
        <v>1855</v>
      </c>
      <c r="G295" s="231" t="s">
        <v>212</v>
      </c>
      <c r="H295" s="232">
        <v>6.4000000000000004</v>
      </c>
      <c r="I295" s="233"/>
      <c r="J295" s="234">
        <f>ROUND(I295*H295,2)</f>
        <v>0</v>
      </c>
      <c r="K295" s="235"/>
      <c r="L295" s="45"/>
      <c r="M295" s="236" t="s">
        <v>1</v>
      </c>
      <c r="N295" s="237" t="s">
        <v>43</v>
      </c>
      <c r="O295" s="92"/>
      <c r="P295" s="238">
        <f>O295*H295</f>
        <v>0</v>
      </c>
      <c r="Q295" s="238">
        <v>0.0088199999999999997</v>
      </c>
      <c r="R295" s="238">
        <f>Q295*H295</f>
        <v>0.056447999999999998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242</v>
      </c>
      <c r="AT295" s="240" t="s">
        <v>160</v>
      </c>
      <c r="AU295" s="240" t="s">
        <v>88</v>
      </c>
      <c r="AY295" s="18" t="s">
        <v>157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86</v>
      </c>
      <c r="BK295" s="241">
        <f>ROUND(I295*H295,2)</f>
        <v>0</v>
      </c>
      <c r="BL295" s="18" t="s">
        <v>242</v>
      </c>
      <c r="BM295" s="240" t="s">
        <v>1856</v>
      </c>
    </row>
    <row r="296" s="14" customFormat="1">
      <c r="A296" s="14"/>
      <c r="B296" s="253"/>
      <c r="C296" s="254"/>
      <c r="D296" s="244" t="s">
        <v>166</v>
      </c>
      <c r="E296" s="255" t="s">
        <v>1</v>
      </c>
      <c r="F296" s="256" t="s">
        <v>1857</v>
      </c>
      <c r="G296" s="254"/>
      <c r="H296" s="257">
        <v>6.4000000000000004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166</v>
      </c>
      <c r="AU296" s="263" t="s">
        <v>88</v>
      </c>
      <c r="AV296" s="14" t="s">
        <v>88</v>
      </c>
      <c r="AW296" s="14" t="s">
        <v>34</v>
      </c>
      <c r="AX296" s="14" t="s">
        <v>86</v>
      </c>
      <c r="AY296" s="263" t="s">
        <v>157</v>
      </c>
    </row>
    <row r="297" s="2" customFormat="1" ht="33" customHeight="1">
      <c r="A297" s="39"/>
      <c r="B297" s="40"/>
      <c r="C297" s="228" t="s">
        <v>952</v>
      </c>
      <c r="D297" s="228" t="s">
        <v>160</v>
      </c>
      <c r="E297" s="229" t="s">
        <v>1858</v>
      </c>
      <c r="F297" s="230" t="s">
        <v>1859</v>
      </c>
      <c r="G297" s="231" t="s">
        <v>177</v>
      </c>
      <c r="H297" s="232">
        <v>36.399999999999999</v>
      </c>
      <c r="I297" s="233"/>
      <c r="J297" s="234">
        <f>ROUND(I297*H297,2)</f>
        <v>0</v>
      </c>
      <c r="K297" s="235"/>
      <c r="L297" s="45"/>
      <c r="M297" s="236" t="s">
        <v>1</v>
      </c>
      <c r="N297" s="237" t="s">
        <v>43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242</v>
      </c>
      <c r="AT297" s="240" t="s">
        <v>160</v>
      </c>
      <c r="AU297" s="240" t="s">
        <v>88</v>
      </c>
      <c r="AY297" s="18" t="s">
        <v>157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86</v>
      </c>
      <c r="BK297" s="241">
        <f>ROUND(I297*H297,2)</f>
        <v>0</v>
      </c>
      <c r="BL297" s="18" t="s">
        <v>242</v>
      </c>
      <c r="BM297" s="240" t="s">
        <v>1860</v>
      </c>
    </row>
    <row r="298" s="14" customFormat="1">
      <c r="A298" s="14"/>
      <c r="B298" s="253"/>
      <c r="C298" s="254"/>
      <c r="D298" s="244" t="s">
        <v>166</v>
      </c>
      <c r="E298" s="255" t="s">
        <v>1</v>
      </c>
      <c r="F298" s="256" t="s">
        <v>1632</v>
      </c>
      <c r="G298" s="254"/>
      <c r="H298" s="257">
        <v>15.199999999999999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166</v>
      </c>
      <c r="AU298" s="263" t="s">
        <v>88</v>
      </c>
      <c r="AV298" s="14" t="s">
        <v>88</v>
      </c>
      <c r="AW298" s="14" t="s">
        <v>34</v>
      </c>
      <c r="AX298" s="14" t="s">
        <v>78</v>
      </c>
      <c r="AY298" s="263" t="s">
        <v>157</v>
      </c>
    </row>
    <row r="299" s="14" customFormat="1">
      <c r="A299" s="14"/>
      <c r="B299" s="253"/>
      <c r="C299" s="254"/>
      <c r="D299" s="244" t="s">
        <v>166</v>
      </c>
      <c r="E299" s="255" t="s">
        <v>1</v>
      </c>
      <c r="F299" s="256" t="s">
        <v>1634</v>
      </c>
      <c r="G299" s="254"/>
      <c r="H299" s="257">
        <v>21.199999999999999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166</v>
      </c>
      <c r="AU299" s="263" t="s">
        <v>88</v>
      </c>
      <c r="AV299" s="14" t="s">
        <v>88</v>
      </c>
      <c r="AW299" s="14" t="s">
        <v>34</v>
      </c>
      <c r="AX299" s="14" t="s">
        <v>78</v>
      </c>
      <c r="AY299" s="263" t="s">
        <v>157</v>
      </c>
    </row>
    <row r="300" s="15" customFormat="1">
      <c r="A300" s="15"/>
      <c r="B300" s="264"/>
      <c r="C300" s="265"/>
      <c r="D300" s="244" t="s">
        <v>166</v>
      </c>
      <c r="E300" s="266" t="s">
        <v>1</v>
      </c>
      <c r="F300" s="267" t="s">
        <v>170</v>
      </c>
      <c r="G300" s="265"/>
      <c r="H300" s="268">
        <v>36.399999999999999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4" t="s">
        <v>166</v>
      </c>
      <c r="AU300" s="274" t="s">
        <v>88</v>
      </c>
      <c r="AV300" s="15" t="s">
        <v>164</v>
      </c>
      <c r="AW300" s="15" t="s">
        <v>34</v>
      </c>
      <c r="AX300" s="15" t="s">
        <v>86</v>
      </c>
      <c r="AY300" s="274" t="s">
        <v>157</v>
      </c>
    </row>
    <row r="301" s="2" customFormat="1" ht="33" customHeight="1">
      <c r="A301" s="39"/>
      <c r="B301" s="40"/>
      <c r="C301" s="279" t="s">
        <v>966</v>
      </c>
      <c r="D301" s="279" t="s">
        <v>261</v>
      </c>
      <c r="E301" s="280" t="s">
        <v>1861</v>
      </c>
      <c r="F301" s="281" t="s">
        <v>1862</v>
      </c>
      <c r="G301" s="282" t="s">
        <v>177</v>
      </c>
      <c r="H301" s="283">
        <v>40.039999999999999</v>
      </c>
      <c r="I301" s="284"/>
      <c r="J301" s="285">
        <f>ROUND(I301*H301,2)</f>
        <v>0</v>
      </c>
      <c r="K301" s="286"/>
      <c r="L301" s="287"/>
      <c r="M301" s="288" t="s">
        <v>1</v>
      </c>
      <c r="N301" s="289" t="s">
        <v>43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264</v>
      </c>
      <c r="AT301" s="240" t="s">
        <v>261</v>
      </c>
      <c r="AU301" s="240" t="s">
        <v>88</v>
      </c>
      <c r="AY301" s="18" t="s">
        <v>157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86</v>
      </c>
      <c r="BK301" s="241">
        <f>ROUND(I301*H301,2)</f>
        <v>0</v>
      </c>
      <c r="BL301" s="18" t="s">
        <v>242</v>
      </c>
      <c r="BM301" s="240" t="s">
        <v>1863</v>
      </c>
    </row>
    <row r="302" s="14" customFormat="1">
      <c r="A302" s="14"/>
      <c r="B302" s="253"/>
      <c r="C302" s="254"/>
      <c r="D302" s="244" t="s">
        <v>166</v>
      </c>
      <c r="E302" s="254"/>
      <c r="F302" s="256" t="s">
        <v>1864</v>
      </c>
      <c r="G302" s="254"/>
      <c r="H302" s="257">
        <v>40.039999999999999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166</v>
      </c>
      <c r="AU302" s="263" t="s">
        <v>88</v>
      </c>
      <c r="AV302" s="14" t="s">
        <v>88</v>
      </c>
      <c r="AW302" s="14" t="s">
        <v>4</v>
      </c>
      <c r="AX302" s="14" t="s">
        <v>86</v>
      </c>
      <c r="AY302" s="263" t="s">
        <v>157</v>
      </c>
    </row>
    <row r="303" s="2" customFormat="1" ht="24.15" customHeight="1">
      <c r="A303" s="39"/>
      <c r="B303" s="40"/>
      <c r="C303" s="228" t="s">
        <v>971</v>
      </c>
      <c r="D303" s="228" t="s">
        <v>160</v>
      </c>
      <c r="E303" s="229" t="s">
        <v>1865</v>
      </c>
      <c r="F303" s="230" t="s">
        <v>1866</v>
      </c>
      <c r="G303" s="231" t="s">
        <v>212</v>
      </c>
      <c r="H303" s="232">
        <v>34.200000000000003</v>
      </c>
      <c r="I303" s="233"/>
      <c r="J303" s="234">
        <f>ROUND(I303*H303,2)</f>
        <v>0</v>
      </c>
      <c r="K303" s="235"/>
      <c r="L303" s="45"/>
      <c r="M303" s="236" t="s">
        <v>1</v>
      </c>
      <c r="N303" s="237" t="s">
        <v>43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242</v>
      </c>
      <c r="AT303" s="240" t="s">
        <v>160</v>
      </c>
      <c r="AU303" s="240" t="s">
        <v>88</v>
      </c>
      <c r="AY303" s="18" t="s">
        <v>157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86</v>
      </c>
      <c r="BK303" s="241">
        <f>ROUND(I303*H303,2)</f>
        <v>0</v>
      </c>
      <c r="BL303" s="18" t="s">
        <v>242</v>
      </c>
      <c r="BM303" s="240" t="s">
        <v>1867</v>
      </c>
    </row>
    <row r="304" s="14" customFormat="1">
      <c r="A304" s="14"/>
      <c r="B304" s="253"/>
      <c r="C304" s="254"/>
      <c r="D304" s="244" t="s">
        <v>166</v>
      </c>
      <c r="E304" s="255" t="s">
        <v>1</v>
      </c>
      <c r="F304" s="256" t="s">
        <v>1868</v>
      </c>
      <c r="G304" s="254"/>
      <c r="H304" s="257">
        <v>15.6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166</v>
      </c>
      <c r="AU304" s="263" t="s">
        <v>88</v>
      </c>
      <c r="AV304" s="14" t="s">
        <v>88</v>
      </c>
      <c r="AW304" s="14" t="s">
        <v>34</v>
      </c>
      <c r="AX304" s="14" t="s">
        <v>78</v>
      </c>
      <c r="AY304" s="263" t="s">
        <v>157</v>
      </c>
    </row>
    <row r="305" s="14" customFormat="1">
      <c r="A305" s="14"/>
      <c r="B305" s="253"/>
      <c r="C305" s="254"/>
      <c r="D305" s="244" t="s">
        <v>166</v>
      </c>
      <c r="E305" s="255" t="s">
        <v>1</v>
      </c>
      <c r="F305" s="256" t="s">
        <v>1869</v>
      </c>
      <c r="G305" s="254"/>
      <c r="H305" s="257">
        <v>18.600000000000001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166</v>
      </c>
      <c r="AU305" s="263" t="s">
        <v>88</v>
      </c>
      <c r="AV305" s="14" t="s">
        <v>88</v>
      </c>
      <c r="AW305" s="14" t="s">
        <v>34</v>
      </c>
      <c r="AX305" s="14" t="s">
        <v>78</v>
      </c>
      <c r="AY305" s="263" t="s">
        <v>157</v>
      </c>
    </row>
    <row r="306" s="15" customFormat="1">
      <c r="A306" s="15"/>
      <c r="B306" s="264"/>
      <c r="C306" s="265"/>
      <c r="D306" s="244" t="s">
        <v>166</v>
      </c>
      <c r="E306" s="266" t="s">
        <v>1</v>
      </c>
      <c r="F306" s="267" t="s">
        <v>170</v>
      </c>
      <c r="G306" s="265"/>
      <c r="H306" s="268">
        <v>34.200000000000003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4" t="s">
        <v>166</v>
      </c>
      <c r="AU306" s="274" t="s">
        <v>88</v>
      </c>
      <c r="AV306" s="15" t="s">
        <v>164</v>
      </c>
      <c r="AW306" s="15" t="s">
        <v>34</v>
      </c>
      <c r="AX306" s="15" t="s">
        <v>86</v>
      </c>
      <c r="AY306" s="274" t="s">
        <v>157</v>
      </c>
    </row>
    <row r="307" s="2" customFormat="1" ht="24.15" customHeight="1">
      <c r="A307" s="39"/>
      <c r="B307" s="40"/>
      <c r="C307" s="228" t="s">
        <v>980</v>
      </c>
      <c r="D307" s="228" t="s">
        <v>160</v>
      </c>
      <c r="E307" s="229" t="s">
        <v>1483</v>
      </c>
      <c r="F307" s="230" t="s">
        <v>1484</v>
      </c>
      <c r="G307" s="231" t="s">
        <v>367</v>
      </c>
      <c r="H307" s="290"/>
      <c r="I307" s="233"/>
      <c r="J307" s="234">
        <f>ROUND(I307*H307,2)</f>
        <v>0</v>
      </c>
      <c r="K307" s="235"/>
      <c r="L307" s="45"/>
      <c r="M307" s="236" t="s">
        <v>1</v>
      </c>
      <c r="N307" s="237" t="s">
        <v>43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242</v>
      </c>
      <c r="AT307" s="240" t="s">
        <v>160</v>
      </c>
      <c r="AU307" s="240" t="s">
        <v>88</v>
      </c>
      <c r="AY307" s="18" t="s">
        <v>157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86</v>
      </c>
      <c r="BK307" s="241">
        <f>ROUND(I307*H307,2)</f>
        <v>0</v>
      </c>
      <c r="BL307" s="18" t="s">
        <v>242</v>
      </c>
      <c r="BM307" s="240" t="s">
        <v>1870</v>
      </c>
    </row>
    <row r="308" s="12" customFormat="1" ht="22.8" customHeight="1">
      <c r="A308" s="12"/>
      <c r="B308" s="212"/>
      <c r="C308" s="213"/>
      <c r="D308" s="214" t="s">
        <v>77</v>
      </c>
      <c r="E308" s="226" t="s">
        <v>994</v>
      </c>
      <c r="F308" s="226" t="s">
        <v>995</v>
      </c>
      <c r="G308" s="213"/>
      <c r="H308" s="213"/>
      <c r="I308" s="216"/>
      <c r="J308" s="227">
        <f>BK308</f>
        <v>0</v>
      </c>
      <c r="K308" s="213"/>
      <c r="L308" s="218"/>
      <c r="M308" s="219"/>
      <c r="N308" s="220"/>
      <c r="O308" s="220"/>
      <c r="P308" s="221">
        <f>SUM(P309:P331)</f>
        <v>0</v>
      </c>
      <c r="Q308" s="220"/>
      <c r="R308" s="221">
        <f>SUM(R309:R331)</f>
        <v>0.081750000000000003</v>
      </c>
      <c r="S308" s="220"/>
      <c r="T308" s="222">
        <f>SUM(T309:T331)</f>
        <v>0.33600000000000002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3" t="s">
        <v>88</v>
      </c>
      <c r="AT308" s="224" t="s">
        <v>77</v>
      </c>
      <c r="AU308" s="224" t="s">
        <v>86</v>
      </c>
      <c r="AY308" s="223" t="s">
        <v>157</v>
      </c>
      <c r="BK308" s="225">
        <f>SUM(BK309:BK331)</f>
        <v>0</v>
      </c>
    </row>
    <row r="309" s="2" customFormat="1" ht="24.15" customHeight="1">
      <c r="A309" s="39"/>
      <c r="B309" s="40"/>
      <c r="C309" s="228" t="s">
        <v>984</v>
      </c>
      <c r="D309" s="228" t="s">
        <v>160</v>
      </c>
      <c r="E309" s="229" t="s">
        <v>1871</v>
      </c>
      <c r="F309" s="230" t="s">
        <v>1872</v>
      </c>
      <c r="G309" s="231" t="s">
        <v>173</v>
      </c>
      <c r="H309" s="232">
        <v>4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43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242</v>
      </c>
      <c r="AT309" s="240" t="s">
        <v>160</v>
      </c>
      <c r="AU309" s="240" t="s">
        <v>88</v>
      </c>
      <c r="AY309" s="18" t="s">
        <v>157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86</v>
      </c>
      <c r="BK309" s="241">
        <f>ROUND(I309*H309,2)</f>
        <v>0</v>
      </c>
      <c r="BL309" s="18" t="s">
        <v>242</v>
      </c>
      <c r="BM309" s="240" t="s">
        <v>1873</v>
      </c>
    </row>
    <row r="310" s="2" customFormat="1" ht="24.15" customHeight="1">
      <c r="A310" s="39"/>
      <c r="B310" s="40"/>
      <c r="C310" s="279" t="s">
        <v>988</v>
      </c>
      <c r="D310" s="279" t="s">
        <v>261</v>
      </c>
      <c r="E310" s="280" t="s">
        <v>1874</v>
      </c>
      <c r="F310" s="281" t="s">
        <v>1875</v>
      </c>
      <c r="G310" s="282" t="s">
        <v>173</v>
      </c>
      <c r="H310" s="283">
        <v>4</v>
      </c>
      <c r="I310" s="284"/>
      <c r="J310" s="285">
        <f>ROUND(I310*H310,2)</f>
        <v>0</v>
      </c>
      <c r="K310" s="286"/>
      <c r="L310" s="287"/>
      <c r="M310" s="288" t="s">
        <v>1</v>
      </c>
      <c r="N310" s="289" t="s">
        <v>43</v>
      </c>
      <c r="O310" s="92"/>
      <c r="P310" s="238">
        <f>O310*H310</f>
        <v>0</v>
      </c>
      <c r="Q310" s="238">
        <v>0.016</v>
      </c>
      <c r="R310" s="238">
        <f>Q310*H310</f>
        <v>0.064000000000000001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264</v>
      </c>
      <c r="AT310" s="240" t="s">
        <v>261</v>
      </c>
      <c r="AU310" s="240" t="s">
        <v>88</v>
      </c>
      <c r="AY310" s="18" t="s">
        <v>157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86</v>
      </c>
      <c r="BK310" s="241">
        <f>ROUND(I310*H310,2)</f>
        <v>0</v>
      </c>
      <c r="BL310" s="18" t="s">
        <v>242</v>
      </c>
      <c r="BM310" s="240" t="s">
        <v>1876</v>
      </c>
    </row>
    <row r="311" s="2" customFormat="1" ht="16.5" customHeight="1">
      <c r="A311" s="39"/>
      <c r="B311" s="40"/>
      <c r="C311" s="228" t="s">
        <v>992</v>
      </c>
      <c r="D311" s="228" t="s">
        <v>160</v>
      </c>
      <c r="E311" s="229" t="s">
        <v>1877</v>
      </c>
      <c r="F311" s="230" t="s">
        <v>1878</v>
      </c>
      <c r="G311" s="231" t="s">
        <v>173</v>
      </c>
      <c r="H311" s="232">
        <v>7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43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242</v>
      </c>
      <c r="AT311" s="240" t="s">
        <v>160</v>
      </c>
      <c r="AU311" s="240" t="s">
        <v>88</v>
      </c>
      <c r="AY311" s="18" t="s">
        <v>157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86</v>
      </c>
      <c r="BK311" s="241">
        <f>ROUND(I311*H311,2)</f>
        <v>0</v>
      </c>
      <c r="BL311" s="18" t="s">
        <v>242</v>
      </c>
      <c r="BM311" s="240" t="s">
        <v>1879</v>
      </c>
    </row>
    <row r="312" s="14" customFormat="1">
      <c r="A312" s="14"/>
      <c r="B312" s="253"/>
      <c r="C312" s="254"/>
      <c r="D312" s="244" t="s">
        <v>166</v>
      </c>
      <c r="E312" s="255" t="s">
        <v>1</v>
      </c>
      <c r="F312" s="256" t="s">
        <v>1880</v>
      </c>
      <c r="G312" s="254"/>
      <c r="H312" s="257">
        <v>4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166</v>
      </c>
      <c r="AU312" s="263" t="s">
        <v>88</v>
      </c>
      <c r="AV312" s="14" t="s">
        <v>88</v>
      </c>
      <c r="AW312" s="14" t="s">
        <v>34</v>
      </c>
      <c r="AX312" s="14" t="s">
        <v>78</v>
      </c>
      <c r="AY312" s="263" t="s">
        <v>157</v>
      </c>
    </row>
    <row r="313" s="14" customFormat="1">
      <c r="A313" s="14"/>
      <c r="B313" s="253"/>
      <c r="C313" s="254"/>
      <c r="D313" s="244" t="s">
        <v>166</v>
      </c>
      <c r="E313" s="255" t="s">
        <v>1</v>
      </c>
      <c r="F313" s="256" t="s">
        <v>1881</v>
      </c>
      <c r="G313" s="254"/>
      <c r="H313" s="257">
        <v>3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166</v>
      </c>
      <c r="AU313" s="263" t="s">
        <v>88</v>
      </c>
      <c r="AV313" s="14" t="s">
        <v>88</v>
      </c>
      <c r="AW313" s="14" t="s">
        <v>34</v>
      </c>
      <c r="AX313" s="14" t="s">
        <v>78</v>
      </c>
      <c r="AY313" s="263" t="s">
        <v>157</v>
      </c>
    </row>
    <row r="314" s="15" customFormat="1">
      <c r="A314" s="15"/>
      <c r="B314" s="264"/>
      <c r="C314" s="265"/>
      <c r="D314" s="244" t="s">
        <v>166</v>
      </c>
      <c r="E314" s="266" t="s">
        <v>1</v>
      </c>
      <c r="F314" s="267" t="s">
        <v>170</v>
      </c>
      <c r="G314" s="265"/>
      <c r="H314" s="268">
        <v>7</v>
      </c>
      <c r="I314" s="269"/>
      <c r="J314" s="265"/>
      <c r="K314" s="265"/>
      <c r="L314" s="270"/>
      <c r="M314" s="271"/>
      <c r="N314" s="272"/>
      <c r="O314" s="272"/>
      <c r="P314" s="272"/>
      <c r="Q314" s="272"/>
      <c r="R314" s="272"/>
      <c r="S314" s="272"/>
      <c r="T314" s="27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4" t="s">
        <v>166</v>
      </c>
      <c r="AU314" s="274" t="s">
        <v>88</v>
      </c>
      <c r="AV314" s="15" t="s">
        <v>164</v>
      </c>
      <c r="AW314" s="15" t="s">
        <v>34</v>
      </c>
      <c r="AX314" s="15" t="s">
        <v>86</v>
      </c>
      <c r="AY314" s="274" t="s">
        <v>157</v>
      </c>
    </row>
    <row r="315" s="2" customFormat="1" ht="21.75" customHeight="1">
      <c r="A315" s="39"/>
      <c r="B315" s="40"/>
      <c r="C315" s="228" t="s">
        <v>996</v>
      </c>
      <c r="D315" s="228" t="s">
        <v>160</v>
      </c>
      <c r="E315" s="229" t="s">
        <v>1882</v>
      </c>
      <c r="F315" s="230" t="s">
        <v>1883</v>
      </c>
      <c r="G315" s="231" t="s">
        <v>173</v>
      </c>
      <c r="H315" s="232">
        <v>7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43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242</v>
      </c>
      <c r="AT315" s="240" t="s">
        <v>160</v>
      </c>
      <c r="AU315" s="240" t="s">
        <v>88</v>
      </c>
      <c r="AY315" s="18" t="s">
        <v>157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86</v>
      </c>
      <c r="BK315" s="241">
        <f>ROUND(I315*H315,2)</f>
        <v>0</v>
      </c>
      <c r="BL315" s="18" t="s">
        <v>242</v>
      </c>
      <c r="BM315" s="240" t="s">
        <v>1884</v>
      </c>
    </row>
    <row r="316" s="2" customFormat="1" ht="24.15" customHeight="1">
      <c r="A316" s="39"/>
      <c r="B316" s="40"/>
      <c r="C316" s="279" t="s">
        <v>1000</v>
      </c>
      <c r="D316" s="279" t="s">
        <v>261</v>
      </c>
      <c r="E316" s="280" t="s">
        <v>1885</v>
      </c>
      <c r="F316" s="281" t="s">
        <v>1886</v>
      </c>
      <c r="G316" s="282" t="s">
        <v>173</v>
      </c>
      <c r="H316" s="283">
        <v>7</v>
      </c>
      <c r="I316" s="284"/>
      <c r="J316" s="285">
        <f>ROUND(I316*H316,2)</f>
        <v>0</v>
      </c>
      <c r="K316" s="286"/>
      <c r="L316" s="287"/>
      <c r="M316" s="288" t="s">
        <v>1</v>
      </c>
      <c r="N316" s="289" t="s">
        <v>43</v>
      </c>
      <c r="O316" s="92"/>
      <c r="P316" s="238">
        <f>O316*H316</f>
        <v>0</v>
      </c>
      <c r="Q316" s="238">
        <v>0.0011999999999999999</v>
      </c>
      <c r="R316" s="238">
        <f>Q316*H316</f>
        <v>0.0083999999999999995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264</v>
      </c>
      <c r="AT316" s="240" t="s">
        <v>261</v>
      </c>
      <c r="AU316" s="240" t="s">
        <v>88</v>
      </c>
      <c r="AY316" s="18" t="s">
        <v>157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86</v>
      </c>
      <c r="BK316" s="241">
        <f>ROUND(I316*H316,2)</f>
        <v>0</v>
      </c>
      <c r="BL316" s="18" t="s">
        <v>242</v>
      </c>
      <c r="BM316" s="240" t="s">
        <v>1887</v>
      </c>
    </row>
    <row r="317" s="2" customFormat="1" ht="16.5" customHeight="1">
      <c r="A317" s="39"/>
      <c r="B317" s="40"/>
      <c r="C317" s="279" t="s">
        <v>1007</v>
      </c>
      <c r="D317" s="279" t="s">
        <v>261</v>
      </c>
      <c r="E317" s="280" t="s">
        <v>1888</v>
      </c>
      <c r="F317" s="281" t="s">
        <v>1889</v>
      </c>
      <c r="G317" s="282" t="s">
        <v>173</v>
      </c>
      <c r="H317" s="283">
        <v>7</v>
      </c>
      <c r="I317" s="284"/>
      <c r="J317" s="285">
        <f>ROUND(I317*H317,2)</f>
        <v>0</v>
      </c>
      <c r="K317" s="286"/>
      <c r="L317" s="287"/>
      <c r="M317" s="288" t="s">
        <v>1</v>
      </c>
      <c r="N317" s="289" t="s">
        <v>43</v>
      </c>
      <c r="O317" s="92"/>
      <c r="P317" s="238">
        <f>O317*H317</f>
        <v>0</v>
      </c>
      <c r="Q317" s="238">
        <v>0.00014999999999999999</v>
      </c>
      <c r="R317" s="238">
        <f>Q317*H317</f>
        <v>0.0010499999999999999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264</v>
      </c>
      <c r="AT317" s="240" t="s">
        <v>261</v>
      </c>
      <c r="AU317" s="240" t="s">
        <v>88</v>
      </c>
      <c r="AY317" s="18" t="s">
        <v>157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86</v>
      </c>
      <c r="BK317" s="241">
        <f>ROUND(I317*H317,2)</f>
        <v>0</v>
      </c>
      <c r="BL317" s="18" t="s">
        <v>242</v>
      </c>
      <c r="BM317" s="240" t="s">
        <v>1890</v>
      </c>
    </row>
    <row r="318" s="2" customFormat="1" ht="24.15" customHeight="1">
      <c r="A318" s="39"/>
      <c r="B318" s="40"/>
      <c r="C318" s="228" t="s">
        <v>1012</v>
      </c>
      <c r="D318" s="228" t="s">
        <v>160</v>
      </c>
      <c r="E318" s="229" t="s">
        <v>1891</v>
      </c>
      <c r="F318" s="230" t="s">
        <v>1892</v>
      </c>
      <c r="G318" s="231" t="s">
        <v>173</v>
      </c>
      <c r="H318" s="232">
        <v>14</v>
      </c>
      <c r="I318" s="233"/>
      <c r="J318" s="234">
        <f>ROUND(I318*H318,2)</f>
        <v>0</v>
      </c>
      <c r="K318" s="235"/>
      <c r="L318" s="45"/>
      <c r="M318" s="236" t="s">
        <v>1</v>
      </c>
      <c r="N318" s="237" t="s">
        <v>43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0.024</v>
      </c>
      <c r="T318" s="239">
        <f>S318*H318</f>
        <v>0.33600000000000002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242</v>
      </c>
      <c r="AT318" s="240" t="s">
        <v>160</v>
      </c>
      <c r="AU318" s="240" t="s">
        <v>88</v>
      </c>
      <c r="AY318" s="18" t="s">
        <v>157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86</v>
      </c>
      <c r="BK318" s="241">
        <f>ROUND(I318*H318,2)</f>
        <v>0</v>
      </c>
      <c r="BL318" s="18" t="s">
        <v>242</v>
      </c>
      <c r="BM318" s="240" t="s">
        <v>1893</v>
      </c>
    </row>
    <row r="319" s="14" customFormat="1">
      <c r="A319" s="14"/>
      <c r="B319" s="253"/>
      <c r="C319" s="254"/>
      <c r="D319" s="244" t="s">
        <v>166</v>
      </c>
      <c r="E319" s="255" t="s">
        <v>1</v>
      </c>
      <c r="F319" s="256" t="s">
        <v>1894</v>
      </c>
      <c r="G319" s="254"/>
      <c r="H319" s="257">
        <v>14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166</v>
      </c>
      <c r="AU319" s="263" t="s">
        <v>88</v>
      </c>
      <c r="AV319" s="14" t="s">
        <v>88</v>
      </c>
      <c r="AW319" s="14" t="s">
        <v>34</v>
      </c>
      <c r="AX319" s="14" t="s">
        <v>86</v>
      </c>
      <c r="AY319" s="263" t="s">
        <v>157</v>
      </c>
    </row>
    <row r="320" s="2" customFormat="1" ht="16.5" customHeight="1">
      <c r="A320" s="39"/>
      <c r="B320" s="40"/>
      <c r="C320" s="228" t="s">
        <v>1017</v>
      </c>
      <c r="D320" s="228" t="s">
        <v>160</v>
      </c>
      <c r="E320" s="229" t="s">
        <v>1895</v>
      </c>
      <c r="F320" s="230" t="s">
        <v>1896</v>
      </c>
      <c r="G320" s="231" t="s">
        <v>173</v>
      </c>
      <c r="H320" s="232">
        <v>7</v>
      </c>
      <c r="I320" s="233"/>
      <c r="J320" s="234">
        <f>ROUND(I320*H320,2)</f>
        <v>0</v>
      </c>
      <c r="K320" s="235"/>
      <c r="L320" s="45"/>
      <c r="M320" s="236" t="s">
        <v>1</v>
      </c>
      <c r="N320" s="237" t="s">
        <v>43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242</v>
      </c>
      <c r="AT320" s="240" t="s">
        <v>160</v>
      </c>
      <c r="AU320" s="240" t="s">
        <v>88</v>
      </c>
      <c r="AY320" s="18" t="s">
        <v>157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86</v>
      </c>
      <c r="BK320" s="241">
        <f>ROUND(I320*H320,2)</f>
        <v>0</v>
      </c>
      <c r="BL320" s="18" t="s">
        <v>242</v>
      </c>
      <c r="BM320" s="240" t="s">
        <v>1897</v>
      </c>
    </row>
    <row r="321" s="2" customFormat="1" ht="24.15" customHeight="1">
      <c r="A321" s="39"/>
      <c r="B321" s="40"/>
      <c r="C321" s="228" t="s">
        <v>1024</v>
      </c>
      <c r="D321" s="228" t="s">
        <v>160</v>
      </c>
      <c r="E321" s="229" t="s">
        <v>1898</v>
      </c>
      <c r="F321" s="230" t="s">
        <v>1899</v>
      </c>
      <c r="G321" s="231" t="s">
        <v>173</v>
      </c>
      <c r="H321" s="232">
        <v>7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43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242</v>
      </c>
      <c r="AT321" s="240" t="s">
        <v>160</v>
      </c>
      <c r="AU321" s="240" t="s">
        <v>88</v>
      </c>
      <c r="AY321" s="18" t="s">
        <v>157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86</v>
      </c>
      <c r="BK321" s="241">
        <f>ROUND(I321*H321,2)</f>
        <v>0</v>
      </c>
      <c r="BL321" s="18" t="s">
        <v>242</v>
      </c>
      <c r="BM321" s="240" t="s">
        <v>1900</v>
      </c>
    </row>
    <row r="322" s="2" customFormat="1" ht="24.15" customHeight="1">
      <c r="A322" s="39"/>
      <c r="B322" s="40"/>
      <c r="C322" s="279" t="s">
        <v>1029</v>
      </c>
      <c r="D322" s="279" t="s">
        <v>261</v>
      </c>
      <c r="E322" s="280" t="s">
        <v>1901</v>
      </c>
      <c r="F322" s="281" t="s">
        <v>1902</v>
      </c>
      <c r="G322" s="282" t="s">
        <v>173</v>
      </c>
      <c r="H322" s="283">
        <v>1</v>
      </c>
      <c r="I322" s="284"/>
      <c r="J322" s="285">
        <f>ROUND(I322*H322,2)</f>
        <v>0</v>
      </c>
      <c r="K322" s="286"/>
      <c r="L322" s="287"/>
      <c r="M322" s="288" t="s">
        <v>1</v>
      </c>
      <c r="N322" s="289" t="s">
        <v>43</v>
      </c>
      <c r="O322" s="92"/>
      <c r="P322" s="238">
        <f>O322*H322</f>
        <v>0</v>
      </c>
      <c r="Q322" s="238">
        <v>0.00092000000000000003</v>
      </c>
      <c r="R322" s="238">
        <f>Q322*H322</f>
        <v>0.00092000000000000003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264</v>
      </c>
      <c r="AT322" s="240" t="s">
        <v>261</v>
      </c>
      <c r="AU322" s="240" t="s">
        <v>88</v>
      </c>
      <c r="AY322" s="18" t="s">
        <v>157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86</v>
      </c>
      <c r="BK322" s="241">
        <f>ROUND(I322*H322,2)</f>
        <v>0</v>
      </c>
      <c r="BL322" s="18" t="s">
        <v>242</v>
      </c>
      <c r="BM322" s="240" t="s">
        <v>1903</v>
      </c>
    </row>
    <row r="323" s="2" customFormat="1" ht="24.15" customHeight="1">
      <c r="A323" s="39"/>
      <c r="B323" s="40"/>
      <c r="C323" s="279" t="s">
        <v>1036</v>
      </c>
      <c r="D323" s="279" t="s">
        <v>261</v>
      </c>
      <c r="E323" s="280" t="s">
        <v>1904</v>
      </c>
      <c r="F323" s="281" t="s">
        <v>1905</v>
      </c>
      <c r="G323" s="282" t="s">
        <v>173</v>
      </c>
      <c r="H323" s="283">
        <v>6</v>
      </c>
      <c r="I323" s="284"/>
      <c r="J323" s="285">
        <f>ROUND(I323*H323,2)</f>
        <v>0</v>
      </c>
      <c r="K323" s="286"/>
      <c r="L323" s="287"/>
      <c r="M323" s="288" t="s">
        <v>1</v>
      </c>
      <c r="N323" s="289" t="s">
        <v>43</v>
      </c>
      <c r="O323" s="92"/>
      <c r="P323" s="238">
        <f>O323*H323</f>
        <v>0</v>
      </c>
      <c r="Q323" s="238">
        <v>0.00123</v>
      </c>
      <c r="R323" s="238">
        <f>Q323*H323</f>
        <v>0.0073799999999999994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264</v>
      </c>
      <c r="AT323" s="240" t="s">
        <v>261</v>
      </c>
      <c r="AU323" s="240" t="s">
        <v>88</v>
      </c>
      <c r="AY323" s="18" t="s">
        <v>157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86</v>
      </c>
      <c r="BK323" s="241">
        <f>ROUND(I323*H323,2)</f>
        <v>0</v>
      </c>
      <c r="BL323" s="18" t="s">
        <v>242</v>
      </c>
      <c r="BM323" s="240" t="s">
        <v>1906</v>
      </c>
    </row>
    <row r="324" s="2" customFormat="1" ht="16.5" customHeight="1">
      <c r="A324" s="39"/>
      <c r="B324" s="40"/>
      <c r="C324" s="228" t="s">
        <v>1043</v>
      </c>
      <c r="D324" s="228" t="s">
        <v>160</v>
      </c>
      <c r="E324" s="229" t="s">
        <v>1907</v>
      </c>
      <c r="F324" s="230" t="s">
        <v>1908</v>
      </c>
      <c r="G324" s="231" t="s">
        <v>173</v>
      </c>
      <c r="H324" s="232">
        <v>3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43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242</v>
      </c>
      <c r="AT324" s="240" t="s">
        <v>160</v>
      </c>
      <c r="AU324" s="240" t="s">
        <v>88</v>
      </c>
      <c r="AY324" s="18" t="s">
        <v>157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86</v>
      </c>
      <c r="BK324" s="241">
        <f>ROUND(I324*H324,2)</f>
        <v>0</v>
      </c>
      <c r="BL324" s="18" t="s">
        <v>242</v>
      </c>
      <c r="BM324" s="240" t="s">
        <v>1909</v>
      </c>
    </row>
    <row r="325" s="2" customFormat="1">
      <c r="A325" s="39"/>
      <c r="B325" s="40"/>
      <c r="C325" s="41"/>
      <c r="D325" s="244" t="s">
        <v>233</v>
      </c>
      <c r="E325" s="41"/>
      <c r="F325" s="275" t="s">
        <v>1910</v>
      </c>
      <c r="G325" s="41"/>
      <c r="H325" s="41"/>
      <c r="I325" s="276"/>
      <c r="J325" s="41"/>
      <c r="K325" s="41"/>
      <c r="L325" s="45"/>
      <c r="M325" s="277"/>
      <c r="N325" s="278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233</v>
      </c>
      <c r="AU325" s="18" t="s">
        <v>88</v>
      </c>
    </row>
    <row r="326" s="14" customFormat="1">
      <c r="A326" s="14"/>
      <c r="B326" s="253"/>
      <c r="C326" s="254"/>
      <c r="D326" s="244" t="s">
        <v>166</v>
      </c>
      <c r="E326" s="255" t="s">
        <v>1</v>
      </c>
      <c r="F326" s="256" t="s">
        <v>1911</v>
      </c>
      <c r="G326" s="254"/>
      <c r="H326" s="257">
        <v>1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166</v>
      </c>
      <c r="AU326" s="263" t="s">
        <v>88</v>
      </c>
      <c r="AV326" s="14" t="s">
        <v>88</v>
      </c>
      <c r="AW326" s="14" t="s">
        <v>34</v>
      </c>
      <c r="AX326" s="14" t="s">
        <v>78</v>
      </c>
      <c r="AY326" s="263" t="s">
        <v>157</v>
      </c>
    </row>
    <row r="327" s="14" customFormat="1">
      <c r="A327" s="14"/>
      <c r="B327" s="253"/>
      <c r="C327" s="254"/>
      <c r="D327" s="244" t="s">
        <v>166</v>
      </c>
      <c r="E327" s="255" t="s">
        <v>1</v>
      </c>
      <c r="F327" s="256" t="s">
        <v>1912</v>
      </c>
      <c r="G327" s="254"/>
      <c r="H327" s="257">
        <v>1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166</v>
      </c>
      <c r="AU327" s="263" t="s">
        <v>88</v>
      </c>
      <c r="AV327" s="14" t="s">
        <v>88</v>
      </c>
      <c r="AW327" s="14" t="s">
        <v>34</v>
      </c>
      <c r="AX327" s="14" t="s">
        <v>78</v>
      </c>
      <c r="AY327" s="263" t="s">
        <v>157</v>
      </c>
    </row>
    <row r="328" s="14" customFormat="1">
      <c r="A328" s="14"/>
      <c r="B328" s="253"/>
      <c r="C328" s="254"/>
      <c r="D328" s="244" t="s">
        <v>166</v>
      </c>
      <c r="E328" s="255" t="s">
        <v>1</v>
      </c>
      <c r="F328" s="256" t="s">
        <v>1913</v>
      </c>
      <c r="G328" s="254"/>
      <c r="H328" s="257">
        <v>1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166</v>
      </c>
      <c r="AU328" s="263" t="s">
        <v>88</v>
      </c>
      <c r="AV328" s="14" t="s">
        <v>88</v>
      </c>
      <c r="AW328" s="14" t="s">
        <v>34</v>
      </c>
      <c r="AX328" s="14" t="s">
        <v>78</v>
      </c>
      <c r="AY328" s="263" t="s">
        <v>157</v>
      </c>
    </row>
    <row r="329" s="15" customFormat="1">
      <c r="A329" s="15"/>
      <c r="B329" s="264"/>
      <c r="C329" s="265"/>
      <c r="D329" s="244" t="s">
        <v>166</v>
      </c>
      <c r="E329" s="266" t="s">
        <v>1</v>
      </c>
      <c r="F329" s="267" t="s">
        <v>170</v>
      </c>
      <c r="G329" s="265"/>
      <c r="H329" s="268">
        <v>3</v>
      </c>
      <c r="I329" s="269"/>
      <c r="J329" s="265"/>
      <c r="K329" s="265"/>
      <c r="L329" s="270"/>
      <c r="M329" s="271"/>
      <c r="N329" s="272"/>
      <c r="O329" s="272"/>
      <c r="P329" s="272"/>
      <c r="Q329" s="272"/>
      <c r="R329" s="272"/>
      <c r="S329" s="272"/>
      <c r="T329" s="27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4" t="s">
        <v>166</v>
      </c>
      <c r="AU329" s="274" t="s">
        <v>88</v>
      </c>
      <c r="AV329" s="15" t="s">
        <v>164</v>
      </c>
      <c r="AW329" s="15" t="s">
        <v>34</v>
      </c>
      <c r="AX329" s="15" t="s">
        <v>86</v>
      </c>
      <c r="AY329" s="274" t="s">
        <v>157</v>
      </c>
    </row>
    <row r="330" s="2" customFormat="1" ht="33" customHeight="1">
      <c r="A330" s="39"/>
      <c r="B330" s="40"/>
      <c r="C330" s="228" t="s">
        <v>1049</v>
      </c>
      <c r="D330" s="228" t="s">
        <v>160</v>
      </c>
      <c r="E330" s="229" t="s">
        <v>1914</v>
      </c>
      <c r="F330" s="230" t="s">
        <v>1915</v>
      </c>
      <c r="G330" s="231" t="s">
        <v>212</v>
      </c>
      <c r="H330" s="232">
        <v>2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43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242</v>
      </c>
      <c r="AT330" s="240" t="s">
        <v>160</v>
      </c>
      <c r="AU330" s="240" t="s">
        <v>88</v>
      </c>
      <c r="AY330" s="18" t="s">
        <v>157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86</v>
      </c>
      <c r="BK330" s="241">
        <f>ROUND(I330*H330,2)</f>
        <v>0</v>
      </c>
      <c r="BL330" s="18" t="s">
        <v>242</v>
      </c>
      <c r="BM330" s="240" t="s">
        <v>1916</v>
      </c>
    </row>
    <row r="331" s="2" customFormat="1" ht="24.15" customHeight="1">
      <c r="A331" s="39"/>
      <c r="B331" s="40"/>
      <c r="C331" s="228" t="s">
        <v>1056</v>
      </c>
      <c r="D331" s="228" t="s">
        <v>160</v>
      </c>
      <c r="E331" s="229" t="s">
        <v>1143</v>
      </c>
      <c r="F331" s="230" t="s">
        <v>1144</v>
      </c>
      <c r="G331" s="231" t="s">
        <v>367</v>
      </c>
      <c r="H331" s="290"/>
      <c r="I331" s="233"/>
      <c r="J331" s="234">
        <f>ROUND(I331*H331,2)</f>
        <v>0</v>
      </c>
      <c r="K331" s="235"/>
      <c r="L331" s="45"/>
      <c r="M331" s="236" t="s">
        <v>1</v>
      </c>
      <c r="N331" s="237" t="s">
        <v>43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242</v>
      </c>
      <c r="AT331" s="240" t="s">
        <v>160</v>
      </c>
      <c r="AU331" s="240" t="s">
        <v>88</v>
      </c>
      <c r="AY331" s="18" t="s">
        <v>157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86</v>
      </c>
      <c r="BK331" s="241">
        <f>ROUND(I331*H331,2)</f>
        <v>0</v>
      </c>
      <c r="BL331" s="18" t="s">
        <v>242</v>
      </c>
      <c r="BM331" s="240" t="s">
        <v>1917</v>
      </c>
    </row>
    <row r="332" s="12" customFormat="1" ht="22.8" customHeight="1">
      <c r="A332" s="12"/>
      <c r="B332" s="212"/>
      <c r="C332" s="213"/>
      <c r="D332" s="214" t="s">
        <v>77</v>
      </c>
      <c r="E332" s="226" t="s">
        <v>1501</v>
      </c>
      <c r="F332" s="226" t="s">
        <v>1502</v>
      </c>
      <c r="G332" s="213"/>
      <c r="H332" s="213"/>
      <c r="I332" s="216"/>
      <c r="J332" s="227">
        <f>BK332</f>
        <v>0</v>
      </c>
      <c r="K332" s="213"/>
      <c r="L332" s="218"/>
      <c r="M332" s="219"/>
      <c r="N332" s="220"/>
      <c r="O332" s="220"/>
      <c r="P332" s="221">
        <f>SUM(P333:P355)</f>
        <v>0</v>
      </c>
      <c r="Q332" s="220"/>
      <c r="R332" s="221">
        <f>SUM(R333:R355)</f>
        <v>0.42028799999999994</v>
      </c>
      <c r="S332" s="220"/>
      <c r="T332" s="222">
        <f>SUM(T333:T355)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3" t="s">
        <v>88</v>
      </c>
      <c r="AT332" s="224" t="s">
        <v>77</v>
      </c>
      <c r="AU332" s="224" t="s">
        <v>86</v>
      </c>
      <c r="AY332" s="223" t="s">
        <v>157</v>
      </c>
      <c r="BK332" s="225">
        <f>SUM(BK333:BK355)</f>
        <v>0</v>
      </c>
    </row>
    <row r="333" s="2" customFormat="1" ht="16.5" customHeight="1">
      <c r="A333" s="39"/>
      <c r="B333" s="40"/>
      <c r="C333" s="228" t="s">
        <v>1061</v>
      </c>
      <c r="D333" s="228" t="s">
        <v>160</v>
      </c>
      <c r="E333" s="229" t="s">
        <v>1506</v>
      </c>
      <c r="F333" s="230" t="s">
        <v>1507</v>
      </c>
      <c r="G333" s="231" t="s">
        <v>177</v>
      </c>
      <c r="H333" s="232">
        <v>12.32</v>
      </c>
      <c r="I333" s="233"/>
      <c r="J333" s="234">
        <f>ROUND(I333*H333,2)</f>
        <v>0</v>
      </c>
      <c r="K333" s="235"/>
      <c r="L333" s="45"/>
      <c r="M333" s="236" t="s">
        <v>1</v>
      </c>
      <c r="N333" s="237" t="s">
        <v>43</v>
      </c>
      <c r="O333" s="92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242</v>
      </c>
      <c r="AT333" s="240" t="s">
        <v>160</v>
      </c>
      <c r="AU333" s="240" t="s">
        <v>88</v>
      </c>
      <c r="AY333" s="18" t="s">
        <v>157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86</v>
      </c>
      <c r="BK333" s="241">
        <f>ROUND(I333*H333,2)</f>
        <v>0</v>
      </c>
      <c r="BL333" s="18" t="s">
        <v>242</v>
      </c>
      <c r="BM333" s="240" t="s">
        <v>1918</v>
      </c>
    </row>
    <row r="334" s="2" customFormat="1" ht="21.75" customHeight="1">
      <c r="A334" s="39"/>
      <c r="B334" s="40"/>
      <c r="C334" s="228" t="s">
        <v>1069</v>
      </c>
      <c r="D334" s="228" t="s">
        <v>160</v>
      </c>
      <c r="E334" s="229" t="s">
        <v>1919</v>
      </c>
      <c r="F334" s="230" t="s">
        <v>1920</v>
      </c>
      <c r="G334" s="231" t="s">
        <v>177</v>
      </c>
      <c r="H334" s="232">
        <v>12.32</v>
      </c>
      <c r="I334" s="233"/>
      <c r="J334" s="234">
        <f>ROUND(I334*H334,2)</f>
        <v>0</v>
      </c>
      <c r="K334" s="235"/>
      <c r="L334" s="45"/>
      <c r="M334" s="236" t="s">
        <v>1</v>
      </c>
      <c r="N334" s="237" t="s">
        <v>43</v>
      </c>
      <c r="O334" s="92"/>
      <c r="P334" s="238">
        <f>O334*H334</f>
        <v>0</v>
      </c>
      <c r="Q334" s="238">
        <v>0.0074999999999999997</v>
      </c>
      <c r="R334" s="238">
        <f>Q334*H334</f>
        <v>0.092399999999999996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242</v>
      </c>
      <c r="AT334" s="240" t="s">
        <v>160</v>
      </c>
      <c r="AU334" s="240" t="s">
        <v>88</v>
      </c>
      <c r="AY334" s="18" t="s">
        <v>157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86</v>
      </c>
      <c r="BK334" s="241">
        <f>ROUND(I334*H334,2)</f>
        <v>0</v>
      </c>
      <c r="BL334" s="18" t="s">
        <v>242</v>
      </c>
      <c r="BM334" s="240" t="s">
        <v>1921</v>
      </c>
    </row>
    <row r="335" s="2" customFormat="1" ht="24.15" customHeight="1">
      <c r="A335" s="39"/>
      <c r="B335" s="40"/>
      <c r="C335" s="228" t="s">
        <v>1074</v>
      </c>
      <c r="D335" s="228" t="s">
        <v>160</v>
      </c>
      <c r="E335" s="229" t="s">
        <v>1515</v>
      </c>
      <c r="F335" s="230" t="s">
        <v>1516</v>
      </c>
      <c r="G335" s="231" t="s">
        <v>212</v>
      </c>
      <c r="H335" s="232">
        <v>22</v>
      </c>
      <c r="I335" s="233"/>
      <c r="J335" s="234">
        <f>ROUND(I335*H335,2)</f>
        <v>0</v>
      </c>
      <c r="K335" s="235"/>
      <c r="L335" s="45"/>
      <c r="M335" s="236" t="s">
        <v>1</v>
      </c>
      <c r="N335" s="237" t="s">
        <v>43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242</v>
      </c>
      <c r="AT335" s="240" t="s">
        <v>160</v>
      </c>
      <c r="AU335" s="240" t="s">
        <v>88</v>
      </c>
      <c r="AY335" s="18" t="s">
        <v>157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86</v>
      </c>
      <c r="BK335" s="241">
        <f>ROUND(I335*H335,2)</f>
        <v>0</v>
      </c>
      <c r="BL335" s="18" t="s">
        <v>242</v>
      </c>
      <c r="BM335" s="240" t="s">
        <v>1922</v>
      </c>
    </row>
    <row r="336" s="14" customFormat="1">
      <c r="A336" s="14"/>
      <c r="B336" s="253"/>
      <c r="C336" s="254"/>
      <c r="D336" s="244" t="s">
        <v>166</v>
      </c>
      <c r="E336" s="255" t="s">
        <v>1</v>
      </c>
      <c r="F336" s="256" t="s">
        <v>1923</v>
      </c>
      <c r="G336" s="254"/>
      <c r="H336" s="257">
        <v>5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166</v>
      </c>
      <c r="AU336" s="263" t="s">
        <v>88</v>
      </c>
      <c r="AV336" s="14" t="s">
        <v>88</v>
      </c>
      <c r="AW336" s="14" t="s">
        <v>34</v>
      </c>
      <c r="AX336" s="14" t="s">
        <v>78</v>
      </c>
      <c r="AY336" s="263" t="s">
        <v>157</v>
      </c>
    </row>
    <row r="337" s="14" customFormat="1">
      <c r="A337" s="14"/>
      <c r="B337" s="253"/>
      <c r="C337" s="254"/>
      <c r="D337" s="244" t="s">
        <v>166</v>
      </c>
      <c r="E337" s="255" t="s">
        <v>1</v>
      </c>
      <c r="F337" s="256" t="s">
        <v>1924</v>
      </c>
      <c r="G337" s="254"/>
      <c r="H337" s="257">
        <v>5.4000000000000004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166</v>
      </c>
      <c r="AU337" s="263" t="s">
        <v>88</v>
      </c>
      <c r="AV337" s="14" t="s">
        <v>88</v>
      </c>
      <c r="AW337" s="14" t="s">
        <v>34</v>
      </c>
      <c r="AX337" s="14" t="s">
        <v>78</v>
      </c>
      <c r="AY337" s="263" t="s">
        <v>157</v>
      </c>
    </row>
    <row r="338" s="14" customFormat="1">
      <c r="A338" s="14"/>
      <c r="B338" s="253"/>
      <c r="C338" s="254"/>
      <c r="D338" s="244" t="s">
        <v>166</v>
      </c>
      <c r="E338" s="255" t="s">
        <v>1</v>
      </c>
      <c r="F338" s="256" t="s">
        <v>1925</v>
      </c>
      <c r="G338" s="254"/>
      <c r="H338" s="257">
        <v>11.6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166</v>
      </c>
      <c r="AU338" s="263" t="s">
        <v>88</v>
      </c>
      <c r="AV338" s="14" t="s">
        <v>88</v>
      </c>
      <c r="AW338" s="14" t="s">
        <v>34</v>
      </c>
      <c r="AX338" s="14" t="s">
        <v>78</v>
      </c>
      <c r="AY338" s="263" t="s">
        <v>157</v>
      </c>
    </row>
    <row r="339" s="15" customFormat="1">
      <c r="A339" s="15"/>
      <c r="B339" s="264"/>
      <c r="C339" s="265"/>
      <c r="D339" s="244" t="s">
        <v>166</v>
      </c>
      <c r="E339" s="266" t="s">
        <v>1</v>
      </c>
      <c r="F339" s="267" t="s">
        <v>170</v>
      </c>
      <c r="G339" s="265"/>
      <c r="H339" s="268">
        <v>22</v>
      </c>
      <c r="I339" s="269"/>
      <c r="J339" s="265"/>
      <c r="K339" s="265"/>
      <c r="L339" s="270"/>
      <c r="M339" s="271"/>
      <c r="N339" s="272"/>
      <c r="O339" s="272"/>
      <c r="P339" s="272"/>
      <c r="Q339" s="272"/>
      <c r="R339" s="272"/>
      <c r="S339" s="272"/>
      <c r="T339" s="27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4" t="s">
        <v>166</v>
      </c>
      <c r="AU339" s="274" t="s">
        <v>88</v>
      </c>
      <c r="AV339" s="15" t="s">
        <v>164</v>
      </c>
      <c r="AW339" s="15" t="s">
        <v>34</v>
      </c>
      <c r="AX339" s="15" t="s">
        <v>86</v>
      </c>
      <c r="AY339" s="274" t="s">
        <v>157</v>
      </c>
    </row>
    <row r="340" s="2" customFormat="1" ht="24.15" customHeight="1">
      <c r="A340" s="39"/>
      <c r="B340" s="40"/>
      <c r="C340" s="279" t="s">
        <v>1080</v>
      </c>
      <c r="D340" s="279" t="s">
        <v>261</v>
      </c>
      <c r="E340" s="280" t="s">
        <v>1518</v>
      </c>
      <c r="F340" s="281" t="s">
        <v>1519</v>
      </c>
      <c r="G340" s="282" t="s">
        <v>173</v>
      </c>
      <c r="H340" s="283">
        <v>74</v>
      </c>
      <c r="I340" s="284"/>
      <c r="J340" s="285">
        <f>ROUND(I340*H340,2)</f>
        <v>0</v>
      </c>
      <c r="K340" s="286"/>
      <c r="L340" s="287"/>
      <c r="M340" s="288" t="s">
        <v>1</v>
      </c>
      <c r="N340" s="289" t="s">
        <v>43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264</v>
      </c>
      <c r="AT340" s="240" t="s">
        <v>261</v>
      </c>
      <c r="AU340" s="240" t="s">
        <v>88</v>
      </c>
      <c r="AY340" s="18" t="s">
        <v>157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86</v>
      </c>
      <c r="BK340" s="241">
        <f>ROUND(I340*H340,2)</f>
        <v>0</v>
      </c>
      <c r="BL340" s="18" t="s">
        <v>242</v>
      </c>
      <c r="BM340" s="240" t="s">
        <v>1926</v>
      </c>
    </row>
    <row r="341" s="2" customFormat="1">
      <c r="A341" s="39"/>
      <c r="B341" s="40"/>
      <c r="C341" s="41"/>
      <c r="D341" s="244" t="s">
        <v>233</v>
      </c>
      <c r="E341" s="41"/>
      <c r="F341" s="275" t="s">
        <v>1521</v>
      </c>
      <c r="G341" s="41"/>
      <c r="H341" s="41"/>
      <c r="I341" s="276"/>
      <c r="J341" s="41"/>
      <c r="K341" s="41"/>
      <c r="L341" s="45"/>
      <c r="M341" s="277"/>
      <c r="N341" s="278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233</v>
      </c>
      <c r="AU341" s="18" t="s">
        <v>88</v>
      </c>
    </row>
    <row r="342" s="14" customFormat="1">
      <c r="A342" s="14"/>
      <c r="B342" s="253"/>
      <c r="C342" s="254"/>
      <c r="D342" s="244" t="s">
        <v>166</v>
      </c>
      <c r="E342" s="255" t="s">
        <v>1</v>
      </c>
      <c r="F342" s="256" t="s">
        <v>1927</v>
      </c>
      <c r="G342" s="254"/>
      <c r="H342" s="257">
        <v>73.332999999999998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166</v>
      </c>
      <c r="AU342" s="263" t="s">
        <v>88</v>
      </c>
      <c r="AV342" s="14" t="s">
        <v>88</v>
      </c>
      <c r="AW342" s="14" t="s">
        <v>34</v>
      </c>
      <c r="AX342" s="14" t="s">
        <v>78</v>
      </c>
      <c r="AY342" s="263" t="s">
        <v>157</v>
      </c>
    </row>
    <row r="343" s="14" customFormat="1">
      <c r="A343" s="14"/>
      <c r="B343" s="253"/>
      <c r="C343" s="254"/>
      <c r="D343" s="244" t="s">
        <v>166</v>
      </c>
      <c r="E343" s="255" t="s">
        <v>1</v>
      </c>
      <c r="F343" s="256" t="s">
        <v>890</v>
      </c>
      <c r="G343" s="254"/>
      <c r="H343" s="257">
        <v>74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166</v>
      </c>
      <c r="AU343" s="263" t="s">
        <v>88</v>
      </c>
      <c r="AV343" s="14" t="s">
        <v>88</v>
      </c>
      <c r="AW343" s="14" t="s">
        <v>34</v>
      </c>
      <c r="AX343" s="14" t="s">
        <v>86</v>
      </c>
      <c r="AY343" s="263" t="s">
        <v>157</v>
      </c>
    </row>
    <row r="344" s="2" customFormat="1" ht="24.15" customHeight="1">
      <c r="A344" s="39"/>
      <c r="B344" s="40"/>
      <c r="C344" s="228" t="s">
        <v>1086</v>
      </c>
      <c r="D344" s="228" t="s">
        <v>160</v>
      </c>
      <c r="E344" s="229" t="s">
        <v>1523</v>
      </c>
      <c r="F344" s="230" t="s">
        <v>1524</v>
      </c>
      <c r="G344" s="231" t="s">
        <v>177</v>
      </c>
      <c r="H344" s="232">
        <v>12.32</v>
      </c>
      <c r="I344" s="233"/>
      <c r="J344" s="234">
        <f>ROUND(I344*H344,2)</f>
        <v>0</v>
      </c>
      <c r="K344" s="235"/>
      <c r="L344" s="45"/>
      <c r="M344" s="236" t="s">
        <v>1</v>
      </c>
      <c r="N344" s="237" t="s">
        <v>43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242</v>
      </c>
      <c r="AT344" s="240" t="s">
        <v>160</v>
      </c>
      <c r="AU344" s="240" t="s">
        <v>88</v>
      </c>
      <c r="AY344" s="18" t="s">
        <v>157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86</v>
      </c>
      <c r="BK344" s="241">
        <f>ROUND(I344*H344,2)</f>
        <v>0</v>
      </c>
      <c r="BL344" s="18" t="s">
        <v>242</v>
      </c>
      <c r="BM344" s="240" t="s">
        <v>1928</v>
      </c>
    </row>
    <row r="345" s="14" customFormat="1">
      <c r="A345" s="14"/>
      <c r="B345" s="253"/>
      <c r="C345" s="254"/>
      <c r="D345" s="244" t="s">
        <v>166</v>
      </c>
      <c r="E345" s="255" t="s">
        <v>1</v>
      </c>
      <c r="F345" s="256" t="s">
        <v>1850</v>
      </c>
      <c r="G345" s="254"/>
      <c r="H345" s="257">
        <v>1.76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3" t="s">
        <v>166</v>
      </c>
      <c r="AU345" s="263" t="s">
        <v>88</v>
      </c>
      <c r="AV345" s="14" t="s">
        <v>88</v>
      </c>
      <c r="AW345" s="14" t="s">
        <v>34</v>
      </c>
      <c r="AX345" s="14" t="s">
        <v>78</v>
      </c>
      <c r="AY345" s="263" t="s">
        <v>157</v>
      </c>
    </row>
    <row r="346" s="14" customFormat="1">
      <c r="A346" s="14"/>
      <c r="B346" s="253"/>
      <c r="C346" s="254"/>
      <c r="D346" s="244" t="s">
        <v>166</v>
      </c>
      <c r="E346" s="255" t="s">
        <v>1</v>
      </c>
      <c r="F346" s="256" t="s">
        <v>1851</v>
      </c>
      <c r="G346" s="254"/>
      <c r="H346" s="257">
        <v>1.5600000000000001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3" t="s">
        <v>166</v>
      </c>
      <c r="AU346" s="263" t="s">
        <v>88</v>
      </c>
      <c r="AV346" s="14" t="s">
        <v>88</v>
      </c>
      <c r="AW346" s="14" t="s">
        <v>34</v>
      </c>
      <c r="AX346" s="14" t="s">
        <v>78</v>
      </c>
      <c r="AY346" s="263" t="s">
        <v>157</v>
      </c>
    </row>
    <row r="347" s="14" customFormat="1">
      <c r="A347" s="14"/>
      <c r="B347" s="253"/>
      <c r="C347" s="254"/>
      <c r="D347" s="244" t="s">
        <v>166</v>
      </c>
      <c r="E347" s="255" t="s">
        <v>1</v>
      </c>
      <c r="F347" s="256" t="s">
        <v>1852</v>
      </c>
      <c r="G347" s="254"/>
      <c r="H347" s="257">
        <v>1.8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166</v>
      </c>
      <c r="AU347" s="263" t="s">
        <v>88</v>
      </c>
      <c r="AV347" s="14" t="s">
        <v>88</v>
      </c>
      <c r="AW347" s="14" t="s">
        <v>34</v>
      </c>
      <c r="AX347" s="14" t="s">
        <v>78</v>
      </c>
      <c r="AY347" s="263" t="s">
        <v>157</v>
      </c>
    </row>
    <row r="348" s="14" customFormat="1">
      <c r="A348" s="14"/>
      <c r="B348" s="253"/>
      <c r="C348" s="254"/>
      <c r="D348" s="244" t="s">
        <v>166</v>
      </c>
      <c r="E348" s="255" t="s">
        <v>1</v>
      </c>
      <c r="F348" s="256" t="s">
        <v>1853</v>
      </c>
      <c r="G348" s="254"/>
      <c r="H348" s="257">
        <v>7.2000000000000002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166</v>
      </c>
      <c r="AU348" s="263" t="s">
        <v>88</v>
      </c>
      <c r="AV348" s="14" t="s">
        <v>88</v>
      </c>
      <c r="AW348" s="14" t="s">
        <v>34</v>
      </c>
      <c r="AX348" s="14" t="s">
        <v>78</v>
      </c>
      <c r="AY348" s="263" t="s">
        <v>157</v>
      </c>
    </row>
    <row r="349" s="15" customFormat="1">
      <c r="A349" s="15"/>
      <c r="B349" s="264"/>
      <c r="C349" s="265"/>
      <c r="D349" s="244" t="s">
        <v>166</v>
      </c>
      <c r="E349" s="266" t="s">
        <v>1</v>
      </c>
      <c r="F349" s="267" t="s">
        <v>170</v>
      </c>
      <c r="G349" s="265"/>
      <c r="H349" s="268">
        <v>12.32</v>
      </c>
      <c r="I349" s="269"/>
      <c r="J349" s="265"/>
      <c r="K349" s="265"/>
      <c r="L349" s="270"/>
      <c r="M349" s="271"/>
      <c r="N349" s="272"/>
      <c r="O349" s="272"/>
      <c r="P349" s="272"/>
      <c r="Q349" s="272"/>
      <c r="R349" s="272"/>
      <c r="S349" s="272"/>
      <c r="T349" s="27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4" t="s">
        <v>166</v>
      </c>
      <c r="AU349" s="274" t="s">
        <v>88</v>
      </c>
      <c r="AV349" s="15" t="s">
        <v>164</v>
      </c>
      <c r="AW349" s="15" t="s">
        <v>34</v>
      </c>
      <c r="AX349" s="15" t="s">
        <v>86</v>
      </c>
      <c r="AY349" s="274" t="s">
        <v>157</v>
      </c>
    </row>
    <row r="350" s="2" customFormat="1" ht="37.8" customHeight="1">
      <c r="A350" s="39"/>
      <c r="B350" s="40"/>
      <c r="C350" s="279" t="s">
        <v>1091</v>
      </c>
      <c r="D350" s="279" t="s">
        <v>261</v>
      </c>
      <c r="E350" s="280" t="s">
        <v>1929</v>
      </c>
      <c r="F350" s="281" t="s">
        <v>1930</v>
      </c>
      <c r="G350" s="282" t="s">
        <v>177</v>
      </c>
      <c r="H350" s="283">
        <v>14.784000000000001</v>
      </c>
      <c r="I350" s="284"/>
      <c r="J350" s="285">
        <f>ROUND(I350*H350,2)</f>
        <v>0</v>
      </c>
      <c r="K350" s="286"/>
      <c r="L350" s="287"/>
      <c r="M350" s="288" t="s">
        <v>1</v>
      </c>
      <c r="N350" s="289" t="s">
        <v>43</v>
      </c>
      <c r="O350" s="92"/>
      <c r="P350" s="238">
        <f>O350*H350</f>
        <v>0</v>
      </c>
      <c r="Q350" s="238">
        <v>0.021999999999999999</v>
      </c>
      <c r="R350" s="238">
        <f>Q350*H350</f>
        <v>0.32524799999999998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264</v>
      </c>
      <c r="AT350" s="240" t="s">
        <v>261</v>
      </c>
      <c r="AU350" s="240" t="s">
        <v>88</v>
      </c>
      <c r="AY350" s="18" t="s">
        <v>157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86</v>
      </c>
      <c r="BK350" s="241">
        <f>ROUND(I350*H350,2)</f>
        <v>0</v>
      </c>
      <c r="BL350" s="18" t="s">
        <v>242</v>
      </c>
      <c r="BM350" s="240" t="s">
        <v>1931</v>
      </c>
    </row>
    <row r="351" s="14" customFormat="1">
      <c r="A351" s="14"/>
      <c r="B351" s="253"/>
      <c r="C351" s="254"/>
      <c r="D351" s="244" t="s">
        <v>166</v>
      </c>
      <c r="E351" s="254"/>
      <c r="F351" s="256" t="s">
        <v>1932</v>
      </c>
      <c r="G351" s="254"/>
      <c r="H351" s="257">
        <v>14.784000000000001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166</v>
      </c>
      <c r="AU351" s="263" t="s">
        <v>88</v>
      </c>
      <c r="AV351" s="14" t="s">
        <v>88</v>
      </c>
      <c r="AW351" s="14" t="s">
        <v>4</v>
      </c>
      <c r="AX351" s="14" t="s">
        <v>86</v>
      </c>
      <c r="AY351" s="263" t="s">
        <v>157</v>
      </c>
    </row>
    <row r="352" s="2" customFormat="1" ht="16.5" customHeight="1">
      <c r="A352" s="39"/>
      <c r="B352" s="40"/>
      <c r="C352" s="228" t="s">
        <v>1098</v>
      </c>
      <c r="D352" s="228" t="s">
        <v>160</v>
      </c>
      <c r="E352" s="229" t="s">
        <v>1933</v>
      </c>
      <c r="F352" s="230" t="s">
        <v>1934</v>
      </c>
      <c r="G352" s="231" t="s">
        <v>177</v>
      </c>
      <c r="H352" s="232">
        <v>12.32</v>
      </c>
      <c r="I352" s="233"/>
      <c r="J352" s="234">
        <f>ROUND(I352*H352,2)</f>
        <v>0</v>
      </c>
      <c r="K352" s="235"/>
      <c r="L352" s="45"/>
      <c r="M352" s="236" t="s">
        <v>1</v>
      </c>
      <c r="N352" s="237" t="s">
        <v>43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242</v>
      </c>
      <c r="AT352" s="240" t="s">
        <v>160</v>
      </c>
      <c r="AU352" s="240" t="s">
        <v>88</v>
      </c>
      <c r="AY352" s="18" t="s">
        <v>157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86</v>
      </c>
      <c r="BK352" s="241">
        <f>ROUND(I352*H352,2)</f>
        <v>0</v>
      </c>
      <c r="BL352" s="18" t="s">
        <v>242</v>
      </c>
      <c r="BM352" s="240" t="s">
        <v>1935</v>
      </c>
    </row>
    <row r="353" s="2" customFormat="1" ht="24.15" customHeight="1">
      <c r="A353" s="39"/>
      <c r="B353" s="40"/>
      <c r="C353" s="228" t="s">
        <v>1102</v>
      </c>
      <c r="D353" s="228" t="s">
        <v>160</v>
      </c>
      <c r="E353" s="229" t="s">
        <v>1529</v>
      </c>
      <c r="F353" s="230" t="s">
        <v>1530</v>
      </c>
      <c r="G353" s="231" t="s">
        <v>177</v>
      </c>
      <c r="H353" s="232">
        <v>1.76</v>
      </c>
      <c r="I353" s="233"/>
      <c r="J353" s="234">
        <f>ROUND(I353*H353,2)</f>
        <v>0</v>
      </c>
      <c r="K353" s="235"/>
      <c r="L353" s="45"/>
      <c r="M353" s="236" t="s">
        <v>1</v>
      </c>
      <c r="N353" s="237" t="s">
        <v>43</v>
      </c>
      <c r="O353" s="92"/>
      <c r="P353" s="238">
        <f>O353*H353</f>
        <v>0</v>
      </c>
      <c r="Q353" s="238">
        <v>0.0015</v>
      </c>
      <c r="R353" s="238">
        <f>Q353*H353</f>
        <v>0.00264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242</v>
      </c>
      <c r="AT353" s="240" t="s">
        <v>160</v>
      </c>
      <c r="AU353" s="240" t="s">
        <v>88</v>
      </c>
      <c r="AY353" s="18" t="s">
        <v>157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86</v>
      </c>
      <c r="BK353" s="241">
        <f>ROUND(I353*H353,2)</f>
        <v>0</v>
      </c>
      <c r="BL353" s="18" t="s">
        <v>242</v>
      </c>
      <c r="BM353" s="240" t="s">
        <v>1936</v>
      </c>
    </row>
    <row r="354" s="14" customFormat="1">
      <c r="A354" s="14"/>
      <c r="B354" s="253"/>
      <c r="C354" s="254"/>
      <c r="D354" s="244" t="s">
        <v>166</v>
      </c>
      <c r="E354" s="255" t="s">
        <v>1</v>
      </c>
      <c r="F354" s="256" t="s">
        <v>1644</v>
      </c>
      <c r="G354" s="254"/>
      <c r="H354" s="257">
        <v>1.76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166</v>
      </c>
      <c r="AU354" s="263" t="s">
        <v>88</v>
      </c>
      <c r="AV354" s="14" t="s">
        <v>88</v>
      </c>
      <c r="AW354" s="14" t="s">
        <v>34</v>
      </c>
      <c r="AX354" s="14" t="s">
        <v>86</v>
      </c>
      <c r="AY354" s="263" t="s">
        <v>157</v>
      </c>
    </row>
    <row r="355" s="2" customFormat="1" ht="24.15" customHeight="1">
      <c r="A355" s="39"/>
      <c r="B355" s="40"/>
      <c r="C355" s="228" t="s">
        <v>1106</v>
      </c>
      <c r="D355" s="228" t="s">
        <v>160</v>
      </c>
      <c r="E355" s="229" t="s">
        <v>1532</v>
      </c>
      <c r="F355" s="230" t="s">
        <v>1533</v>
      </c>
      <c r="G355" s="231" t="s">
        <v>367</v>
      </c>
      <c r="H355" s="290"/>
      <c r="I355" s="233"/>
      <c r="J355" s="234">
        <f>ROUND(I355*H355,2)</f>
        <v>0</v>
      </c>
      <c r="K355" s="235"/>
      <c r="L355" s="45"/>
      <c r="M355" s="236" t="s">
        <v>1</v>
      </c>
      <c r="N355" s="237" t="s">
        <v>43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242</v>
      </c>
      <c r="AT355" s="240" t="s">
        <v>160</v>
      </c>
      <c r="AU355" s="240" t="s">
        <v>88</v>
      </c>
      <c r="AY355" s="18" t="s">
        <v>157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86</v>
      </c>
      <c r="BK355" s="241">
        <f>ROUND(I355*H355,2)</f>
        <v>0</v>
      </c>
      <c r="BL355" s="18" t="s">
        <v>242</v>
      </c>
      <c r="BM355" s="240" t="s">
        <v>1937</v>
      </c>
    </row>
    <row r="356" s="12" customFormat="1" ht="22.8" customHeight="1">
      <c r="A356" s="12"/>
      <c r="B356" s="212"/>
      <c r="C356" s="213"/>
      <c r="D356" s="214" t="s">
        <v>77</v>
      </c>
      <c r="E356" s="226" t="s">
        <v>1938</v>
      </c>
      <c r="F356" s="226" t="s">
        <v>1939</v>
      </c>
      <c r="G356" s="213"/>
      <c r="H356" s="213"/>
      <c r="I356" s="216"/>
      <c r="J356" s="227">
        <f>BK356</f>
        <v>0</v>
      </c>
      <c r="K356" s="213"/>
      <c r="L356" s="218"/>
      <c r="M356" s="219"/>
      <c r="N356" s="220"/>
      <c r="O356" s="220"/>
      <c r="P356" s="221">
        <f>SUM(P357:P377)</f>
        <v>0</v>
      </c>
      <c r="Q356" s="220"/>
      <c r="R356" s="221">
        <f>SUM(R357:R377)</f>
        <v>0.16695600000000002</v>
      </c>
      <c r="S356" s="220"/>
      <c r="T356" s="222">
        <f>SUM(T357:T377)</f>
        <v>0.11926000000000001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3" t="s">
        <v>88</v>
      </c>
      <c r="AT356" s="224" t="s">
        <v>77</v>
      </c>
      <c r="AU356" s="224" t="s">
        <v>86</v>
      </c>
      <c r="AY356" s="223" t="s">
        <v>157</v>
      </c>
      <c r="BK356" s="225">
        <f>SUM(BK357:BK377)</f>
        <v>0</v>
      </c>
    </row>
    <row r="357" s="2" customFormat="1" ht="16.5" customHeight="1">
      <c r="A357" s="39"/>
      <c r="B357" s="40"/>
      <c r="C357" s="228" t="s">
        <v>1110</v>
      </c>
      <c r="D357" s="228" t="s">
        <v>160</v>
      </c>
      <c r="E357" s="229" t="s">
        <v>1940</v>
      </c>
      <c r="F357" s="230" t="s">
        <v>1941</v>
      </c>
      <c r="G357" s="231" t="s">
        <v>177</v>
      </c>
      <c r="H357" s="232">
        <v>43.600000000000001</v>
      </c>
      <c r="I357" s="233"/>
      <c r="J357" s="234">
        <f>ROUND(I357*H357,2)</f>
        <v>0</v>
      </c>
      <c r="K357" s="235"/>
      <c r="L357" s="45"/>
      <c r="M357" s="236" t="s">
        <v>1</v>
      </c>
      <c r="N357" s="237" t="s">
        <v>43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242</v>
      </c>
      <c r="AT357" s="240" t="s">
        <v>160</v>
      </c>
      <c r="AU357" s="240" t="s">
        <v>88</v>
      </c>
      <c r="AY357" s="18" t="s">
        <v>157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86</v>
      </c>
      <c r="BK357" s="241">
        <f>ROUND(I357*H357,2)</f>
        <v>0</v>
      </c>
      <c r="BL357" s="18" t="s">
        <v>242</v>
      </c>
      <c r="BM357" s="240" t="s">
        <v>1942</v>
      </c>
    </row>
    <row r="358" s="2" customFormat="1" ht="24.15" customHeight="1">
      <c r="A358" s="39"/>
      <c r="B358" s="40"/>
      <c r="C358" s="228" t="s">
        <v>1115</v>
      </c>
      <c r="D358" s="228" t="s">
        <v>160</v>
      </c>
      <c r="E358" s="229" t="s">
        <v>1943</v>
      </c>
      <c r="F358" s="230" t="s">
        <v>1944</v>
      </c>
      <c r="G358" s="231" t="s">
        <v>177</v>
      </c>
      <c r="H358" s="232">
        <v>43.600000000000001</v>
      </c>
      <c r="I358" s="233"/>
      <c r="J358" s="234">
        <f>ROUND(I358*H358,2)</f>
        <v>0</v>
      </c>
      <c r="K358" s="235"/>
      <c r="L358" s="45"/>
      <c r="M358" s="236" t="s">
        <v>1</v>
      </c>
      <c r="N358" s="237" t="s">
        <v>43</v>
      </c>
      <c r="O358" s="92"/>
      <c r="P358" s="238">
        <f>O358*H358</f>
        <v>0</v>
      </c>
      <c r="Q358" s="238">
        <v>0</v>
      </c>
      <c r="R358" s="238">
        <f>Q358*H358</f>
        <v>0</v>
      </c>
      <c r="S358" s="238">
        <v>0.0025000000000000001</v>
      </c>
      <c r="T358" s="239">
        <f>S358*H358</f>
        <v>0.109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242</v>
      </c>
      <c r="AT358" s="240" t="s">
        <v>160</v>
      </c>
      <c r="AU358" s="240" t="s">
        <v>88</v>
      </c>
      <c r="AY358" s="18" t="s">
        <v>157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86</v>
      </c>
      <c r="BK358" s="241">
        <f>ROUND(I358*H358,2)</f>
        <v>0</v>
      </c>
      <c r="BL358" s="18" t="s">
        <v>242</v>
      </c>
      <c r="BM358" s="240" t="s">
        <v>1945</v>
      </c>
    </row>
    <row r="359" s="14" customFormat="1">
      <c r="A359" s="14"/>
      <c r="B359" s="253"/>
      <c r="C359" s="254"/>
      <c r="D359" s="244" t="s">
        <v>166</v>
      </c>
      <c r="E359" s="255" t="s">
        <v>1</v>
      </c>
      <c r="F359" s="256" t="s">
        <v>1946</v>
      </c>
      <c r="G359" s="254"/>
      <c r="H359" s="257">
        <v>7.2000000000000002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166</v>
      </c>
      <c r="AU359" s="263" t="s">
        <v>88</v>
      </c>
      <c r="AV359" s="14" t="s">
        <v>88</v>
      </c>
      <c r="AW359" s="14" t="s">
        <v>34</v>
      </c>
      <c r="AX359" s="14" t="s">
        <v>78</v>
      </c>
      <c r="AY359" s="263" t="s">
        <v>157</v>
      </c>
    </row>
    <row r="360" s="14" customFormat="1">
      <c r="A360" s="14"/>
      <c r="B360" s="253"/>
      <c r="C360" s="254"/>
      <c r="D360" s="244" t="s">
        <v>166</v>
      </c>
      <c r="E360" s="255" t="s">
        <v>1</v>
      </c>
      <c r="F360" s="256" t="s">
        <v>1947</v>
      </c>
      <c r="G360" s="254"/>
      <c r="H360" s="257">
        <v>15.199999999999999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166</v>
      </c>
      <c r="AU360" s="263" t="s">
        <v>88</v>
      </c>
      <c r="AV360" s="14" t="s">
        <v>88</v>
      </c>
      <c r="AW360" s="14" t="s">
        <v>34</v>
      </c>
      <c r="AX360" s="14" t="s">
        <v>78</v>
      </c>
      <c r="AY360" s="263" t="s">
        <v>157</v>
      </c>
    </row>
    <row r="361" s="14" customFormat="1">
      <c r="A361" s="14"/>
      <c r="B361" s="253"/>
      <c r="C361" s="254"/>
      <c r="D361" s="244" t="s">
        <v>166</v>
      </c>
      <c r="E361" s="255" t="s">
        <v>1</v>
      </c>
      <c r="F361" s="256" t="s">
        <v>1948</v>
      </c>
      <c r="G361" s="254"/>
      <c r="H361" s="257">
        <v>21.199999999999999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3" t="s">
        <v>166</v>
      </c>
      <c r="AU361" s="263" t="s">
        <v>88</v>
      </c>
      <c r="AV361" s="14" t="s">
        <v>88</v>
      </c>
      <c r="AW361" s="14" t="s">
        <v>34</v>
      </c>
      <c r="AX361" s="14" t="s">
        <v>78</v>
      </c>
      <c r="AY361" s="263" t="s">
        <v>157</v>
      </c>
    </row>
    <row r="362" s="15" customFormat="1">
      <c r="A362" s="15"/>
      <c r="B362" s="264"/>
      <c r="C362" s="265"/>
      <c r="D362" s="244" t="s">
        <v>166</v>
      </c>
      <c r="E362" s="266" t="s">
        <v>1</v>
      </c>
      <c r="F362" s="267" t="s">
        <v>170</v>
      </c>
      <c r="G362" s="265"/>
      <c r="H362" s="268">
        <v>43.599999999999994</v>
      </c>
      <c r="I362" s="269"/>
      <c r="J362" s="265"/>
      <c r="K362" s="265"/>
      <c r="L362" s="270"/>
      <c r="M362" s="271"/>
      <c r="N362" s="272"/>
      <c r="O362" s="272"/>
      <c r="P362" s="272"/>
      <c r="Q362" s="272"/>
      <c r="R362" s="272"/>
      <c r="S362" s="272"/>
      <c r="T362" s="27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4" t="s">
        <v>166</v>
      </c>
      <c r="AU362" s="274" t="s">
        <v>88</v>
      </c>
      <c r="AV362" s="15" t="s">
        <v>164</v>
      </c>
      <c r="AW362" s="15" t="s">
        <v>34</v>
      </c>
      <c r="AX362" s="15" t="s">
        <v>86</v>
      </c>
      <c r="AY362" s="274" t="s">
        <v>157</v>
      </c>
    </row>
    <row r="363" s="2" customFormat="1" ht="16.5" customHeight="1">
      <c r="A363" s="39"/>
      <c r="B363" s="40"/>
      <c r="C363" s="228" t="s">
        <v>1119</v>
      </c>
      <c r="D363" s="228" t="s">
        <v>160</v>
      </c>
      <c r="E363" s="229" t="s">
        <v>1949</v>
      </c>
      <c r="F363" s="230" t="s">
        <v>1950</v>
      </c>
      <c r="G363" s="231" t="s">
        <v>177</v>
      </c>
      <c r="H363" s="232">
        <v>36.399999999999999</v>
      </c>
      <c r="I363" s="233"/>
      <c r="J363" s="234">
        <f>ROUND(I363*H363,2)</f>
        <v>0</v>
      </c>
      <c r="K363" s="235"/>
      <c r="L363" s="45"/>
      <c r="M363" s="236" t="s">
        <v>1</v>
      </c>
      <c r="N363" s="237" t="s">
        <v>43</v>
      </c>
      <c r="O363" s="92"/>
      <c r="P363" s="238">
        <f>O363*H363</f>
        <v>0</v>
      </c>
      <c r="Q363" s="238">
        <v>0.00029999999999999997</v>
      </c>
      <c r="R363" s="238">
        <f>Q363*H363</f>
        <v>0.010919999999999999</v>
      </c>
      <c r="S363" s="238">
        <v>0</v>
      </c>
      <c r="T363" s="23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0" t="s">
        <v>242</v>
      </c>
      <c r="AT363" s="240" t="s">
        <v>160</v>
      </c>
      <c r="AU363" s="240" t="s">
        <v>88</v>
      </c>
      <c r="AY363" s="18" t="s">
        <v>157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86</v>
      </c>
      <c r="BK363" s="241">
        <f>ROUND(I363*H363,2)</f>
        <v>0</v>
      </c>
      <c r="BL363" s="18" t="s">
        <v>242</v>
      </c>
      <c r="BM363" s="240" t="s">
        <v>1951</v>
      </c>
    </row>
    <row r="364" s="14" customFormat="1">
      <c r="A364" s="14"/>
      <c r="B364" s="253"/>
      <c r="C364" s="254"/>
      <c r="D364" s="244" t="s">
        <v>166</v>
      </c>
      <c r="E364" s="255" t="s">
        <v>1</v>
      </c>
      <c r="F364" s="256" t="s">
        <v>1947</v>
      </c>
      <c r="G364" s="254"/>
      <c r="H364" s="257">
        <v>15.199999999999999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166</v>
      </c>
      <c r="AU364" s="263" t="s">
        <v>88</v>
      </c>
      <c r="AV364" s="14" t="s">
        <v>88</v>
      </c>
      <c r="AW364" s="14" t="s">
        <v>34</v>
      </c>
      <c r="AX364" s="14" t="s">
        <v>78</v>
      </c>
      <c r="AY364" s="263" t="s">
        <v>157</v>
      </c>
    </row>
    <row r="365" s="14" customFormat="1">
      <c r="A365" s="14"/>
      <c r="B365" s="253"/>
      <c r="C365" s="254"/>
      <c r="D365" s="244" t="s">
        <v>166</v>
      </c>
      <c r="E365" s="255" t="s">
        <v>1</v>
      </c>
      <c r="F365" s="256" t="s">
        <v>1948</v>
      </c>
      <c r="G365" s="254"/>
      <c r="H365" s="257">
        <v>21.199999999999999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166</v>
      </c>
      <c r="AU365" s="263" t="s">
        <v>88</v>
      </c>
      <c r="AV365" s="14" t="s">
        <v>88</v>
      </c>
      <c r="AW365" s="14" t="s">
        <v>34</v>
      </c>
      <c r="AX365" s="14" t="s">
        <v>78</v>
      </c>
      <c r="AY365" s="263" t="s">
        <v>157</v>
      </c>
    </row>
    <row r="366" s="15" customFormat="1">
      <c r="A366" s="15"/>
      <c r="B366" s="264"/>
      <c r="C366" s="265"/>
      <c r="D366" s="244" t="s">
        <v>166</v>
      </c>
      <c r="E366" s="266" t="s">
        <v>1</v>
      </c>
      <c r="F366" s="267" t="s">
        <v>170</v>
      </c>
      <c r="G366" s="265"/>
      <c r="H366" s="268">
        <v>36.399999999999999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4" t="s">
        <v>166</v>
      </c>
      <c r="AU366" s="274" t="s">
        <v>88</v>
      </c>
      <c r="AV366" s="15" t="s">
        <v>164</v>
      </c>
      <c r="AW366" s="15" t="s">
        <v>34</v>
      </c>
      <c r="AX366" s="15" t="s">
        <v>86</v>
      </c>
      <c r="AY366" s="274" t="s">
        <v>157</v>
      </c>
    </row>
    <row r="367" s="2" customFormat="1" ht="37.8" customHeight="1">
      <c r="A367" s="39"/>
      <c r="B367" s="40"/>
      <c r="C367" s="279" t="s">
        <v>1123</v>
      </c>
      <c r="D367" s="279" t="s">
        <v>261</v>
      </c>
      <c r="E367" s="280" t="s">
        <v>1952</v>
      </c>
      <c r="F367" s="281" t="s">
        <v>1953</v>
      </c>
      <c r="G367" s="282" t="s">
        <v>177</v>
      </c>
      <c r="H367" s="283">
        <v>40.039999999999999</v>
      </c>
      <c r="I367" s="284"/>
      <c r="J367" s="285">
        <f>ROUND(I367*H367,2)</f>
        <v>0</v>
      </c>
      <c r="K367" s="286"/>
      <c r="L367" s="287"/>
      <c r="M367" s="288" t="s">
        <v>1</v>
      </c>
      <c r="N367" s="289" t="s">
        <v>43</v>
      </c>
      <c r="O367" s="92"/>
      <c r="P367" s="238">
        <f>O367*H367</f>
        <v>0</v>
      </c>
      <c r="Q367" s="238">
        <v>0.0035500000000000002</v>
      </c>
      <c r="R367" s="238">
        <f>Q367*H367</f>
        <v>0.14214200000000002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264</v>
      </c>
      <c r="AT367" s="240" t="s">
        <v>261</v>
      </c>
      <c r="AU367" s="240" t="s">
        <v>88</v>
      </c>
      <c r="AY367" s="18" t="s">
        <v>157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86</v>
      </c>
      <c r="BK367" s="241">
        <f>ROUND(I367*H367,2)</f>
        <v>0</v>
      </c>
      <c r="BL367" s="18" t="s">
        <v>242</v>
      </c>
      <c r="BM367" s="240" t="s">
        <v>1954</v>
      </c>
    </row>
    <row r="368" s="14" customFormat="1">
      <c r="A368" s="14"/>
      <c r="B368" s="253"/>
      <c r="C368" s="254"/>
      <c r="D368" s="244" t="s">
        <v>166</v>
      </c>
      <c r="E368" s="254"/>
      <c r="F368" s="256" t="s">
        <v>1864</v>
      </c>
      <c r="G368" s="254"/>
      <c r="H368" s="257">
        <v>40.039999999999999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166</v>
      </c>
      <c r="AU368" s="263" t="s">
        <v>88</v>
      </c>
      <c r="AV368" s="14" t="s">
        <v>88</v>
      </c>
      <c r="AW368" s="14" t="s">
        <v>4</v>
      </c>
      <c r="AX368" s="14" t="s">
        <v>86</v>
      </c>
      <c r="AY368" s="263" t="s">
        <v>157</v>
      </c>
    </row>
    <row r="369" s="2" customFormat="1" ht="21.75" customHeight="1">
      <c r="A369" s="39"/>
      <c r="B369" s="40"/>
      <c r="C369" s="228" t="s">
        <v>1129</v>
      </c>
      <c r="D369" s="228" t="s">
        <v>160</v>
      </c>
      <c r="E369" s="229" t="s">
        <v>1955</v>
      </c>
      <c r="F369" s="230" t="s">
        <v>1956</v>
      </c>
      <c r="G369" s="231" t="s">
        <v>212</v>
      </c>
      <c r="H369" s="232">
        <v>34.200000000000003</v>
      </c>
      <c r="I369" s="233"/>
      <c r="J369" s="234">
        <f>ROUND(I369*H369,2)</f>
        <v>0</v>
      </c>
      <c r="K369" s="235"/>
      <c r="L369" s="45"/>
      <c r="M369" s="236" t="s">
        <v>1</v>
      </c>
      <c r="N369" s="237" t="s">
        <v>43</v>
      </c>
      <c r="O369" s="92"/>
      <c r="P369" s="238">
        <f>O369*H369</f>
        <v>0</v>
      </c>
      <c r="Q369" s="238">
        <v>0</v>
      </c>
      <c r="R369" s="238">
        <f>Q369*H369</f>
        <v>0</v>
      </c>
      <c r="S369" s="238">
        <v>0.00029999999999999997</v>
      </c>
      <c r="T369" s="239">
        <f>S369*H369</f>
        <v>0.01026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242</v>
      </c>
      <c r="AT369" s="240" t="s">
        <v>160</v>
      </c>
      <c r="AU369" s="240" t="s">
        <v>88</v>
      </c>
      <c r="AY369" s="18" t="s">
        <v>157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86</v>
      </c>
      <c r="BK369" s="241">
        <f>ROUND(I369*H369,2)</f>
        <v>0</v>
      </c>
      <c r="BL369" s="18" t="s">
        <v>242</v>
      </c>
      <c r="BM369" s="240" t="s">
        <v>1957</v>
      </c>
    </row>
    <row r="370" s="2" customFormat="1" ht="16.5" customHeight="1">
      <c r="A370" s="39"/>
      <c r="B370" s="40"/>
      <c r="C370" s="228" t="s">
        <v>1133</v>
      </c>
      <c r="D370" s="228" t="s">
        <v>160</v>
      </c>
      <c r="E370" s="229" t="s">
        <v>1958</v>
      </c>
      <c r="F370" s="230" t="s">
        <v>1959</v>
      </c>
      <c r="G370" s="231" t="s">
        <v>212</v>
      </c>
      <c r="H370" s="232">
        <v>34.200000000000003</v>
      </c>
      <c r="I370" s="233"/>
      <c r="J370" s="234">
        <f>ROUND(I370*H370,2)</f>
        <v>0</v>
      </c>
      <c r="K370" s="235"/>
      <c r="L370" s="45"/>
      <c r="M370" s="236" t="s">
        <v>1</v>
      </c>
      <c r="N370" s="237" t="s">
        <v>43</v>
      </c>
      <c r="O370" s="92"/>
      <c r="P370" s="238">
        <f>O370*H370</f>
        <v>0</v>
      </c>
      <c r="Q370" s="238">
        <v>1.0000000000000001E-05</v>
      </c>
      <c r="R370" s="238">
        <f>Q370*H370</f>
        <v>0.00034200000000000007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242</v>
      </c>
      <c r="AT370" s="240" t="s">
        <v>160</v>
      </c>
      <c r="AU370" s="240" t="s">
        <v>88</v>
      </c>
      <c r="AY370" s="18" t="s">
        <v>157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86</v>
      </c>
      <c r="BK370" s="241">
        <f>ROUND(I370*H370,2)</f>
        <v>0</v>
      </c>
      <c r="BL370" s="18" t="s">
        <v>242</v>
      </c>
      <c r="BM370" s="240" t="s">
        <v>1960</v>
      </c>
    </row>
    <row r="371" s="14" customFormat="1">
      <c r="A371" s="14"/>
      <c r="B371" s="253"/>
      <c r="C371" s="254"/>
      <c r="D371" s="244" t="s">
        <v>166</v>
      </c>
      <c r="E371" s="255" t="s">
        <v>1</v>
      </c>
      <c r="F371" s="256" t="s">
        <v>1961</v>
      </c>
      <c r="G371" s="254"/>
      <c r="H371" s="257">
        <v>15.6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166</v>
      </c>
      <c r="AU371" s="263" t="s">
        <v>88</v>
      </c>
      <c r="AV371" s="14" t="s">
        <v>88</v>
      </c>
      <c r="AW371" s="14" t="s">
        <v>34</v>
      </c>
      <c r="AX371" s="14" t="s">
        <v>78</v>
      </c>
      <c r="AY371" s="263" t="s">
        <v>157</v>
      </c>
    </row>
    <row r="372" s="14" customFormat="1">
      <c r="A372" s="14"/>
      <c r="B372" s="253"/>
      <c r="C372" s="254"/>
      <c r="D372" s="244" t="s">
        <v>166</v>
      </c>
      <c r="E372" s="255" t="s">
        <v>1</v>
      </c>
      <c r="F372" s="256" t="s">
        <v>1962</v>
      </c>
      <c r="G372" s="254"/>
      <c r="H372" s="257">
        <v>18.600000000000001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166</v>
      </c>
      <c r="AU372" s="263" t="s">
        <v>88</v>
      </c>
      <c r="AV372" s="14" t="s">
        <v>88</v>
      </c>
      <c r="AW372" s="14" t="s">
        <v>34</v>
      </c>
      <c r="AX372" s="14" t="s">
        <v>78</v>
      </c>
      <c r="AY372" s="263" t="s">
        <v>157</v>
      </c>
    </row>
    <row r="373" s="15" customFormat="1">
      <c r="A373" s="15"/>
      <c r="B373" s="264"/>
      <c r="C373" s="265"/>
      <c r="D373" s="244" t="s">
        <v>166</v>
      </c>
      <c r="E373" s="266" t="s">
        <v>1</v>
      </c>
      <c r="F373" s="267" t="s">
        <v>170</v>
      </c>
      <c r="G373" s="265"/>
      <c r="H373" s="268">
        <v>34.200000000000003</v>
      </c>
      <c r="I373" s="269"/>
      <c r="J373" s="265"/>
      <c r="K373" s="265"/>
      <c r="L373" s="270"/>
      <c r="M373" s="271"/>
      <c r="N373" s="272"/>
      <c r="O373" s="272"/>
      <c r="P373" s="272"/>
      <c r="Q373" s="272"/>
      <c r="R373" s="272"/>
      <c r="S373" s="272"/>
      <c r="T373" s="27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4" t="s">
        <v>166</v>
      </c>
      <c r="AU373" s="274" t="s">
        <v>88</v>
      </c>
      <c r="AV373" s="15" t="s">
        <v>164</v>
      </c>
      <c r="AW373" s="15" t="s">
        <v>34</v>
      </c>
      <c r="AX373" s="15" t="s">
        <v>86</v>
      </c>
      <c r="AY373" s="274" t="s">
        <v>157</v>
      </c>
    </row>
    <row r="374" s="2" customFormat="1" ht="16.5" customHeight="1">
      <c r="A374" s="39"/>
      <c r="B374" s="40"/>
      <c r="C374" s="279" t="s">
        <v>1138</v>
      </c>
      <c r="D374" s="279" t="s">
        <v>261</v>
      </c>
      <c r="E374" s="280" t="s">
        <v>1963</v>
      </c>
      <c r="F374" s="281" t="s">
        <v>1964</v>
      </c>
      <c r="G374" s="282" t="s">
        <v>212</v>
      </c>
      <c r="H374" s="283">
        <v>38.719999999999999</v>
      </c>
      <c r="I374" s="284"/>
      <c r="J374" s="285">
        <f>ROUND(I374*H374,2)</f>
        <v>0</v>
      </c>
      <c r="K374" s="286"/>
      <c r="L374" s="287"/>
      <c r="M374" s="288" t="s">
        <v>1</v>
      </c>
      <c r="N374" s="289" t="s">
        <v>43</v>
      </c>
      <c r="O374" s="92"/>
      <c r="P374" s="238">
        <f>O374*H374</f>
        <v>0</v>
      </c>
      <c r="Q374" s="238">
        <v>0.00035</v>
      </c>
      <c r="R374" s="238">
        <f>Q374*H374</f>
        <v>0.013552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264</v>
      </c>
      <c r="AT374" s="240" t="s">
        <v>261</v>
      </c>
      <c r="AU374" s="240" t="s">
        <v>88</v>
      </c>
      <c r="AY374" s="18" t="s">
        <v>157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86</v>
      </c>
      <c r="BK374" s="241">
        <f>ROUND(I374*H374,2)</f>
        <v>0</v>
      </c>
      <c r="BL374" s="18" t="s">
        <v>242</v>
      </c>
      <c r="BM374" s="240" t="s">
        <v>1965</v>
      </c>
    </row>
    <row r="375" s="14" customFormat="1">
      <c r="A375" s="14"/>
      <c r="B375" s="253"/>
      <c r="C375" s="254"/>
      <c r="D375" s="244" t="s">
        <v>166</v>
      </c>
      <c r="E375" s="254"/>
      <c r="F375" s="256" t="s">
        <v>1966</v>
      </c>
      <c r="G375" s="254"/>
      <c r="H375" s="257">
        <v>38.719999999999999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166</v>
      </c>
      <c r="AU375" s="263" t="s">
        <v>88</v>
      </c>
      <c r="AV375" s="14" t="s">
        <v>88</v>
      </c>
      <c r="AW375" s="14" t="s">
        <v>4</v>
      </c>
      <c r="AX375" s="14" t="s">
        <v>86</v>
      </c>
      <c r="AY375" s="263" t="s">
        <v>157</v>
      </c>
    </row>
    <row r="376" s="2" customFormat="1" ht="16.5" customHeight="1">
      <c r="A376" s="39"/>
      <c r="B376" s="40"/>
      <c r="C376" s="228" t="s">
        <v>1142</v>
      </c>
      <c r="D376" s="228" t="s">
        <v>160</v>
      </c>
      <c r="E376" s="229" t="s">
        <v>1967</v>
      </c>
      <c r="F376" s="230" t="s">
        <v>1968</v>
      </c>
      <c r="G376" s="231" t="s">
        <v>177</v>
      </c>
      <c r="H376" s="232">
        <v>36.399999999999999</v>
      </c>
      <c r="I376" s="233"/>
      <c r="J376" s="234">
        <f>ROUND(I376*H376,2)</f>
        <v>0</v>
      </c>
      <c r="K376" s="235"/>
      <c r="L376" s="45"/>
      <c r="M376" s="236" t="s">
        <v>1</v>
      </c>
      <c r="N376" s="237" t="s">
        <v>43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242</v>
      </c>
      <c r="AT376" s="240" t="s">
        <v>160</v>
      </c>
      <c r="AU376" s="240" t="s">
        <v>88</v>
      </c>
      <c r="AY376" s="18" t="s">
        <v>157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86</v>
      </c>
      <c r="BK376" s="241">
        <f>ROUND(I376*H376,2)</f>
        <v>0</v>
      </c>
      <c r="BL376" s="18" t="s">
        <v>242</v>
      </c>
      <c r="BM376" s="240" t="s">
        <v>1969</v>
      </c>
    </row>
    <row r="377" s="2" customFormat="1" ht="24.15" customHeight="1">
      <c r="A377" s="39"/>
      <c r="B377" s="40"/>
      <c r="C377" s="228" t="s">
        <v>1146</v>
      </c>
      <c r="D377" s="228" t="s">
        <v>160</v>
      </c>
      <c r="E377" s="229" t="s">
        <v>1970</v>
      </c>
      <c r="F377" s="230" t="s">
        <v>1971</v>
      </c>
      <c r="G377" s="231" t="s">
        <v>367</v>
      </c>
      <c r="H377" s="290"/>
      <c r="I377" s="233"/>
      <c r="J377" s="234">
        <f>ROUND(I377*H377,2)</f>
        <v>0</v>
      </c>
      <c r="K377" s="235"/>
      <c r="L377" s="45"/>
      <c r="M377" s="236" t="s">
        <v>1</v>
      </c>
      <c r="N377" s="237" t="s">
        <v>43</v>
      </c>
      <c r="O377" s="92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242</v>
      </c>
      <c r="AT377" s="240" t="s">
        <v>160</v>
      </c>
      <c r="AU377" s="240" t="s">
        <v>88</v>
      </c>
      <c r="AY377" s="18" t="s">
        <v>157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86</v>
      </c>
      <c r="BK377" s="241">
        <f>ROUND(I377*H377,2)</f>
        <v>0</v>
      </c>
      <c r="BL377" s="18" t="s">
        <v>242</v>
      </c>
      <c r="BM377" s="240" t="s">
        <v>1972</v>
      </c>
    </row>
    <row r="378" s="12" customFormat="1" ht="22.8" customHeight="1">
      <c r="A378" s="12"/>
      <c r="B378" s="212"/>
      <c r="C378" s="213"/>
      <c r="D378" s="214" t="s">
        <v>77</v>
      </c>
      <c r="E378" s="226" t="s">
        <v>1973</v>
      </c>
      <c r="F378" s="226" t="s">
        <v>1974</v>
      </c>
      <c r="G378" s="213"/>
      <c r="H378" s="213"/>
      <c r="I378" s="216"/>
      <c r="J378" s="227">
        <f>BK378</f>
        <v>0</v>
      </c>
      <c r="K378" s="213"/>
      <c r="L378" s="218"/>
      <c r="M378" s="219"/>
      <c r="N378" s="220"/>
      <c r="O378" s="220"/>
      <c r="P378" s="221">
        <f>SUM(P379:P392)</f>
        <v>0</v>
      </c>
      <c r="Q378" s="220"/>
      <c r="R378" s="221">
        <f>SUM(R379:R392)</f>
        <v>0.26316850000000003</v>
      </c>
      <c r="S378" s="220"/>
      <c r="T378" s="222">
        <f>SUM(T379:T392)</f>
        <v>0.22195199999999998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3" t="s">
        <v>88</v>
      </c>
      <c r="AT378" s="224" t="s">
        <v>77</v>
      </c>
      <c r="AU378" s="224" t="s">
        <v>86</v>
      </c>
      <c r="AY378" s="223" t="s">
        <v>157</v>
      </c>
      <c r="BK378" s="225">
        <f>SUM(BK379:BK392)</f>
        <v>0</v>
      </c>
    </row>
    <row r="379" s="2" customFormat="1" ht="16.5" customHeight="1">
      <c r="A379" s="39"/>
      <c r="B379" s="40"/>
      <c r="C379" s="228" t="s">
        <v>1150</v>
      </c>
      <c r="D379" s="228" t="s">
        <v>160</v>
      </c>
      <c r="E379" s="229" t="s">
        <v>1975</v>
      </c>
      <c r="F379" s="230" t="s">
        <v>1976</v>
      </c>
      <c r="G379" s="231" t="s">
        <v>177</v>
      </c>
      <c r="H379" s="232">
        <v>11.9</v>
      </c>
      <c r="I379" s="233"/>
      <c r="J379" s="234">
        <f>ROUND(I379*H379,2)</f>
        <v>0</v>
      </c>
      <c r="K379" s="235"/>
      <c r="L379" s="45"/>
      <c r="M379" s="236" t="s">
        <v>1</v>
      </c>
      <c r="N379" s="237" t="s">
        <v>43</v>
      </c>
      <c r="O379" s="92"/>
      <c r="P379" s="238">
        <f>O379*H379</f>
        <v>0</v>
      </c>
      <c r="Q379" s="238">
        <v>0.00029999999999999997</v>
      </c>
      <c r="R379" s="238">
        <f>Q379*H379</f>
        <v>0.0035699999999999998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242</v>
      </c>
      <c r="AT379" s="240" t="s">
        <v>160</v>
      </c>
      <c r="AU379" s="240" t="s">
        <v>88</v>
      </c>
      <c r="AY379" s="18" t="s">
        <v>157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86</v>
      </c>
      <c r="BK379" s="241">
        <f>ROUND(I379*H379,2)</f>
        <v>0</v>
      </c>
      <c r="BL379" s="18" t="s">
        <v>242</v>
      </c>
      <c r="BM379" s="240" t="s">
        <v>1977</v>
      </c>
    </row>
    <row r="380" s="2" customFormat="1" ht="24.15" customHeight="1">
      <c r="A380" s="39"/>
      <c r="B380" s="40"/>
      <c r="C380" s="228" t="s">
        <v>1155</v>
      </c>
      <c r="D380" s="228" t="s">
        <v>160</v>
      </c>
      <c r="E380" s="229" t="s">
        <v>1978</v>
      </c>
      <c r="F380" s="230" t="s">
        <v>1979</v>
      </c>
      <c r="G380" s="231" t="s">
        <v>177</v>
      </c>
      <c r="H380" s="232">
        <v>8.1600000000000001</v>
      </c>
      <c r="I380" s="233"/>
      <c r="J380" s="234">
        <f>ROUND(I380*H380,2)</f>
        <v>0</v>
      </c>
      <c r="K380" s="235"/>
      <c r="L380" s="45"/>
      <c r="M380" s="236" t="s">
        <v>1</v>
      </c>
      <c r="N380" s="237" t="s">
        <v>43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0.027199999999999998</v>
      </c>
      <c r="T380" s="239">
        <f>S380*H380</f>
        <v>0.22195199999999998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242</v>
      </c>
      <c r="AT380" s="240" t="s">
        <v>160</v>
      </c>
      <c r="AU380" s="240" t="s">
        <v>88</v>
      </c>
      <c r="AY380" s="18" t="s">
        <v>157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86</v>
      </c>
      <c r="BK380" s="241">
        <f>ROUND(I380*H380,2)</f>
        <v>0</v>
      </c>
      <c r="BL380" s="18" t="s">
        <v>242</v>
      </c>
      <c r="BM380" s="240" t="s">
        <v>1980</v>
      </c>
    </row>
    <row r="381" s="14" customFormat="1">
      <c r="A381" s="14"/>
      <c r="B381" s="253"/>
      <c r="C381" s="254"/>
      <c r="D381" s="244" t="s">
        <v>166</v>
      </c>
      <c r="E381" s="255" t="s">
        <v>1</v>
      </c>
      <c r="F381" s="256" t="s">
        <v>1981</v>
      </c>
      <c r="G381" s="254"/>
      <c r="H381" s="257">
        <v>7.7999999999999998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166</v>
      </c>
      <c r="AU381" s="263" t="s">
        <v>88</v>
      </c>
      <c r="AV381" s="14" t="s">
        <v>88</v>
      </c>
      <c r="AW381" s="14" t="s">
        <v>34</v>
      </c>
      <c r="AX381" s="14" t="s">
        <v>78</v>
      </c>
      <c r="AY381" s="263" t="s">
        <v>157</v>
      </c>
    </row>
    <row r="382" s="14" customFormat="1">
      <c r="A382" s="14"/>
      <c r="B382" s="253"/>
      <c r="C382" s="254"/>
      <c r="D382" s="244" t="s">
        <v>166</v>
      </c>
      <c r="E382" s="255" t="s">
        <v>1</v>
      </c>
      <c r="F382" s="256" t="s">
        <v>1982</v>
      </c>
      <c r="G382" s="254"/>
      <c r="H382" s="257">
        <v>0.35999999999999999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166</v>
      </c>
      <c r="AU382" s="263" t="s">
        <v>88</v>
      </c>
      <c r="AV382" s="14" t="s">
        <v>88</v>
      </c>
      <c r="AW382" s="14" t="s">
        <v>34</v>
      </c>
      <c r="AX382" s="14" t="s">
        <v>78</v>
      </c>
      <c r="AY382" s="263" t="s">
        <v>157</v>
      </c>
    </row>
    <row r="383" s="15" customFormat="1">
      <c r="A383" s="15"/>
      <c r="B383" s="264"/>
      <c r="C383" s="265"/>
      <c r="D383" s="244" t="s">
        <v>166</v>
      </c>
      <c r="E383" s="266" t="s">
        <v>1</v>
      </c>
      <c r="F383" s="267" t="s">
        <v>170</v>
      </c>
      <c r="G383" s="265"/>
      <c r="H383" s="268">
        <v>8.1600000000000001</v>
      </c>
      <c r="I383" s="269"/>
      <c r="J383" s="265"/>
      <c r="K383" s="265"/>
      <c r="L383" s="270"/>
      <c r="M383" s="271"/>
      <c r="N383" s="272"/>
      <c r="O383" s="272"/>
      <c r="P383" s="272"/>
      <c r="Q383" s="272"/>
      <c r="R383" s="272"/>
      <c r="S383" s="272"/>
      <c r="T383" s="27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4" t="s">
        <v>166</v>
      </c>
      <c r="AU383" s="274" t="s">
        <v>88</v>
      </c>
      <c r="AV383" s="15" t="s">
        <v>164</v>
      </c>
      <c r="AW383" s="15" t="s">
        <v>34</v>
      </c>
      <c r="AX383" s="15" t="s">
        <v>86</v>
      </c>
      <c r="AY383" s="274" t="s">
        <v>157</v>
      </c>
    </row>
    <row r="384" s="2" customFormat="1" ht="24.15" customHeight="1">
      <c r="A384" s="39"/>
      <c r="B384" s="40"/>
      <c r="C384" s="228" t="s">
        <v>1161</v>
      </c>
      <c r="D384" s="228" t="s">
        <v>160</v>
      </c>
      <c r="E384" s="229" t="s">
        <v>1983</v>
      </c>
      <c r="F384" s="230" t="s">
        <v>1984</v>
      </c>
      <c r="G384" s="231" t="s">
        <v>177</v>
      </c>
      <c r="H384" s="232">
        <v>11.9</v>
      </c>
      <c r="I384" s="233"/>
      <c r="J384" s="234">
        <f>ROUND(I384*H384,2)</f>
        <v>0</v>
      </c>
      <c r="K384" s="235"/>
      <c r="L384" s="45"/>
      <c r="M384" s="236" t="s">
        <v>1</v>
      </c>
      <c r="N384" s="237" t="s">
        <v>43</v>
      </c>
      <c r="O384" s="92"/>
      <c r="P384" s="238">
        <f>O384*H384</f>
        <v>0</v>
      </c>
      <c r="Q384" s="238">
        <v>0.0060499999999999998</v>
      </c>
      <c r="R384" s="238">
        <f>Q384*H384</f>
        <v>0.071995000000000003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242</v>
      </c>
      <c r="AT384" s="240" t="s">
        <v>160</v>
      </c>
      <c r="AU384" s="240" t="s">
        <v>88</v>
      </c>
      <c r="AY384" s="18" t="s">
        <v>157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86</v>
      </c>
      <c r="BK384" s="241">
        <f>ROUND(I384*H384,2)</f>
        <v>0</v>
      </c>
      <c r="BL384" s="18" t="s">
        <v>242</v>
      </c>
      <c r="BM384" s="240" t="s">
        <v>1985</v>
      </c>
    </row>
    <row r="385" s="14" customFormat="1">
      <c r="A385" s="14"/>
      <c r="B385" s="253"/>
      <c r="C385" s="254"/>
      <c r="D385" s="244" t="s">
        <v>166</v>
      </c>
      <c r="E385" s="255" t="s">
        <v>1</v>
      </c>
      <c r="F385" s="256" t="s">
        <v>1986</v>
      </c>
      <c r="G385" s="254"/>
      <c r="H385" s="257">
        <v>10.4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166</v>
      </c>
      <c r="AU385" s="263" t="s">
        <v>88</v>
      </c>
      <c r="AV385" s="14" t="s">
        <v>88</v>
      </c>
      <c r="AW385" s="14" t="s">
        <v>34</v>
      </c>
      <c r="AX385" s="14" t="s">
        <v>78</v>
      </c>
      <c r="AY385" s="263" t="s">
        <v>157</v>
      </c>
    </row>
    <row r="386" s="14" customFormat="1">
      <c r="A386" s="14"/>
      <c r="B386" s="253"/>
      <c r="C386" s="254"/>
      <c r="D386" s="244" t="s">
        <v>166</v>
      </c>
      <c r="E386" s="255" t="s">
        <v>1</v>
      </c>
      <c r="F386" s="256" t="s">
        <v>1987</v>
      </c>
      <c r="G386" s="254"/>
      <c r="H386" s="257">
        <v>1.5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166</v>
      </c>
      <c r="AU386" s="263" t="s">
        <v>88</v>
      </c>
      <c r="AV386" s="14" t="s">
        <v>88</v>
      </c>
      <c r="AW386" s="14" t="s">
        <v>34</v>
      </c>
      <c r="AX386" s="14" t="s">
        <v>78</v>
      </c>
      <c r="AY386" s="263" t="s">
        <v>157</v>
      </c>
    </row>
    <row r="387" s="15" customFormat="1">
      <c r="A387" s="15"/>
      <c r="B387" s="264"/>
      <c r="C387" s="265"/>
      <c r="D387" s="244" t="s">
        <v>166</v>
      </c>
      <c r="E387" s="266" t="s">
        <v>1</v>
      </c>
      <c r="F387" s="267" t="s">
        <v>170</v>
      </c>
      <c r="G387" s="265"/>
      <c r="H387" s="268">
        <v>11.9</v>
      </c>
      <c r="I387" s="269"/>
      <c r="J387" s="265"/>
      <c r="K387" s="265"/>
      <c r="L387" s="270"/>
      <c r="M387" s="271"/>
      <c r="N387" s="272"/>
      <c r="O387" s="272"/>
      <c r="P387" s="272"/>
      <c r="Q387" s="272"/>
      <c r="R387" s="272"/>
      <c r="S387" s="272"/>
      <c r="T387" s="27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4" t="s">
        <v>166</v>
      </c>
      <c r="AU387" s="274" t="s">
        <v>88</v>
      </c>
      <c r="AV387" s="15" t="s">
        <v>164</v>
      </c>
      <c r="AW387" s="15" t="s">
        <v>34</v>
      </c>
      <c r="AX387" s="15" t="s">
        <v>86</v>
      </c>
      <c r="AY387" s="274" t="s">
        <v>157</v>
      </c>
    </row>
    <row r="388" s="2" customFormat="1" ht="16.5" customHeight="1">
      <c r="A388" s="39"/>
      <c r="B388" s="40"/>
      <c r="C388" s="279" t="s">
        <v>1166</v>
      </c>
      <c r="D388" s="279" t="s">
        <v>261</v>
      </c>
      <c r="E388" s="280" t="s">
        <v>1988</v>
      </c>
      <c r="F388" s="281" t="s">
        <v>1989</v>
      </c>
      <c r="G388" s="282" t="s">
        <v>177</v>
      </c>
      <c r="H388" s="283">
        <v>13.685000000000001</v>
      </c>
      <c r="I388" s="284"/>
      <c r="J388" s="285">
        <f>ROUND(I388*H388,2)</f>
        <v>0</v>
      </c>
      <c r="K388" s="286"/>
      <c r="L388" s="287"/>
      <c r="M388" s="288" t="s">
        <v>1</v>
      </c>
      <c r="N388" s="289" t="s">
        <v>43</v>
      </c>
      <c r="O388" s="92"/>
      <c r="P388" s="238">
        <f>O388*H388</f>
        <v>0</v>
      </c>
      <c r="Q388" s="238">
        <v>0.0129</v>
      </c>
      <c r="R388" s="238">
        <f>Q388*H388</f>
        <v>0.17653650000000001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264</v>
      </c>
      <c r="AT388" s="240" t="s">
        <v>261</v>
      </c>
      <c r="AU388" s="240" t="s">
        <v>88</v>
      </c>
      <c r="AY388" s="18" t="s">
        <v>157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86</v>
      </c>
      <c r="BK388" s="241">
        <f>ROUND(I388*H388,2)</f>
        <v>0</v>
      </c>
      <c r="BL388" s="18" t="s">
        <v>242</v>
      </c>
      <c r="BM388" s="240" t="s">
        <v>1990</v>
      </c>
    </row>
    <row r="389" s="14" customFormat="1">
      <c r="A389" s="14"/>
      <c r="B389" s="253"/>
      <c r="C389" s="254"/>
      <c r="D389" s="244" t="s">
        <v>166</v>
      </c>
      <c r="E389" s="254"/>
      <c r="F389" s="256" t="s">
        <v>1991</v>
      </c>
      <c r="G389" s="254"/>
      <c r="H389" s="257">
        <v>13.685000000000001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166</v>
      </c>
      <c r="AU389" s="263" t="s">
        <v>88</v>
      </c>
      <c r="AV389" s="14" t="s">
        <v>88</v>
      </c>
      <c r="AW389" s="14" t="s">
        <v>4</v>
      </c>
      <c r="AX389" s="14" t="s">
        <v>86</v>
      </c>
      <c r="AY389" s="263" t="s">
        <v>157</v>
      </c>
    </row>
    <row r="390" s="2" customFormat="1" ht="24.15" customHeight="1">
      <c r="A390" s="39"/>
      <c r="B390" s="40"/>
      <c r="C390" s="228" t="s">
        <v>1170</v>
      </c>
      <c r="D390" s="228" t="s">
        <v>160</v>
      </c>
      <c r="E390" s="229" t="s">
        <v>1992</v>
      </c>
      <c r="F390" s="230" t="s">
        <v>1993</v>
      </c>
      <c r="G390" s="231" t="s">
        <v>177</v>
      </c>
      <c r="H390" s="232">
        <v>11.9</v>
      </c>
      <c r="I390" s="233"/>
      <c r="J390" s="234">
        <f>ROUND(I390*H390,2)</f>
        <v>0</v>
      </c>
      <c r="K390" s="235"/>
      <c r="L390" s="45"/>
      <c r="M390" s="236" t="s">
        <v>1</v>
      </c>
      <c r="N390" s="237" t="s">
        <v>43</v>
      </c>
      <c r="O390" s="92"/>
      <c r="P390" s="238">
        <f>O390*H390</f>
        <v>0</v>
      </c>
      <c r="Q390" s="238">
        <v>0.00093000000000000005</v>
      </c>
      <c r="R390" s="238">
        <f>Q390*H390</f>
        <v>0.011067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242</v>
      </c>
      <c r="AT390" s="240" t="s">
        <v>160</v>
      </c>
      <c r="AU390" s="240" t="s">
        <v>88</v>
      </c>
      <c r="AY390" s="18" t="s">
        <v>157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86</v>
      </c>
      <c r="BK390" s="241">
        <f>ROUND(I390*H390,2)</f>
        <v>0</v>
      </c>
      <c r="BL390" s="18" t="s">
        <v>242</v>
      </c>
      <c r="BM390" s="240" t="s">
        <v>1994</v>
      </c>
    </row>
    <row r="391" s="2" customFormat="1" ht="21.75" customHeight="1">
      <c r="A391" s="39"/>
      <c r="B391" s="40"/>
      <c r="C391" s="228" t="s">
        <v>1174</v>
      </c>
      <c r="D391" s="228" t="s">
        <v>160</v>
      </c>
      <c r="E391" s="229" t="s">
        <v>1995</v>
      </c>
      <c r="F391" s="230" t="s">
        <v>1996</v>
      </c>
      <c r="G391" s="231" t="s">
        <v>177</v>
      </c>
      <c r="H391" s="232">
        <v>11.9</v>
      </c>
      <c r="I391" s="233"/>
      <c r="J391" s="234">
        <f>ROUND(I391*H391,2)</f>
        <v>0</v>
      </c>
      <c r="K391" s="235"/>
      <c r="L391" s="45"/>
      <c r="M391" s="236" t="s">
        <v>1</v>
      </c>
      <c r="N391" s="237" t="s">
        <v>43</v>
      </c>
      <c r="O391" s="92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242</v>
      </c>
      <c r="AT391" s="240" t="s">
        <v>160</v>
      </c>
      <c r="AU391" s="240" t="s">
        <v>88</v>
      </c>
      <c r="AY391" s="18" t="s">
        <v>157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86</v>
      </c>
      <c r="BK391" s="241">
        <f>ROUND(I391*H391,2)</f>
        <v>0</v>
      </c>
      <c r="BL391" s="18" t="s">
        <v>242</v>
      </c>
      <c r="BM391" s="240" t="s">
        <v>1997</v>
      </c>
    </row>
    <row r="392" s="2" customFormat="1" ht="24.15" customHeight="1">
      <c r="A392" s="39"/>
      <c r="B392" s="40"/>
      <c r="C392" s="228" t="s">
        <v>1179</v>
      </c>
      <c r="D392" s="228" t="s">
        <v>160</v>
      </c>
      <c r="E392" s="229" t="s">
        <v>1998</v>
      </c>
      <c r="F392" s="230" t="s">
        <v>1999</v>
      </c>
      <c r="G392" s="231" t="s">
        <v>367</v>
      </c>
      <c r="H392" s="290"/>
      <c r="I392" s="233"/>
      <c r="J392" s="234">
        <f>ROUND(I392*H392,2)</f>
        <v>0</v>
      </c>
      <c r="K392" s="235"/>
      <c r="L392" s="45"/>
      <c r="M392" s="236" t="s">
        <v>1</v>
      </c>
      <c r="N392" s="237" t="s">
        <v>43</v>
      </c>
      <c r="O392" s="92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0" t="s">
        <v>242</v>
      </c>
      <c r="AT392" s="240" t="s">
        <v>160</v>
      </c>
      <c r="AU392" s="240" t="s">
        <v>88</v>
      </c>
      <c r="AY392" s="18" t="s">
        <v>157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86</v>
      </c>
      <c r="BK392" s="241">
        <f>ROUND(I392*H392,2)</f>
        <v>0</v>
      </c>
      <c r="BL392" s="18" t="s">
        <v>242</v>
      </c>
      <c r="BM392" s="240" t="s">
        <v>2000</v>
      </c>
    </row>
    <row r="393" s="12" customFormat="1" ht="22.8" customHeight="1">
      <c r="A393" s="12"/>
      <c r="B393" s="212"/>
      <c r="C393" s="213"/>
      <c r="D393" s="214" t="s">
        <v>77</v>
      </c>
      <c r="E393" s="226" t="s">
        <v>529</v>
      </c>
      <c r="F393" s="226" t="s">
        <v>1229</v>
      </c>
      <c r="G393" s="213"/>
      <c r="H393" s="213"/>
      <c r="I393" s="216"/>
      <c r="J393" s="227">
        <f>BK393</f>
        <v>0</v>
      </c>
      <c r="K393" s="213"/>
      <c r="L393" s="218"/>
      <c r="M393" s="219"/>
      <c r="N393" s="220"/>
      <c r="O393" s="220"/>
      <c r="P393" s="221">
        <f>SUM(P394:P399)</f>
        <v>0</v>
      </c>
      <c r="Q393" s="220"/>
      <c r="R393" s="221">
        <f>SUM(R394:R399)</f>
        <v>0.0059000000000000007</v>
      </c>
      <c r="S393" s="220"/>
      <c r="T393" s="222">
        <f>SUM(T394:T399)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3" t="s">
        <v>88</v>
      </c>
      <c r="AT393" s="224" t="s">
        <v>77</v>
      </c>
      <c r="AU393" s="224" t="s">
        <v>86</v>
      </c>
      <c r="AY393" s="223" t="s">
        <v>157</v>
      </c>
      <c r="BK393" s="225">
        <f>SUM(BK394:BK399)</f>
        <v>0</v>
      </c>
    </row>
    <row r="394" s="2" customFormat="1" ht="24.15" customHeight="1">
      <c r="A394" s="39"/>
      <c r="B394" s="40"/>
      <c r="C394" s="228" t="s">
        <v>1184</v>
      </c>
      <c r="D394" s="228" t="s">
        <v>160</v>
      </c>
      <c r="E394" s="229" t="s">
        <v>2001</v>
      </c>
      <c r="F394" s="230" t="s">
        <v>2002</v>
      </c>
      <c r="G394" s="231" t="s">
        <v>177</v>
      </c>
      <c r="H394" s="232">
        <v>10</v>
      </c>
      <c r="I394" s="233"/>
      <c r="J394" s="234">
        <f>ROUND(I394*H394,2)</f>
        <v>0</v>
      </c>
      <c r="K394" s="235"/>
      <c r="L394" s="45"/>
      <c r="M394" s="236" t="s">
        <v>1</v>
      </c>
      <c r="N394" s="237" t="s">
        <v>43</v>
      </c>
      <c r="O394" s="92"/>
      <c r="P394" s="238">
        <f>O394*H394</f>
        <v>0</v>
      </c>
      <c r="Q394" s="238">
        <v>6.9999999999999994E-05</v>
      </c>
      <c r="R394" s="238">
        <f>Q394*H394</f>
        <v>0.00069999999999999988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242</v>
      </c>
      <c r="AT394" s="240" t="s">
        <v>160</v>
      </c>
      <c r="AU394" s="240" t="s">
        <v>88</v>
      </c>
      <c r="AY394" s="18" t="s">
        <v>157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86</v>
      </c>
      <c r="BK394" s="241">
        <f>ROUND(I394*H394,2)</f>
        <v>0</v>
      </c>
      <c r="BL394" s="18" t="s">
        <v>242</v>
      </c>
      <c r="BM394" s="240" t="s">
        <v>2003</v>
      </c>
    </row>
    <row r="395" s="14" customFormat="1">
      <c r="A395" s="14"/>
      <c r="B395" s="253"/>
      <c r="C395" s="254"/>
      <c r="D395" s="244" t="s">
        <v>166</v>
      </c>
      <c r="E395" s="255" t="s">
        <v>1</v>
      </c>
      <c r="F395" s="256" t="s">
        <v>2004</v>
      </c>
      <c r="G395" s="254"/>
      <c r="H395" s="257">
        <v>10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3" t="s">
        <v>166</v>
      </c>
      <c r="AU395" s="263" t="s">
        <v>88</v>
      </c>
      <c r="AV395" s="14" t="s">
        <v>88</v>
      </c>
      <c r="AW395" s="14" t="s">
        <v>34</v>
      </c>
      <c r="AX395" s="14" t="s">
        <v>86</v>
      </c>
      <c r="AY395" s="263" t="s">
        <v>157</v>
      </c>
    </row>
    <row r="396" s="2" customFormat="1" ht="24.15" customHeight="1">
      <c r="A396" s="39"/>
      <c r="B396" s="40"/>
      <c r="C396" s="228" t="s">
        <v>1190</v>
      </c>
      <c r="D396" s="228" t="s">
        <v>160</v>
      </c>
      <c r="E396" s="229" t="s">
        <v>1535</v>
      </c>
      <c r="F396" s="230" t="s">
        <v>1536</v>
      </c>
      <c r="G396" s="231" t="s">
        <v>177</v>
      </c>
      <c r="H396" s="232">
        <v>10</v>
      </c>
      <c r="I396" s="233"/>
      <c r="J396" s="234">
        <f>ROUND(I396*H396,2)</f>
        <v>0</v>
      </c>
      <c r="K396" s="235"/>
      <c r="L396" s="45"/>
      <c r="M396" s="236" t="s">
        <v>1</v>
      </c>
      <c r="N396" s="237" t="s">
        <v>43</v>
      </c>
      <c r="O396" s="92"/>
      <c r="P396" s="238">
        <f>O396*H396</f>
        <v>0</v>
      </c>
      <c r="Q396" s="238">
        <v>0.00011</v>
      </c>
      <c r="R396" s="238">
        <f>Q396*H396</f>
        <v>0.0011000000000000001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242</v>
      </c>
      <c r="AT396" s="240" t="s">
        <v>160</v>
      </c>
      <c r="AU396" s="240" t="s">
        <v>88</v>
      </c>
      <c r="AY396" s="18" t="s">
        <v>157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86</v>
      </c>
      <c r="BK396" s="241">
        <f>ROUND(I396*H396,2)</f>
        <v>0</v>
      </c>
      <c r="BL396" s="18" t="s">
        <v>242</v>
      </c>
      <c r="BM396" s="240" t="s">
        <v>2005</v>
      </c>
    </row>
    <row r="397" s="2" customFormat="1" ht="24.15" customHeight="1">
      <c r="A397" s="39"/>
      <c r="B397" s="40"/>
      <c r="C397" s="228" t="s">
        <v>1194</v>
      </c>
      <c r="D397" s="228" t="s">
        <v>160</v>
      </c>
      <c r="E397" s="229" t="s">
        <v>2006</v>
      </c>
      <c r="F397" s="230" t="s">
        <v>2007</v>
      </c>
      <c r="G397" s="231" t="s">
        <v>177</v>
      </c>
      <c r="H397" s="232">
        <v>10</v>
      </c>
      <c r="I397" s="233"/>
      <c r="J397" s="234">
        <f>ROUND(I397*H397,2)</f>
        <v>0</v>
      </c>
      <c r="K397" s="235"/>
      <c r="L397" s="45"/>
      <c r="M397" s="236" t="s">
        <v>1</v>
      </c>
      <c r="N397" s="237" t="s">
        <v>43</v>
      </c>
      <c r="O397" s="92"/>
      <c r="P397" s="238">
        <f>O397*H397</f>
        <v>0</v>
      </c>
      <c r="Q397" s="238">
        <v>0.00017000000000000001</v>
      </c>
      <c r="R397" s="238">
        <f>Q397*H397</f>
        <v>0.0017000000000000001</v>
      </c>
      <c r="S397" s="238">
        <v>0</v>
      </c>
      <c r="T397" s="23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242</v>
      </c>
      <c r="AT397" s="240" t="s">
        <v>160</v>
      </c>
      <c r="AU397" s="240" t="s">
        <v>88</v>
      </c>
      <c r="AY397" s="18" t="s">
        <v>157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86</v>
      </c>
      <c r="BK397" s="241">
        <f>ROUND(I397*H397,2)</f>
        <v>0</v>
      </c>
      <c r="BL397" s="18" t="s">
        <v>242</v>
      </c>
      <c r="BM397" s="240" t="s">
        <v>2008</v>
      </c>
    </row>
    <row r="398" s="2" customFormat="1" ht="24.15" customHeight="1">
      <c r="A398" s="39"/>
      <c r="B398" s="40"/>
      <c r="C398" s="228" t="s">
        <v>1199</v>
      </c>
      <c r="D398" s="228" t="s">
        <v>160</v>
      </c>
      <c r="E398" s="229" t="s">
        <v>1239</v>
      </c>
      <c r="F398" s="230" t="s">
        <v>1240</v>
      </c>
      <c r="G398" s="231" t="s">
        <v>177</v>
      </c>
      <c r="H398" s="232">
        <v>10</v>
      </c>
      <c r="I398" s="233"/>
      <c r="J398" s="234">
        <f>ROUND(I398*H398,2)</f>
        <v>0</v>
      </c>
      <c r="K398" s="235"/>
      <c r="L398" s="45"/>
      <c r="M398" s="236" t="s">
        <v>1</v>
      </c>
      <c r="N398" s="237" t="s">
        <v>43</v>
      </c>
      <c r="O398" s="92"/>
      <c r="P398" s="238">
        <f>O398*H398</f>
        <v>0</v>
      </c>
      <c r="Q398" s="238">
        <v>0.00012</v>
      </c>
      <c r="R398" s="238">
        <f>Q398*H398</f>
        <v>0.0012000000000000001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242</v>
      </c>
      <c r="AT398" s="240" t="s">
        <v>160</v>
      </c>
      <c r="AU398" s="240" t="s">
        <v>88</v>
      </c>
      <c r="AY398" s="18" t="s">
        <v>157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86</v>
      </c>
      <c r="BK398" s="241">
        <f>ROUND(I398*H398,2)</f>
        <v>0</v>
      </c>
      <c r="BL398" s="18" t="s">
        <v>242</v>
      </c>
      <c r="BM398" s="240" t="s">
        <v>2009</v>
      </c>
    </row>
    <row r="399" s="2" customFormat="1" ht="24.15" customHeight="1">
      <c r="A399" s="39"/>
      <c r="B399" s="40"/>
      <c r="C399" s="228" t="s">
        <v>1203</v>
      </c>
      <c r="D399" s="228" t="s">
        <v>160</v>
      </c>
      <c r="E399" s="229" t="s">
        <v>1243</v>
      </c>
      <c r="F399" s="230" t="s">
        <v>1244</v>
      </c>
      <c r="G399" s="231" t="s">
        <v>177</v>
      </c>
      <c r="H399" s="232">
        <v>10</v>
      </c>
      <c r="I399" s="233"/>
      <c r="J399" s="234">
        <f>ROUND(I399*H399,2)</f>
        <v>0</v>
      </c>
      <c r="K399" s="235"/>
      <c r="L399" s="45"/>
      <c r="M399" s="236" t="s">
        <v>1</v>
      </c>
      <c r="N399" s="237" t="s">
        <v>43</v>
      </c>
      <c r="O399" s="92"/>
      <c r="P399" s="238">
        <f>O399*H399</f>
        <v>0</v>
      </c>
      <c r="Q399" s="238">
        <v>0.00012</v>
      </c>
      <c r="R399" s="238">
        <f>Q399*H399</f>
        <v>0.0012000000000000001</v>
      </c>
      <c r="S399" s="238">
        <v>0</v>
      </c>
      <c r="T399" s="23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0" t="s">
        <v>242</v>
      </c>
      <c r="AT399" s="240" t="s">
        <v>160</v>
      </c>
      <c r="AU399" s="240" t="s">
        <v>88</v>
      </c>
      <c r="AY399" s="18" t="s">
        <v>157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86</v>
      </c>
      <c r="BK399" s="241">
        <f>ROUND(I399*H399,2)</f>
        <v>0</v>
      </c>
      <c r="BL399" s="18" t="s">
        <v>242</v>
      </c>
      <c r="BM399" s="240" t="s">
        <v>2010</v>
      </c>
    </row>
    <row r="400" s="12" customFormat="1" ht="22.8" customHeight="1">
      <c r="A400" s="12"/>
      <c r="B400" s="212"/>
      <c r="C400" s="213"/>
      <c r="D400" s="214" t="s">
        <v>77</v>
      </c>
      <c r="E400" s="226" t="s">
        <v>1541</v>
      </c>
      <c r="F400" s="226" t="s">
        <v>1542</v>
      </c>
      <c r="G400" s="213"/>
      <c r="H400" s="213"/>
      <c r="I400" s="216"/>
      <c r="J400" s="227">
        <f>BK400</f>
        <v>0</v>
      </c>
      <c r="K400" s="213"/>
      <c r="L400" s="218"/>
      <c r="M400" s="219"/>
      <c r="N400" s="220"/>
      <c r="O400" s="220"/>
      <c r="P400" s="221">
        <f>SUM(P401:P445)</f>
        <v>0</v>
      </c>
      <c r="Q400" s="220"/>
      <c r="R400" s="221">
        <f>SUM(R401:R445)</f>
        <v>0.55498879999999995</v>
      </c>
      <c r="S400" s="220"/>
      <c r="T400" s="222">
        <f>SUM(T401:T445)</f>
        <v>0.092305600000000002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3" t="s">
        <v>88</v>
      </c>
      <c r="AT400" s="224" t="s">
        <v>77</v>
      </c>
      <c r="AU400" s="224" t="s">
        <v>86</v>
      </c>
      <c r="AY400" s="223" t="s">
        <v>157</v>
      </c>
      <c r="BK400" s="225">
        <f>SUM(BK401:BK445)</f>
        <v>0</v>
      </c>
    </row>
    <row r="401" s="2" customFormat="1" ht="24.15" customHeight="1">
      <c r="A401" s="39"/>
      <c r="B401" s="40"/>
      <c r="C401" s="228" t="s">
        <v>1207</v>
      </c>
      <c r="D401" s="228" t="s">
        <v>160</v>
      </c>
      <c r="E401" s="229" t="s">
        <v>1544</v>
      </c>
      <c r="F401" s="230" t="s">
        <v>1545</v>
      </c>
      <c r="G401" s="231" t="s">
        <v>177</v>
      </c>
      <c r="H401" s="232">
        <v>297.75999999999999</v>
      </c>
      <c r="I401" s="233"/>
      <c r="J401" s="234">
        <f>ROUND(I401*H401,2)</f>
        <v>0</v>
      </c>
      <c r="K401" s="235"/>
      <c r="L401" s="45"/>
      <c r="M401" s="236" t="s">
        <v>1</v>
      </c>
      <c r="N401" s="237" t="s">
        <v>43</v>
      </c>
      <c r="O401" s="92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0" t="s">
        <v>242</v>
      </c>
      <c r="AT401" s="240" t="s">
        <v>160</v>
      </c>
      <c r="AU401" s="240" t="s">
        <v>88</v>
      </c>
      <c r="AY401" s="18" t="s">
        <v>157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86</v>
      </c>
      <c r="BK401" s="241">
        <f>ROUND(I401*H401,2)</f>
        <v>0</v>
      </c>
      <c r="BL401" s="18" t="s">
        <v>242</v>
      </c>
      <c r="BM401" s="240" t="s">
        <v>2011</v>
      </c>
    </row>
    <row r="402" s="2" customFormat="1" ht="16.5" customHeight="1">
      <c r="A402" s="39"/>
      <c r="B402" s="40"/>
      <c r="C402" s="228" t="s">
        <v>1212</v>
      </c>
      <c r="D402" s="228" t="s">
        <v>160</v>
      </c>
      <c r="E402" s="229" t="s">
        <v>2012</v>
      </c>
      <c r="F402" s="230" t="s">
        <v>2013</v>
      </c>
      <c r="G402" s="231" t="s">
        <v>177</v>
      </c>
      <c r="H402" s="232">
        <v>297.75999999999999</v>
      </c>
      <c r="I402" s="233"/>
      <c r="J402" s="234">
        <f>ROUND(I402*H402,2)</f>
        <v>0</v>
      </c>
      <c r="K402" s="235"/>
      <c r="L402" s="45"/>
      <c r="M402" s="236" t="s">
        <v>1</v>
      </c>
      <c r="N402" s="237" t="s">
        <v>43</v>
      </c>
      <c r="O402" s="92"/>
      <c r="P402" s="238">
        <f>O402*H402</f>
        <v>0</v>
      </c>
      <c r="Q402" s="238">
        <v>0.001</v>
      </c>
      <c r="R402" s="238">
        <f>Q402*H402</f>
        <v>0.29776000000000002</v>
      </c>
      <c r="S402" s="238">
        <v>0.00031</v>
      </c>
      <c r="T402" s="239">
        <f>S402*H402</f>
        <v>0.092305600000000002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242</v>
      </c>
      <c r="AT402" s="240" t="s">
        <v>160</v>
      </c>
      <c r="AU402" s="240" t="s">
        <v>88</v>
      </c>
      <c r="AY402" s="18" t="s">
        <v>157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86</v>
      </c>
      <c r="BK402" s="241">
        <f>ROUND(I402*H402,2)</f>
        <v>0</v>
      </c>
      <c r="BL402" s="18" t="s">
        <v>242</v>
      </c>
      <c r="BM402" s="240" t="s">
        <v>2014</v>
      </c>
    </row>
    <row r="403" s="2" customFormat="1" ht="24.15" customHeight="1">
      <c r="A403" s="39"/>
      <c r="B403" s="40"/>
      <c r="C403" s="228" t="s">
        <v>1217</v>
      </c>
      <c r="D403" s="228" t="s">
        <v>160</v>
      </c>
      <c r="E403" s="229" t="s">
        <v>2015</v>
      </c>
      <c r="F403" s="230" t="s">
        <v>2016</v>
      </c>
      <c r="G403" s="231" t="s">
        <v>177</v>
      </c>
      <c r="H403" s="232">
        <v>297.75999999999999</v>
      </c>
      <c r="I403" s="233"/>
      <c r="J403" s="234">
        <f>ROUND(I403*H403,2)</f>
        <v>0</v>
      </c>
      <c r="K403" s="235"/>
      <c r="L403" s="45"/>
      <c r="M403" s="236" t="s">
        <v>1</v>
      </c>
      <c r="N403" s="237" t="s">
        <v>43</v>
      </c>
      <c r="O403" s="92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242</v>
      </c>
      <c r="AT403" s="240" t="s">
        <v>160</v>
      </c>
      <c r="AU403" s="240" t="s">
        <v>88</v>
      </c>
      <c r="AY403" s="18" t="s">
        <v>157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86</v>
      </c>
      <c r="BK403" s="241">
        <f>ROUND(I403*H403,2)</f>
        <v>0</v>
      </c>
      <c r="BL403" s="18" t="s">
        <v>242</v>
      </c>
      <c r="BM403" s="240" t="s">
        <v>2017</v>
      </c>
    </row>
    <row r="404" s="2" customFormat="1" ht="24.15" customHeight="1">
      <c r="A404" s="39"/>
      <c r="B404" s="40"/>
      <c r="C404" s="228" t="s">
        <v>1221</v>
      </c>
      <c r="D404" s="228" t="s">
        <v>160</v>
      </c>
      <c r="E404" s="229" t="s">
        <v>2018</v>
      </c>
      <c r="F404" s="230" t="s">
        <v>2019</v>
      </c>
      <c r="G404" s="231" t="s">
        <v>177</v>
      </c>
      <c r="H404" s="232">
        <v>297.75999999999999</v>
      </c>
      <c r="I404" s="233"/>
      <c r="J404" s="234">
        <f>ROUND(I404*H404,2)</f>
        <v>0</v>
      </c>
      <c r="K404" s="235"/>
      <c r="L404" s="45"/>
      <c r="M404" s="236" t="s">
        <v>1</v>
      </c>
      <c r="N404" s="237" t="s">
        <v>43</v>
      </c>
      <c r="O404" s="92"/>
      <c r="P404" s="238">
        <f>O404*H404</f>
        <v>0</v>
      </c>
      <c r="Q404" s="238">
        <v>0.00020000000000000001</v>
      </c>
      <c r="R404" s="238">
        <f>Q404*H404</f>
        <v>0.059552000000000001</v>
      </c>
      <c r="S404" s="238">
        <v>0</v>
      </c>
      <c r="T404" s="23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0" t="s">
        <v>242</v>
      </c>
      <c r="AT404" s="240" t="s">
        <v>160</v>
      </c>
      <c r="AU404" s="240" t="s">
        <v>88</v>
      </c>
      <c r="AY404" s="18" t="s">
        <v>157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86</v>
      </c>
      <c r="BK404" s="241">
        <f>ROUND(I404*H404,2)</f>
        <v>0</v>
      </c>
      <c r="BL404" s="18" t="s">
        <v>242</v>
      </c>
      <c r="BM404" s="240" t="s">
        <v>2020</v>
      </c>
    </row>
    <row r="405" s="2" customFormat="1" ht="24.15" customHeight="1">
      <c r="A405" s="39"/>
      <c r="B405" s="40"/>
      <c r="C405" s="228" t="s">
        <v>1226</v>
      </c>
      <c r="D405" s="228" t="s">
        <v>160</v>
      </c>
      <c r="E405" s="229" t="s">
        <v>2021</v>
      </c>
      <c r="F405" s="230" t="s">
        <v>2022</v>
      </c>
      <c r="G405" s="231" t="s">
        <v>177</v>
      </c>
      <c r="H405" s="232">
        <v>26.399999999999999</v>
      </c>
      <c r="I405" s="233"/>
      <c r="J405" s="234">
        <f>ROUND(I405*H405,2)</f>
        <v>0</v>
      </c>
      <c r="K405" s="235"/>
      <c r="L405" s="45"/>
      <c r="M405" s="236" t="s">
        <v>1</v>
      </c>
      <c r="N405" s="237" t="s">
        <v>43</v>
      </c>
      <c r="O405" s="92"/>
      <c r="P405" s="238">
        <f>O405*H405</f>
        <v>0</v>
      </c>
      <c r="Q405" s="238">
        <v>2.0000000000000002E-05</v>
      </c>
      <c r="R405" s="238">
        <f>Q405*H405</f>
        <v>0.00052800000000000004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242</v>
      </c>
      <c r="AT405" s="240" t="s">
        <v>160</v>
      </c>
      <c r="AU405" s="240" t="s">
        <v>88</v>
      </c>
      <c r="AY405" s="18" t="s">
        <v>157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86</v>
      </c>
      <c r="BK405" s="241">
        <f>ROUND(I405*H405,2)</f>
        <v>0</v>
      </c>
      <c r="BL405" s="18" t="s">
        <v>242</v>
      </c>
      <c r="BM405" s="240" t="s">
        <v>2023</v>
      </c>
    </row>
    <row r="406" s="2" customFormat="1" ht="24.15" customHeight="1">
      <c r="A406" s="39"/>
      <c r="B406" s="40"/>
      <c r="C406" s="228" t="s">
        <v>1230</v>
      </c>
      <c r="D406" s="228" t="s">
        <v>160</v>
      </c>
      <c r="E406" s="229" t="s">
        <v>2024</v>
      </c>
      <c r="F406" s="230" t="s">
        <v>2025</v>
      </c>
      <c r="G406" s="231" t="s">
        <v>177</v>
      </c>
      <c r="H406" s="232">
        <v>62.719999999999999</v>
      </c>
      <c r="I406" s="233"/>
      <c r="J406" s="234">
        <f>ROUND(I406*H406,2)</f>
        <v>0</v>
      </c>
      <c r="K406" s="235"/>
      <c r="L406" s="45"/>
      <c r="M406" s="236" t="s">
        <v>1</v>
      </c>
      <c r="N406" s="237" t="s">
        <v>43</v>
      </c>
      <c r="O406" s="92"/>
      <c r="P406" s="238">
        <f>O406*H406</f>
        <v>0</v>
      </c>
      <c r="Q406" s="238">
        <v>1.0000000000000001E-05</v>
      </c>
      <c r="R406" s="238">
        <f>Q406*H406</f>
        <v>0.00062720000000000007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242</v>
      </c>
      <c r="AT406" s="240" t="s">
        <v>160</v>
      </c>
      <c r="AU406" s="240" t="s">
        <v>88</v>
      </c>
      <c r="AY406" s="18" t="s">
        <v>157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86</v>
      </c>
      <c r="BK406" s="241">
        <f>ROUND(I406*H406,2)</f>
        <v>0</v>
      </c>
      <c r="BL406" s="18" t="s">
        <v>242</v>
      </c>
      <c r="BM406" s="240" t="s">
        <v>2026</v>
      </c>
    </row>
    <row r="407" s="13" customFormat="1">
      <c r="A407" s="13"/>
      <c r="B407" s="242"/>
      <c r="C407" s="243"/>
      <c r="D407" s="244" t="s">
        <v>166</v>
      </c>
      <c r="E407" s="245" t="s">
        <v>1</v>
      </c>
      <c r="F407" s="246" t="s">
        <v>1631</v>
      </c>
      <c r="G407" s="243"/>
      <c r="H407" s="245" t="s">
        <v>1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166</v>
      </c>
      <c r="AU407" s="252" t="s">
        <v>88</v>
      </c>
      <c r="AV407" s="13" t="s">
        <v>86</v>
      </c>
      <c r="AW407" s="13" t="s">
        <v>34</v>
      </c>
      <c r="AX407" s="13" t="s">
        <v>78</v>
      </c>
      <c r="AY407" s="252" t="s">
        <v>157</v>
      </c>
    </row>
    <row r="408" s="14" customFormat="1">
      <c r="A408" s="14"/>
      <c r="B408" s="253"/>
      <c r="C408" s="254"/>
      <c r="D408" s="244" t="s">
        <v>166</v>
      </c>
      <c r="E408" s="255" t="s">
        <v>1</v>
      </c>
      <c r="F408" s="256" t="s">
        <v>1632</v>
      </c>
      <c r="G408" s="254"/>
      <c r="H408" s="257">
        <v>15.199999999999999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166</v>
      </c>
      <c r="AU408" s="263" t="s">
        <v>88</v>
      </c>
      <c r="AV408" s="14" t="s">
        <v>88</v>
      </c>
      <c r="AW408" s="14" t="s">
        <v>34</v>
      </c>
      <c r="AX408" s="14" t="s">
        <v>78</v>
      </c>
      <c r="AY408" s="263" t="s">
        <v>157</v>
      </c>
    </row>
    <row r="409" s="13" customFormat="1">
      <c r="A409" s="13"/>
      <c r="B409" s="242"/>
      <c r="C409" s="243"/>
      <c r="D409" s="244" t="s">
        <v>166</v>
      </c>
      <c r="E409" s="245" t="s">
        <v>1</v>
      </c>
      <c r="F409" s="246" t="s">
        <v>1633</v>
      </c>
      <c r="G409" s="243"/>
      <c r="H409" s="245" t="s">
        <v>1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166</v>
      </c>
      <c r="AU409" s="252" t="s">
        <v>88</v>
      </c>
      <c r="AV409" s="13" t="s">
        <v>86</v>
      </c>
      <c r="AW409" s="13" t="s">
        <v>34</v>
      </c>
      <c r="AX409" s="13" t="s">
        <v>78</v>
      </c>
      <c r="AY409" s="252" t="s">
        <v>157</v>
      </c>
    </row>
    <row r="410" s="14" customFormat="1">
      <c r="A410" s="14"/>
      <c r="B410" s="253"/>
      <c r="C410" s="254"/>
      <c r="D410" s="244" t="s">
        <v>166</v>
      </c>
      <c r="E410" s="255" t="s">
        <v>1</v>
      </c>
      <c r="F410" s="256" t="s">
        <v>1634</v>
      </c>
      <c r="G410" s="254"/>
      <c r="H410" s="257">
        <v>21.199999999999999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166</v>
      </c>
      <c r="AU410" s="263" t="s">
        <v>88</v>
      </c>
      <c r="AV410" s="14" t="s">
        <v>88</v>
      </c>
      <c r="AW410" s="14" t="s">
        <v>34</v>
      </c>
      <c r="AX410" s="14" t="s">
        <v>78</v>
      </c>
      <c r="AY410" s="263" t="s">
        <v>157</v>
      </c>
    </row>
    <row r="411" s="13" customFormat="1">
      <c r="A411" s="13"/>
      <c r="B411" s="242"/>
      <c r="C411" s="243"/>
      <c r="D411" s="244" t="s">
        <v>166</v>
      </c>
      <c r="E411" s="245" t="s">
        <v>1</v>
      </c>
      <c r="F411" s="246" t="s">
        <v>1635</v>
      </c>
      <c r="G411" s="243"/>
      <c r="H411" s="245" t="s">
        <v>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166</v>
      </c>
      <c r="AU411" s="252" t="s">
        <v>88</v>
      </c>
      <c r="AV411" s="13" t="s">
        <v>86</v>
      </c>
      <c r="AW411" s="13" t="s">
        <v>34</v>
      </c>
      <c r="AX411" s="13" t="s">
        <v>78</v>
      </c>
      <c r="AY411" s="252" t="s">
        <v>157</v>
      </c>
    </row>
    <row r="412" s="14" customFormat="1">
      <c r="A412" s="14"/>
      <c r="B412" s="253"/>
      <c r="C412" s="254"/>
      <c r="D412" s="244" t="s">
        <v>166</v>
      </c>
      <c r="E412" s="255" t="s">
        <v>1</v>
      </c>
      <c r="F412" s="256" t="s">
        <v>1636</v>
      </c>
      <c r="G412" s="254"/>
      <c r="H412" s="257">
        <v>14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166</v>
      </c>
      <c r="AU412" s="263" t="s">
        <v>88</v>
      </c>
      <c r="AV412" s="14" t="s">
        <v>88</v>
      </c>
      <c r="AW412" s="14" t="s">
        <v>34</v>
      </c>
      <c r="AX412" s="14" t="s">
        <v>78</v>
      </c>
      <c r="AY412" s="263" t="s">
        <v>157</v>
      </c>
    </row>
    <row r="413" s="13" customFormat="1">
      <c r="A413" s="13"/>
      <c r="B413" s="242"/>
      <c r="C413" s="243"/>
      <c r="D413" s="244" t="s">
        <v>166</v>
      </c>
      <c r="E413" s="245" t="s">
        <v>1</v>
      </c>
      <c r="F413" s="246" t="s">
        <v>1637</v>
      </c>
      <c r="G413" s="243"/>
      <c r="H413" s="245" t="s">
        <v>1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166</v>
      </c>
      <c r="AU413" s="252" t="s">
        <v>88</v>
      </c>
      <c r="AV413" s="13" t="s">
        <v>86</v>
      </c>
      <c r="AW413" s="13" t="s">
        <v>34</v>
      </c>
      <c r="AX413" s="13" t="s">
        <v>78</v>
      </c>
      <c r="AY413" s="252" t="s">
        <v>157</v>
      </c>
    </row>
    <row r="414" s="14" customFormat="1">
      <c r="A414" s="14"/>
      <c r="B414" s="253"/>
      <c r="C414" s="254"/>
      <c r="D414" s="244" t="s">
        <v>166</v>
      </c>
      <c r="E414" s="255" t="s">
        <v>1</v>
      </c>
      <c r="F414" s="256" t="s">
        <v>1638</v>
      </c>
      <c r="G414" s="254"/>
      <c r="H414" s="257">
        <v>7.2000000000000002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166</v>
      </c>
      <c r="AU414" s="263" t="s">
        <v>88</v>
      </c>
      <c r="AV414" s="14" t="s">
        <v>88</v>
      </c>
      <c r="AW414" s="14" t="s">
        <v>34</v>
      </c>
      <c r="AX414" s="14" t="s">
        <v>78</v>
      </c>
      <c r="AY414" s="263" t="s">
        <v>157</v>
      </c>
    </row>
    <row r="415" s="13" customFormat="1">
      <c r="A415" s="13"/>
      <c r="B415" s="242"/>
      <c r="C415" s="243"/>
      <c r="D415" s="244" t="s">
        <v>166</v>
      </c>
      <c r="E415" s="245" t="s">
        <v>1</v>
      </c>
      <c r="F415" s="246" t="s">
        <v>1639</v>
      </c>
      <c r="G415" s="243"/>
      <c r="H415" s="245" t="s">
        <v>1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166</v>
      </c>
      <c r="AU415" s="252" t="s">
        <v>88</v>
      </c>
      <c r="AV415" s="13" t="s">
        <v>86</v>
      </c>
      <c r="AW415" s="13" t="s">
        <v>34</v>
      </c>
      <c r="AX415" s="13" t="s">
        <v>78</v>
      </c>
      <c r="AY415" s="252" t="s">
        <v>157</v>
      </c>
    </row>
    <row r="416" s="14" customFormat="1">
      <c r="A416" s="14"/>
      <c r="B416" s="253"/>
      <c r="C416" s="254"/>
      <c r="D416" s="244" t="s">
        <v>166</v>
      </c>
      <c r="E416" s="255" t="s">
        <v>1</v>
      </c>
      <c r="F416" s="256" t="s">
        <v>1640</v>
      </c>
      <c r="G416" s="254"/>
      <c r="H416" s="257">
        <v>1.8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166</v>
      </c>
      <c r="AU416" s="263" t="s">
        <v>88</v>
      </c>
      <c r="AV416" s="14" t="s">
        <v>88</v>
      </c>
      <c r="AW416" s="14" t="s">
        <v>34</v>
      </c>
      <c r="AX416" s="14" t="s">
        <v>78</v>
      </c>
      <c r="AY416" s="263" t="s">
        <v>157</v>
      </c>
    </row>
    <row r="417" s="13" customFormat="1">
      <c r="A417" s="13"/>
      <c r="B417" s="242"/>
      <c r="C417" s="243"/>
      <c r="D417" s="244" t="s">
        <v>166</v>
      </c>
      <c r="E417" s="245" t="s">
        <v>1</v>
      </c>
      <c r="F417" s="246" t="s">
        <v>1641</v>
      </c>
      <c r="G417" s="243"/>
      <c r="H417" s="245" t="s">
        <v>1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166</v>
      </c>
      <c r="AU417" s="252" t="s">
        <v>88</v>
      </c>
      <c r="AV417" s="13" t="s">
        <v>86</v>
      </c>
      <c r="AW417" s="13" t="s">
        <v>34</v>
      </c>
      <c r="AX417" s="13" t="s">
        <v>78</v>
      </c>
      <c r="AY417" s="252" t="s">
        <v>157</v>
      </c>
    </row>
    <row r="418" s="14" customFormat="1">
      <c r="A418" s="14"/>
      <c r="B418" s="253"/>
      <c r="C418" s="254"/>
      <c r="D418" s="244" t="s">
        <v>166</v>
      </c>
      <c r="E418" s="255" t="s">
        <v>1</v>
      </c>
      <c r="F418" s="256" t="s">
        <v>1642</v>
      </c>
      <c r="G418" s="254"/>
      <c r="H418" s="257">
        <v>1.5600000000000001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166</v>
      </c>
      <c r="AU418" s="263" t="s">
        <v>88</v>
      </c>
      <c r="AV418" s="14" t="s">
        <v>88</v>
      </c>
      <c r="AW418" s="14" t="s">
        <v>34</v>
      </c>
      <c r="AX418" s="14" t="s">
        <v>78</v>
      </c>
      <c r="AY418" s="263" t="s">
        <v>157</v>
      </c>
    </row>
    <row r="419" s="13" customFormat="1">
      <c r="A419" s="13"/>
      <c r="B419" s="242"/>
      <c r="C419" s="243"/>
      <c r="D419" s="244" t="s">
        <v>166</v>
      </c>
      <c r="E419" s="245" t="s">
        <v>1</v>
      </c>
      <c r="F419" s="246" t="s">
        <v>1643</v>
      </c>
      <c r="G419" s="243"/>
      <c r="H419" s="245" t="s">
        <v>1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166</v>
      </c>
      <c r="AU419" s="252" t="s">
        <v>88</v>
      </c>
      <c r="AV419" s="13" t="s">
        <v>86</v>
      </c>
      <c r="AW419" s="13" t="s">
        <v>34</v>
      </c>
      <c r="AX419" s="13" t="s">
        <v>78</v>
      </c>
      <c r="AY419" s="252" t="s">
        <v>157</v>
      </c>
    </row>
    <row r="420" s="14" customFormat="1">
      <c r="A420" s="14"/>
      <c r="B420" s="253"/>
      <c r="C420" s="254"/>
      <c r="D420" s="244" t="s">
        <v>166</v>
      </c>
      <c r="E420" s="255" t="s">
        <v>1</v>
      </c>
      <c r="F420" s="256" t="s">
        <v>1644</v>
      </c>
      <c r="G420" s="254"/>
      <c r="H420" s="257">
        <v>1.76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166</v>
      </c>
      <c r="AU420" s="263" t="s">
        <v>88</v>
      </c>
      <c r="AV420" s="14" t="s">
        <v>88</v>
      </c>
      <c r="AW420" s="14" t="s">
        <v>34</v>
      </c>
      <c r="AX420" s="14" t="s">
        <v>78</v>
      </c>
      <c r="AY420" s="263" t="s">
        <v>157</v>
      </c>
    </row>
    <row r="421" s="15" customFormat="1">
      <c r="A421" s="15"/>
      <c r="B421" s="264"/>
      <c r="C421" s="265"/>
      <c r="D421" s="244" t="s">
        <v>166</v>
      </c>
      <c r="E421" s="266" t="s">
        <v>1</v>
      </c>
      <c r="F421" s="267" t="s">
        <v>170</v>
      </c>
      <c r="G421" s="265"/>
      <c r="H421" s="268">
        <v>62.719999999999999</v>
      </c>
      <c r="I421" s="269"/>
      <c r="J421" s="265"/>
      <c r="K421" s="265"/>
      <c r="L421" s="270"/>
      <c r="M421" s="271"/>
      <c r="N421" s="272"/>
      <c r="O421" s="272"/>
      <c r="P421" s="272"/>
      <c r="Q421" s="272"/>
      <c r="R421" s="272"/>
      <c r="S421" s="272"/>
      <c r="T421" s="27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4" t="s">
        <v>166</v>
      </c>
      <c r="AU421" s="274" t="s">
        <v>88</v>
      </c>
      <c r="AV421" s="15" t="s">
        <v>164</v>
      </c>
      <c r="AW421" s="15" t="s">
        <v>34</v>
      </c>
      <c r="AX421" s="15" t="s">
        <v>86</v>
      </c>
      <c r="AY421" s="274" t="s">
        <v>157</v>
      </c>
    </row>
    <row r="422" s="2" customFormat="1" ht="33" customHeight="1">
      <c r="A422" s="39"/>
      <c r="B422" s="40"/>
      <c r="C422" s="228" t="s">
        <v>1234</v>
      </c>
      <c r="D422" s="228" t="s">
        <v>160</v>
      </c>
      <c r="E422" s="229" t="s">
        <v>1550</v>
      </c>
      <c r="F422" s="230" t="s">
        <v>1551</v>
      </c>
      <c r="G422" s="231" t="s">
        <v>177</v>
      </c>
      <c r="H422" s="232">
        <v>297.75999999999999</v>
      </c>
      <c r="I422" s="233"/>
      <c r="J422" s="234">
        <f>ROUND(I422*H422,2)</f>
        <v>0</v>
      </c>
      <c r="K422" s="235"/>
      <c r="L422" s="45"/>
      <c r="M422" s="236" t="s">
        <v>1</v>
      </c>
      <c r="N422" s="237" t="s">
        <v>43</v>
      </c>
      <c r="O422" s="92"/>
      <c r="P422" s="238">
        <f>O422*H422</f>
        <v>0</v>
      </c>
      <c r="Q422" s="238">
        <v>0.00025999999999999998</v>
      </c>
      <c r="R422" s="238">
        <f>Q422*H422</f>
        <v>0.077417599999999989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242</v>
      </c>
      <c r="AT422" s="240" t="s">
        <v>160</v>
      </c>
      <c r="AU422" s="240" t="s">
        <v>88</v>
      </c>
      <c r="AY422" s="18" t="s">
        <v>157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86</v>
      </c>
      <c r="BK422" s="241">
        <f>ROUND(I422*H422,2)</f>
        <v>0</v>
      </c>
      <c r="BL422" s="18" t="s">
        <v>242</v>
      </c>
      <c r="BM422" s="240" t="s">
        <v>2027</v>
      </c>
    </row>
    <row r="423" s="13" customFormat="1">
      <c r="A423" s="13"/>
      <c r="B423" s="242"/>
      <c r="C423" s="243"/>
      <c r="D423" s="244" t="s">
        <v>166</v>
      </c>
      <c r="E423" s="245" t="s">
        <v>1</v>
      </c>
      <c r="F423" s="246" t="s">
        <v>1631</v>
      </c>
      <c r="G423" s="243"/>
      <c r="H423" s="245" t="s">
        <v>1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166</v>
      </c>
      <c r="AU423" s="252" t="s">
        <v>88</v>
      </c>
      <c r="AV423" s="13" t="s">
        <v>86</v>
      </c>
      <c r="AW423" s="13" t="s">
        <v>34</v>
      </c>
      <c r="AX423" s="13" t="s">
        <v>78</v>
      </c>
      <c r="AY423" s="252" t="s">
        <v>157</v>
      </c>
    </row>
    <row r="424" s="14" customFormat="1">
      <c r="A424" s="14"/>
      <c r="B424" s="253"/>
      <c r="C424" s="254"/>
      <c r="D424" s="244" t="s">
        <v>166</v>
      </c>
      <c r="E424" s="255" t="s">
        <v>1</v>
      </c>
      <c r="F424" s="256" t="s">
        <v>1632</v>
      </c>
      <c r="G424" s="254"/>
      <c r="H424" s="257">
        <v>15.199999999999999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3" t="s">
        <v>166</v>
      </c>
      <c r="AU424" s="263" t="s">
        <v>88</v>
      </c>
      <c r="AV424" s="14" t="s">
        <v>88</v>
      </c>
      <c r="AW424" s="14" t="s">
        <v>34</v>
      </c>
      <c r="AX424" s="14" t="s">
        <v>78</v>
      </c>
      <c r="AY424" s="263" t="s">
        <v>157</v>
      </c>
    </row>
    <row r="425" s="14" customFormat="1">
      <c r="A425" s="14"/>
      <c r="B425" s="253"/>
      <c r="C425" s="254"/>
      <c r="D425" s="244" t="s">
        <v>166</v>
      </c>
      <c r="E425" s="255" t="s">
        <v>1</v>
      </c>
      <c r="F425" s="256" t="s">
        <v>2028</v>
      </c>
      <c r="G425" s="254"/>
      <c r="H425" s="257">
        <v>49.920000000000002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166</v>
      </c>
      <c r="AU425" s="263" t="s">
        <v>88</v>
      </c>
      <c r="AV425" s="14" t="s">
        <v>88</v>
      </c>
      <c r="AW425" s="14" t="s">
        <v>34</v>
      </c>
      <c r="AX425" s="14" t="s">
        <v>78</v>
      </c>
      <c r="AY425" s="263" t="s">
        <v>157</v>
      </c>
    </row>
    <row r="426" s="13" customFormat="1">
      <c r="A426" s="13"/>
      <c r="B426" s="242"/>
      <c r="C426" s="243"/>
      <c r="D426" s="244" t="s">
        <v>166</v>
      </c>
      <c r="E426" s="245" t="s">
        <v>1</v>
      </c>
      <c r="F426" s="246" t="s">
        <v>1633</v>
      </c>
      <c r="G426" s="243"/>
      <c r="H426" s="245" t="s">
        <v>1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166</v>
      </c>
      <c r="AU426" s="252" t="s">
        <v>88</v>
      </c>
      <c r="AV426" s="13" t="s">
        <v>86</v>
      </c>
      <c r="AW426" s="13" t="s">
        <v>34</v>
      </c>
      <c r="AX426" s="13" t="s">
        <v>78</v>
      </c>
      <c r="AY426" s="252" t="s">
        <v>157</v>
      </c>
    </row>
    <row r="427" s="14" customFormat="1">
      <c r="A427" s="14"/>
      <c r="B427" s="253"/>
      <c r="C427" s="254"/>
      <c r="D427" s="244" t="s">
        <v>166</v>
      </c>
      <c r="E427" s="255" t="s">
        <v>1</v>
      </c>
      <c r="F427" s="256" t="s">
        <v>1634</v>
      </c>
      <c r="G427" s="254"/>
      <c r="H427" s="257">
        <v>21.199999999999999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166</v>
      </c>
      <c r="AU427" s="263" t="s">
        <v>88</v>
      </c>
      <c r="AV427" s="14" t="s">
        <v>88</v>
      </c>
      <c r="AW427" s="14" t="s">
        <v>34</v>
      </c>
      <c r="AX427" s="14" t="s">
        <v>78</v>
      </c>
      <c r="AY427" s="263" t="s">
        <v>157</v>
      </c>
    </row>
    <row r="428" s="14" customFormat="1">
      <c r="A428" s="14"/>
      <c r="B428" s="253"/>
      <c r="C428" s="254"/>
      <c r="D428" s="244" t="s">
        <v>166</v>
      </c>
      <c r="E428" s="255" t="s">
        <v>1</v>
      </c>
      <c r="F428" s="256" t="s">
        <v>2029</v>
      </c>
      <c r="G428" s="254"/>
      <c r="H428" s="257">
        <v>59.520000000000003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166</v>
      </c>
      <c r="AU428" s="263" t="s">
        <v>88</v>
      </c>
      <c r="AV428" s="14" t="s">
        <v>88</v>
      </c>
      <c r="AW428" s="14" t="s">
        <v>34</v>
      </c>
      <c r="AX428" s="14" t="s">
        <v>78</v>
      </c>
      <c r="AY428" s="263" t="s">
        <v>157</v>
      </c>
    </row>
    <row r="429" s="13" customFormat="1">
      <c r="A429" s="13"/>
      <c r="B429" s="242"/>
      <c r="C429" s="243"/>
      <c r="D429" s="244" t="s">
        <v>166</v>
      </c>
      <c r="E429" s="245" t="s">
        <v>1</v>
      </c>
      <c r="F429" s="246" t="s">
        <v>1635</v>
      </c>
      <c r="G429" s="243"/>
      <c r="H429" s="245" t="s">
        <v>1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166</v>
      </c>
      <c r="AU429" s="252" t="s">
        <v>88</v>
      </c>
      <c r="AV429" s="13" t="s">
        <v>86</v>
      </c>
      <c r="AW429" s="13" t="s">
        <v>34</v>
      </c>
      <c r="AX429" s="13" t="s">
        <v>78</v>
      </c>
      <c r="AY429" s="252" t="s">
        <v>157</v>
      </c>
    </row>
    <row r="430" s="14" customFormat="1">
      <c r="A430" s="14"/>
      <c r="B430" s="253"/>
      <c r="C430" s="254"/>
      <c r="D430" s="244" t="s">
        <v>166</v>
      </c>
      <c r="E430" s="255" t="s">
        <v>1</v>
      </c>
      <c r="F430" s="256" t="s">
        <v>1636</v>
      </c>
      <c r="G430" s="254"/>
      <c r="H430" s="257">
        <v>14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166</v>
      </c>
      <c r="AU430" s="263" t="s">
        <v>88</v>
      </c>
      <c r="AV430" s="14" t="s">
        <v>88</v>
      </c>
      <c r="AW430" s="14" t="s">
        <v>34</v>
      </c>
      <c r="AX430" s="14" t="s">
        <v>78</v>
      </c>
      <c r="AY430" s="263" t="s">
        <v>157</v>
      </c>
    </row>
    <row r="431" s="14" customFormat="1">
      <c r="A431" s="14"/>
      <c r="B431" s="253"/>
      <c r="C431" s="254"/>
      <c r="D431" s="244" t="s">
        <v>166</v>
      </c>
      <c r="E431" s="255" t="s">
        <v>1</v>
      </c>
      <c r="F431" s="256" t="s">
        <v>2030</v>
      </c>
      <c r="G431" s="254"/>
      <c r="H431" s="257">
        <v>48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166</v>
      </c>
      <c r="AU431" s="263" t="s">
        <v>88</v>
      </c>
      <c r="AV431" s="14" t="s">
        <v>88</v>
      </c>
      <c r="AW431" s="14" t="s">
        <v>34</v>
      </c>
      <c r="AX431" s="14" t="s">
        <v>78</v>
      </c>
      <c r="AY431" s="263" t="s">
        <v>157</v>
      </c>
    </row>
    <row r="432" s="13" customFormat="1">
      <c r="A432" s="13"/>
      <c r="B432" s="242"/>
      <c r="C432" s="243"/>
      <c r="D432" s="244" t="s">
        <v>166</v>
      </c>
      <c r="E432" s="245" t="s">
        <v>1</v>
      </c>
      <c r="F432" s="246" t="s">
        <v>1637</v>
      </c>
      <c r="G432" s="243"/>
      <c r="H432" s="245" t="s">
        <v>1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166</v>
      </c>
      <c r="AU432" s="252" t="s">
        <v>88</v>
      </c>
      <c r="AV432" s="13" t="s">
        <v>86</v>
      </c>
      <c r="AW432" s="13" t="s">
        <v>34</v>
      </c>
      <c r="AX432" s="13" t="s">
        <v>78</v>
      </c>
      <c r="AY432" s="252" t="s">
        <v>157</v>
      </c>
    </row>
    <row r="433" s="14" customFormat="1">
      <c r="A433" s="14"/>
      <c r="B433" s="253"/>
      <c r="C433" s="254"/>
      <c r="D433" s="244" t="s">
        <v>166</v>
      </c>
      <c r="E433" s="255" t="s">
        <v>1</v>
      </c>
      <c r="F433" s="256" t="s">
        <v>1638</v>
      </c>
      <c r="G433" s="254"/>
      <c r="H433" s="257">
        <v>7.2000000000000002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166</v>
      </c>
      <c r="AU433" s="263" t="s">
        <v>88</v>
      </c>
      <c r="AV433" s="14" t="s">
        <v>88</v>
      </c>
      <c r="AW433" s="14" t="s">
        <v>34</v>
      </c>
      <c r="AX433" s="14" t="s">
        <v>78</v>
      </c>
      <c r="AY433" s="263" t="s">
        <v>157</v>
      </c>
    </row>
    <row r="434" s="14" customFormat="1">
      <c r="A434" s="14"/>
      <c r="B434" s="253"/>
      <c r="C434" s="254"/>
      <c r="D434" s="244" t="s">
        <v>166</v>
      </c>
      <c r="E434" s="255" t="s">
        <v>1</v>
      </c>
      <c r="F434" s="256" t="s">
        <v>2031</v>
      </c>
      <c r="G434" s="254"/>
      <c r="H434" s="257">
        <v>37.119999999999997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166</v>
      </c>
      <c r="AU434" s="263" t="s">
        <v>88</v>
      </c>
      <c r="AV434" s="14" t="s">
        <v>88</v>
      </c>
      <c r="AW434" s="14" t="s">
        <v>34</v>
      </c>
      <c r="AX434" s="14" t="s">
        <v>78</v>
      </c>
      <c r="AY434" s="263" t="s">
        <v>157</v>
      </c>
    </row>
    <row r="435" s="13" customFormat="1">
      <c r="A435" s="13"/>
      <c r="B435" s="242"/>
      <c r="C435" s="243"/>
      <c r="D435" s="244" t="s">
        <v>166</v>
      </c>
      <c r="E435" s="245" t="s">
        <v>1</v>
      </c>
      <c r="F435" s="246" t="s">
        <v>1639</v>
      </c>
      <c r="G435" s="243"/>
      <c r="H435" s="245" t="s">
        <v>1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166</v>
      </c>
      <c r="AU435" s="252" t="s">
        <v>88</v>
      </c>
      <c r="AV435" s="13" t="s">
        <v>86</v>
      </c>
      <c r="AW435" s="13" t="s">
        <v>34</v>
      </c>
      <c r="AX435" s="13" t="s">
        <v>78</v>
      </c>
      <c r="AY435" s="252" t="s">
        <v>157</v>
      </c>
    </row>
    <row r="436" s="14" customFormat="1">
      <c r="A436" s="14"/>
      <c r="B436" s="253"/>
      <c r="C436" s="254"/>
      <c r="D436" s="244" t="s">
        <v>166</v>
      </c>
      <c r="E436" s="255" t="s">
        <v>1</v>
      </c>
      <c r="F436" s="256" t="s">
        <v>1640</v>
      </c>
      <c r="G436" s="254"/>
      <c r="H436" s="257">
        <v>1.8</v>
      </c>
      <c r="I436" s="258"/>
      <c r="J436" s="254"/>
      <c r="K436" s="254"/>
      <c r="L436" s="259"/>
      <c r="M436" s="260"/>
      <c r="N436" s="261"/>
      <c r="O436" s="261"/>
      <c r="P436" s="261"/>
      <c r="Q436" s="261"/>
      <c r="R436" s="261"/>
      <c r="S436" s="261"/>
      <c r="T436" s="26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3" t="s">
        <v>166</v>
      </c>
      <c r="AU436" s="263" t="s">
        <v>88</v>
      </c>
      <c r="AV436" s="14" t="s">
        <v>88</v>
      </c>
      <c r="AW436" s="14" t="s">
        <v>34</v>
      </c>
      <c r="AX436" s="14" t="s">
        <v>78</v>
      </c>
      <c r="AY436" s="263" t="s">
        <v>157</v>
      </c>
    </row>
    <row r="437" s="14" customFormat="1">
      <c r="A437" s="14"/>
      <c r="B437" s="253"/>
      <c r="C437" s="254"/>
      <c r="D437" s="244" t="s">
        <v>166</v>
      </c>
      <c r="E437" s="255" t="s">
        <v>1</v>
      </c>
      <c r="F437" s="256" t="s">
        <v>2032</v>
      </c>
      <c r="G437" s="254"/>
      <c r="H437" s="257">
        <v>17.280000000000001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166</v>
      </c>
      <c r="AU437" s="263" t="s">
        <v>88</v>
      </c>
      <c r="AV437" s="14" t="s">
        <v>88</v>
      </c>
      <c r="AW437" s="14" t="s">
        <v>34</v>
      </c>
      <c r="AX437" s="14" t="s">
        <v>78</v>
      </c>
      <c r="AY437" s="263" t="s">
        <v>157</v>
      </c>
    </row>
    <row r="438" s="13" customFormat="1">
      <c r="A438" s="13"/>
      <c r="B438" s="242"/>
      <c r="C438" s="243"/>
      <c r="D438" s="244" t="s">
        <v>166</v>
      </c>
      <c r="E438" s="245" t="s">
        <v>1</v>
      </c>
      <c r="F438" s="246" t="s">
        <v>1641</v>
      </c>
      <c r="G438" s="243"/>
      <c r="H438" s="245" t="s">
        <v>1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166</v>
      </c>
      <c r="AU438" s="252" t="s">
        <v>88</v>
      </c>
      <c r="AV438" s="13" t="s">
        <v>86</v>
      </c>
      <c r="AW438" s="13" t="s">
        <v>34</v>
      </c>
      <c r="AX438" s="13" t="s">
        <v>78</v>
      </c>
      <c r="AY438" s="252" t="s">
        <v>157</v>
      </c>
    </row>
    <row r="439" s="14" customFormat="1">
      <c r="A439" s="14"/>
      <c r="B439" s="253"/>
      <c r="C439" s="254"/>
      <c r="D439" s="244" t="s">
        <v>166</v>
      </c>
      <c r="E439" s="255" t="s">
        <v>1</v>
      </c>
      <c r="F439" s="256" t="s">
        <v>1642</v>
      </c>
      <c r="G439" s="254"/>
      <c r="H439" s="257">
        <v>1.5600000000000001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3" t="s">
        <v>166</v>
      </c>
      <c r="AU439" s="263" t="s">
        <v>88</v>
      </c>
      <c r="AV439" s="14" t="s">
        <v>88</v>
      </c>
      <c r="AW439" s="14" t="s">
        <v>34</v>
      </c>
      <c r="AX439" s="14" t="s">
        <v>78</v>
      </c>
      <c r="AY439" s="263" t="s">
        <v>157</v>
      </c>
    </row>
    <row r="440" s="14" customFormat="1">
      <c r="A440" s="14"/>
      <c r="B440" s="253"/>
      <c r="C440" s="254"/>
      <c r="D440" s="244" t="s">
        <v>166</v>
      </c>
      <c r="E440" s="255" t="s">
        <v>1</v>
      </c>
      <c r="F440" s="256" t="s">
        <v>2033</v>
      </c>
      <c r="G440" s="254"/>
      <c r="H440" s="257">
        <v>16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166</v>
      </c>
      <c r="AU440" s="263" t="s">
        <v>88</v>
      </c>
      <c r="AV440" s="14" t="s">
        <v>88</v>
      </c>
      <c r="AW440" s="14" t="s">
        <v>34</v>
      </c>
      <c r="AX440" s="14" t="s">
        <v>78</v>
      </c>
      <c r="AY440" s="263" t="s">
        <v>157</v>
      </c>
    </row>
    <row r="441" s="13" customFormat="1">
      <c r="A441" s="13"/>
      <c r="B441" s="242"/>
      <c r="C441" s="243"/>
      <c r="D441" s="244" t="s">
        <v>166</v>
      </c>
      <c r="E441" s="245" t="s">
        <v>1</v>
      </c>
      <c r="F441" s="246" t="s">
        <v>1643</v>
      </c>
      <c r="G441" s="243"/>
      <c r="H441" s="245" t="s">
        <v>1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166</v>
      </c>
      <c r="AU441" s="252" t="s">
        <v>88</v>
      </c>
      <c r="AV441" s="13" t="s">
        <v>86</v>
      </c>
      <c r="AW441" s="13" t="s">
        <v>34</v>
      </c>
      <c r="AX441" s="13" t="s">
        <v>78</v>
      </c>
      <c r="AY441" s="252" t="s">
        <v>157</v>
      </c>
    </row>
    <row r="442" s="14" customFormat="1">
      <c r="A442" s="14"/>
      <c r="B442" s="253"/>
      <c r="C442" s="254"/>
      <c r="D442" s="244" t="s">
        <v>166</v>
      </c>
      <c r="E442" s="255" t="s">
        <v>1</v>
      </c>
      <c r="F442" s="256" t="s">
        <v>1644</v>
      </c>
      <c r="G442" s="254"/>
      <c r="H442" s="257">
        <v>1.76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166</v>
      </c>
      <c r="AU442" s="263" t="s">
        <v>88</v>
      </c>
      <c r="AV442" s="14" t="s">
        <v>88</v>
      </c>
      <c r="AW442" s="14" t="s">
        <v>34</v>
      </c>
      <c r="AX442" s="14" t="s">
        <v>78</v>
      </c>
      <c r="AY442" s="263" t="s">
        <v>157</v>
      </c>
    </row>
    <row r="443" s="14" customFormat="1">
      <c r="A443" s="14"/>
      <c r="B443" s="253"/>
      <c r="C443" s="254"/>
      <c r="D443" s="244" t="s">
        <v>166</v>
      </c>
      <c r="E443" s="255" t="s">
        <v>1</v>
      </c>
      <c r="F443" s="256" t="s">
        <v>2034</v>
      </c>
      <c r="G443" s="254"/>
      <c r="H443" s="257">
        <v>7.2000000000000002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166</v>
      </c>
      <c r="AU443" s="263" t="s">
        <v>88</v>
      </c>
      <c r="AV443" s="14" t="s">
        <v>88</v>
      </c>
      <c r="AW443" s="14" t="s">
        <v>34</v>
      </c>
      <c r="AX443" s="14" t="s">
        <v>78</v>
      </c>
      <c r="AY443" s="263" t="s">
        <v>157</v>
      </c>
    </row>
    <row r="444" s="15" customFormat="1">
      <c r="A444" s="15"/>
      <c r="B444" s="264"/>
      <c r="C444" s="265"/>
      <c r="D444" s="244" t="s">
        <v>166</v>
      </c>
      <c r="E444" s="266" t="s">
        <v>1</v>
      </c>
      <c r="F444" s="267" t="s">
        <v>170</v>
      </c>
      <c r="G444" s="265"/>
      <c r="H444" s="268">
        <v>297.75999999999999</v>
      </c>
      <c r="I444" s="269"/>
      <c r="J444" s="265"/>
      <c r="K444" s="265"/>
      <c r="L444" s="270"/>
      <c r="M444" s="271"/>
      <c r="N444" s="272"/>
      <c r="O444" s="272"/>
      <c r="P444" s="272"/>
      <c r="Q444" s="272"/>
      <c r="R444" s="272"/>
      <c r="S444" s="272"/>
      <c r="T444" s="27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4" t="s">
        <v>166</v>
      </c>
      <c r="AU444" s="274" t="s">
        <v>88</v>
      </c>
      <c r="AV444" s="15" t="s">
        <v>164</v>
      </c>
      <c r="AW444" s="15" t="s">
        <v>34</v>
      </c>
      <c r="AX444" s="15" t="s">
        <v>86</v>
      </c>
      <c r="AY444" s="274" t="s">
        <v>157</v>
      </c>
    </row>
    <row r="445" s="2" customFormat="1" ht="24.15" customHeight="1">
      <c r="A445" s="39"/>
      <c r="B445" s="40"/>
      <c r="C445" s="228" t="s">
        <v>1238</v>
      </c>
      <c r="D445" s="228" t="s">
        <v>160</v>
      </c>
      <c r="E445" s="229" t="s">
        <v>2035</v>
      </c>
      <c r="F445" s="230" t="s">
        <v>2036</v>
      </c>
      <c r="G445" s="231" t="s">
        <v>177</v>
      </c>
      <c r="H445" s="232">
        <v>297.75999999999999</v>
      </c>
      <c r="I445" s="233"/>
      <c r="J445" s="234">
        <f>ROUND(I445*H445,2)</f>
        <v>0</v>
      </c>
      <c r="K445" s="235"/>
      <c r="L445" s="45"/>
      <c r="M445" s="236" t="s">
        <v>1</v>
      </c>
      <c r="N445" s="237" t="s">
        <v>43</v>
      </c>
      <c r="O445" s="92"/>
      <c r="P445" s="238">
        <f>O445*H445</f>
        <v>0</v>
      </c>
      <c r="Q445" s="238">
        <v>0.00040000000000000002</v>
      </c>
      <c r="R445" s="238">
        <f>Q445*H445</f>
        <v>0.119104</v>
      </c>
      <c r="S445" s="238">
        <v>0</v>
      </c>
      <c r="T445" s="23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0" t="s">
        <v>242</v>
      </c>
      <c r="AT445" s="240" t="s">
        <v>160</v>
      </c>
      <c r="AU445" s="240" t="s">
        <v>88</v>
      </c>
      <c r="AY445" s="18" t="s">
        <v>157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86</v>
      </c>
      <c r="BK445" s="241">
        <f>ROUND(I445*H445,2)</f>
        <v>0</v>
      </c>
      <c r="BL445" s="18" t="s">
        <v>242</v>
      </c>
      <c r="BM445" s="240" t="s">
        <v>2037</v>
      </c>
    </row>
    <row r="446" s="12" customFormat="1" ht="22.8" customHeight="1">
      <c r="A446" s="12"/>
      <c r="B446" s="212"/>
      <c r="C446" s="213"/>
      <c r="D446" s="214" t="s">
        <v>77</v>
      </c>
      <c r="E446" s="226" t="s">
        <v>1270</v>
      </c>
      <c r="F446" s="226" t="s">
        <v>1271</v>
      </c>
      <c r="G446" s="213"/>
      <c r="H446" s="213"/>
      <c r="I446" s="216"/>
      <c r="J446" s="227">
        <f>BK446</f>
        <v>0</v>
      </c>
      <c r="K446" s="213"/>
      <c r="L446" s="218"/>
      <c r="M446" s="219"/>
      <c r="N446" s="220"/>
      <c r="O446" s="220"/>
      <c r="P446" s="221">
        <f>SUM(P447:P449)</f>
        <v>0</v>
      </c>
      <c r="Q446" s="220"/>
      <c r="R446" s="221">
        <f>SUM(R447:R449)</f>
        <v>0.0012999999999999999</v>
      </c>
      <c r="S446" s="220"/>
      <c r="T446" s="222">
        <f>SUM(T447:T449)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23" t="s">
        <v>88</v>
      </c>
      <c r="AT446" s="224" t="s">
        <v>77</v>
      </c>
      <c r="AU446" s="224" t="s">
        <v>86</v>
      </c>
      <c r="AY446" s="223" t="s">
        <v>157</v>
      </c>
      <c r="BK446" s="225">
        <f>SUM(BK447:BK449)</f>
        <v>0</v>
      </c>
    </row>
    <row r="447" s="2" customFormat="1" ht="24.15" customHeight="1">
      <c r="A447" s="39"/>
      <c r="B447" s="40"/>
      <c r="C447" s="228" t="s">
        <v>1242</v>
      </c>
      <c r="D447" s="228" t="s">
        <v>160</v>
      </c>
      <c r="E447" s="229" t="s">
        <v>2038</v>
      </c>
      <c r="F447" s="230" t="s">
        <v>2039</v>
      </c>
      <c r="G447" s="231" t="s">
        <v>177</v>
      </c>
      <c r="H447" s="232">
        <v>1</v>
      </c>
      <c r="I447" s="233"/>
      <c r="J447" s="234">
        <f>ROUND(I447*H447,2)</f>
        <v>0</v>
      </c>
      <c r="K447" s="235"/>
      <c r="L447" s="45"/>
      <c r="M447" s="236" t="s">
        <v>1</v>
      </c>
      <c r="N447" s="237" t="s">
        <v>43</v>
      </c>
      <c r="O447" s="92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242</v>
      </c>
      <c r="AT447" s="240" t="s">
        <v>160</v>
      </c>
      <c r="AU447" s="240" t="s">
        <v>88</v>
      </c>
      <c r="AY447" s="18" t="s">
        <v>157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86</v>
      </c>
      <c r="BK447" s="241">
        <f>ROUND(I447*H447,2)</f>
        <v>0</v>
      </c>
      <c r="BL447" s="18" t="s">
        <v>242</v>
      </c>
      <c r="BM447" s="240" t="s">
        <v>2040</v>
      </c>
    </row>
    <row r="448" s="2" customFormat="1" ht="16.5" customHeight="1">
      <c r="A448" s="39"/>
      <c r="B448" s="40"/>
      <c r="C448" s="279" t="s">
        <v>1246</v>
      </c>
      <c r="D448" s="279" t="s">
        <v>261</v>
      </c>
      <c r="E448" s="280" t="s">
        <v>1277</v>
      </c>
      <c r="F448" s="281" t="s">
        <v>1278</v>
      </c>
      <c r="G448" s="282" t="s">
        <v>177</v>
      </c>
      <c r="H448" s="283">
        <v>1</v>
      </c>
      <c r="I448" s="284"/>
      <c r="J448" s="285">
        <f>ROUND(I448*H448,2)</f>
        <v>0</v>
      </c>
      <c r="K448" s="286"/>
      <c r="L448" s="287"/>
      <c r="M448" s="288" t="s">
        <v>1</v>
      </c>
      <c r="N448" s="289" t="s">
        <v>43</v>
      </c>
      <c r="O448" s="92"/>
      <c r="P448" s="238">
        <f>O448*H448</f>
        <v>0</v>
      </c>
      <c r="Q448" s="238">
        <v>0.0012999999999999999</v>
      </c>
      <c r="R448" s="238">
        <f>Q448*H448</f>
        <v>0.0012999999999999999</v>
      </c>
      <c r="S448" s="238">
        <v>0</v>
      </c>
      <c r="T448" s="23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0" t="s">
        <v>264</v>
      </c>
      <c r="AT448" s="240" t="s">
        <v>261</v>
      </c>
      <c r="AU448" s="240" t="s">
        <v>88</v>
      </c>
      <c r="AY448" s="18" t="s">
        <v>157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86</v>
      </c>
      <c r="BK448" s="241">
        <f>ROUND(I448*H448,2)</f>
        <v>0</v>
      </c>
      <c r="BL448" s="18" t="s">
        <v>242</v>
      </c>
      <c r="BM448" s="240" t="s">
        <v>2041</v>
      </c>
    </row>
    <row r="449" s="2" customFormat="1" ht="24.15" customHeight="1">
      <c r="A449" s="39"/>
      <c r="B449" s="40"/>
      <c r="C449" s="228" t="s">
        <v>1250</v>
      </c>
      <c r="D449" s="228" t="s">
        <v>160</v>
      </c>
      <c r="E449" s="229" t="s">
        <v>1281</v>
      </c>
      <c r="F449" s="230" t="s">
        <v>2042</v>
      </c>
      <c r="G449" s="231" t="s">
        <v>367</v>
      </c>
      <c r="H449" s="290"/>
      <c r="I449" s="233"/>
      <c r="J449" s="234">
        <f>ROUND(I449*H449,2)</f>
        <v>0</v>
      </c>
      <c r="K449" s="235"/>
      <c r="L449" s="45"/>
      <c r="M449" s="236" t="s">
        <v>1</v>
      </c>
      <c r="N449" s="237" t="s">
        <v>43</v>
      </c>
      <c r="O449" s="92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0" t="s">
        <v>242</v>
      </c>
      <c r="AT449" s="240" t="s">
        <v>160</v>
      </c>
      <c r="AU449" s="240" t="s">
        <v>88</v>
      </c>
      <c r="AY449" s="18" t="s">
        <v>157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86</v>
      </c>
      <c r="BK449" s="241">
        <f>ROUND(I449*H449,2)</f>
        <v>0</v>
      </c>
      <c r="BL449" s="18" t="s">
        <v>242</v>
      </c>
      <c r="BM449" s="240" t="s">
        <v>2043</v>
      </c>
    </row>
    <row r="450" s="12" customFormat="1" ht="25.92" customHeight="1">
      <c r="A450" s="12"/>
      <c r="B450" s="212"/>
      <c r="C450" s="213"/>
      <c r="D450" s="214" t="s">
        <v>77</v>
      </c>
      <c r="E450" s="215" t="s">
        <v>261</v>
      </c>
      <c r="F450" s="215" t="s">
        <v>551</v>
      </c>
      <c r="G450" s="213"/>
      <c r="H450" s="213"/>
      <c r="I450" s="216"/>
      <c r="J450" s="217">
        <f>BK450</f>
        <v>0</v>
      </c>
      <c r="K450" s="213"/>
      <c r="L450" s="218"/>
      <c r="M450" s="219"/>
      <c r="N450" s="220"/>
      <c r="O450" s="220"/>
      <c r="P450" s="221">
        <f>P451</f>
        <v>0</v>
      </c>
      <c r="Q450" s="220"/>
      <c r="R450" s="221">
        <f>R451</f>
        <v>0</v>
      </c>
      <c r="S450" s="220"/>
      <c r="T450" s="222">
        <f>T451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23" t="s">
        <v>158</v>
      </c>
      <c r="AT450" s="224" t="s">
        <v>77</v>
      </c>
      <c r="AU450" s="224" t="s">
        <v>78</v>
      </c>
      <c r="AY450" s="223" t="s">
        <v>157</v>
      </c>
      <c r="BK450" s="225">
        <f>BK451</f>
        <v>0</v>
      </c>
    </row>
    <row r="451" s="12" customFormat="1" ht="22.8" customHeight="1">
      <c r="A451" s="12"/>
      <c r="B451" s="212"/>
      <c r="C451" s="213"/>
      <c r="D451" s="214" t="s">
        <v>77</v>
      </c>
      <c r="E451" s="226" t="s">
        <v>1284</v>
      </c>
      <c r="F451" s="226" t="s">
        <v>2044</v>
      </c>
      <c r="G451" s="213"/>
      <c r="H451" s="213"/>
      <c r="I451" s="216"/>
      <c r="J451" s="227">
        <f>BK451</f>
        <v>0</v>
      </c>
      <c r="K451" s="213"/>
      <c r="L451" s="218"/>
      <c r="M451" s="219"/>
      <c r="N451" s="220"/>
      <c r="O451" s="220"/>
      <c r="P451" s="221">
        <f>SUM(P452:P453)</f>
        <v>0</v>
      </c>
      <c r="Q451" s="220"/>
      <c r="R451" s="221">
        <f>SUM(R452:R453)</f>
        <v>0</v>
      </c>
      <c r="S451" s="220"/>
      <c r="T451" s="222">
        <f>SUM(T452:T453)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3" t="s">
        <v>158</v>
      </c>
      <c r="AT451" s="224" t="s">
        <v>77</v>
      </c>
      <c r="AU451" s="224" t="s">
        <v>86</v>
      </c>
      <c r="AY451" s="223" t="s">
        <v>157</v>
      </c>
      <c r="BK451" s="225">
        <f>SUM(BK452:BK453)</f>
        <v>0</v>
      </c>
    </row>
    <row r="452" s="2" customFormat="1" ht="24.15" customHeight="1">
      <c r="A452" s="39"/>
      <c r="B452" s="40"/>
      <c r="C452" s="228" t="s">
        <v>1254</v>
      </c>
      <c r="D452" s="228" t="s">
        <v>160</v>
      </c>
      <c r="E452" s="229" t="s">
        <v>2045</v>
      </c>
      <c r="F452" s="230" t="s">
        <v>2046</v>
      </c>
      <c r="G452" s="231" t="s">
        <v>195</v>
      </c>
      <c r="H452" s="232">
        <v>1</v>
      </c>
      <c r="I452" s="233"/>
      <c r="J452" s="234">
        <f>ROUND(I452*H452,2)</f>
        <v>0</v>
      </c>
      <c r="K452" s="235"/>
      <c r="L452" s="45"/>
      <c r="M452" s="236" t="s">
        <v>1</v>
      </c>
      <c r="N452" s="237" t="s">
        <v>43</v>
      </c>
      <c r="O452" s="92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0" t="s">
        <v>512</v>
      </c>
      <c r="AT452" s="240" t="s">
        <v>160</v>
      </c>
      <c r="AU452" s="240" t="s">
        <v>88</v>
      </c>
      <c r="AY452" s="18" t="s">
        <v>157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86</v>
      </c>
      <c r="BK452" s="241">
        <f>ROUND(I452*H452,2)</f>
        <v>0</v>
      </c>
      <c r="BL452" s="18" t="s">
        <v>512</v>
      </c>
      <c r="BM452" s="240" t="s">
        <v>2047</v>
      </c>
    </row>
    <row r="453" s="2" customFormat="1">
      <c r="A453" s="39"/>
      <c r="B453" s="40"/>
      <c r="C453" s="41"/>
      <c r="D453" s="244" t="s">
        <v>233</v>
      </c>
      <c r="E453" s="41"/>
      <c r="F453" s="275" t="s">
        <v>2048</v>
      </c>
      <c r="G453" s="41"/>
      <c r="H453" s="41"/>
      <c r="I453" s="276"/>
      <c r="J453" s="41"/>
      <c r="K453" s="41"/>
      <c r="L453" s="45"/>
      <c r="M453" s="307"/>
      <c r="N453" s="308"/>
      <c r="O453" s="293"/>
      <c r="P453" s="293"/>
      <c r="Q453" s="293"/>
      <c r="R453" s="293"/>
      <c r="S453" s="293"/>
      <c r="T453" s="30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233</v>
      </c>
      <c r="AU453" s="18" t="s">
        <v>88</v>
      </c>
    </row>
    <row r="454" s="2" customFormat="1" ht="6.96" customHeight="1">
      <c r="A454" s="39"/>
      <c r="B454" s="67"/>
      <c r="C454" s="68"/>
      <c r="D454" s="68"/>
      <c r="E454" s="68"/>
      <c r="F454" s="68"/>
      <c r="G454" s="68"/>
      <c r="H454" s="68"/>
      <c r="I454" s="68"/>
      <c r="J454" s="68"/>
      <c r="K454" s="68"/>
      <c r="L454" s="45"/>
      <c r="M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</sheetData>
  <sheetProtection sheet="1" autoFilter="0" formatColumns="0" formatRows="0" objects="1" scenarios="1" spinCount="100000" saltValue="33S0QdyLBQ231nV9lDrXnRyoh1v5hs93BjADjW5wcbn6ulXow0oYja+7zrzAalKq/eVYUacORH8W8AN3XL87Lg==" hashValue="5sCs3wlDUc/5hO15KqHX86uJuv7wAOQd5xu//D0FL7M5w6W33FaBuLFODlECwZloHw4s3O68NhVhP2UGmxKYYw==" algorithmName="SHA-512" password="CC35"/>
  <autoFilter ref="C139:K453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 Senohraby ON - oprava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2049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2050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2051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25. 7. 2023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ROUND(J138,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ROUND((SUM(BE138:BE296)),  2)</f>
        <v>0</v>
      </c>
      <c r="G35" s="39"/>
      <c r="H35" s="39"/>
      <c r="I35" s="165">
        <v>0.20999999999999999</v>
      </c>
      <c r="J35" s="164">
        <f>ROUND(((SUM(BE138:BE296))*I35),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ROUND((SUM(BF138:BF296)),  2)</f>
        <v>0</v>
      </c>
      <c r="G36" s="39"/>
      <c r="H36" s="39"/>
      <c r="I36" s="165">
        <v>0.14999999999999999</v>
      </c>
      <c r="J36" s="164">
        <f>ROUND(((SUM(BF138:BF296))*I36),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ROUND((SUM(BG138:BG296)),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ROUND((SUM(BH138:BH296)),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ROUND((SUM(BI138:BI296)),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 Senohraby ON -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2049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2050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5.1 - WC ženy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Senohraby</v>
      </c>
      <c r="G91" s="41"/>
      <c r="H91" s="41"/>
      <c r="I91" s="33" t="s">
        <v>22</v>
      </c>
      <c r="J91" s="80" t="str">
        <f>IF(J14="","",J14)</f>
        <v>25. 7. 2023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železnic, státní organizace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L. Malý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124</v>
      </c>
      <c r="D96" s="186"/>
      <c r="E96" s="186"/>
      <c r="F96" s="186"/>
      <c r="G96" s="186"/>
      <c r="H96" s="186"/>
      <c r="I96" s="186"/>
      <c r="J96" s="187" t="s">
        <v>125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126</v>
      </c>
      <c r="D98" s="41"/>
      <c r="E98" s="41"/>
      <c r="F98" s="41"/>
      <c r="G98" s="41"/>
      <c r="H98" s="41"/>
      <c r="I98" s="41"/>
      <c r="J98" s="111">
        <f>J138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127</v>
      </c>
    </row>
    <row r="99" s="9" customFormat="1" ht="24.96" customHeight="1">
      <c r="A99" s="9"/>
      <c r="B99" s="189"/>
      <c r="C99" s="190"/>
      <c r="D99" s="191" t="s">
        <v>128</v>
      </c>
      <c r="E99" s="192"/>
      <c r="F99" s="192"/>
      <c r="G99" s="192"/>
      <c r="H99" s="192"/>
      <c r="I99" s="192"/>
      <c r="J99" s="193">
        <f>J139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129</v>
      </c>
      <c r="E100" s="197"/>
      <c r="F100" s="197"/>
      <c r="G100" s="197"/>
      <c r="H100" s="197"/>
      <c r="I100" s="197"/>
      <c r="J100" s="198">
        <f>J140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559</v>
      </c>
      <c r="E101" s="197"/>
      <c r="F101" s="197"/>
      <c r="G101" s="197"/>
      <c r="H101" s="197"/>
      <c r="I101" s="197"/>
      <c r="J101" s="198">
        <f>J143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561</v>
      </c>
      <c r="E102" s="197"/>
      <c r="F102" s="197"/>
      <c r="G102" s="197"/>
      <c r="H102" s="197"/>
      <c r="I102" s="197"/>
      <c r="J102" s="198">
        <f>J149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131</v>
      </c>
      <c r="E103" s="197"/>
      <c r="F103" s="197"/>
      <c r="G103" s="197"/>
      <c r="H103" s="197"/>
      <c r="I103" s="197"/>
      <c r="J103" s="198">
        <f>J155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132</v>
      </c>
      <c r="E104" s="197"/>
      <c r="F104" s="197"/>
      <c r="G104" s="197"/>
      <c r="H104" s="197"/>
      <c r="I104" s="197"/>
      <c r="J104" s="198">
        <f>J162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2052</v>
      </c>
      <c r="E105" s="192"/>
      <c r="F105" s="192"/>
      <c r="G105" s="192"/>
      <c r="H105" s="192"/>
      <c r="I105" s="192"/>
      <c r="J105" s="193">
        <f>J164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2053</v>
      </c>
      <c r="E106" s="197"/>
      <c r="F106" s="197"/>
      <c r="G106" s="197"/>
      <c r="H106" s="197"/>
      <c r="I106" s="197"/>
      <c r="J106" s="198">
        <f>J192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133</v>
      </c>
      <c r="E107" s="192"/>
      <c r="F107" s="192"/>
      <c r="G107" s="192"/>
      <c r="H107" s="192"/>
      <c r="I107" s="192"/>
      <c r="J107" s="193">
        <f>J195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1579</v>
      </c>
      <c r="E108" s="197"/>
      <c r="F108" s="197"/>
      <c r="G108" s="197"/>
      <c r="H108" s="197"/>
      <c r="I108" s="197"/>
      <c r="J108" s="198">
        <f>J196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1580</v>
      </c>
      <c r="E109" s="197"/>
      <c r="F109" s="197"/>
      <c r="G109" s="197"/>
      <c r="H109" s="197"/>
      <c r="I109" s="197"/>
      <c r="J109" s="198">
        <f>J221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1336</v>
      </c>
      <c r="E110" s="197"/>
      <c r="F110" s="197"/>
      <c r="G110" s="197"/>
      <c r="H110" s="197"/>
      <c r="I110" s="197"/>
      <c r="J110" s="198">
        <f>J225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1337</v>
      </c>
      <c r="E111" s="197"/>
      <c r="F111" s="197"/>
      <c r="G111" s="197"/>
      <c r="H111" s="197"/>
      <c r="I111" s="197"/>
      <c r="J111" s="198">
        <f>J231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565</v>
      </c>
      <c r="E112" s="197"/>
      <c r="F112" s="197"/>
      <c r="G112" s="197"/>
      <c r="H112" s="197"/>
      <c r="I112" s="197"/>
      <c r="J112" s="198">
        <f>J237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1338</v>
      </c>
      <c r="E113" s="197"/>
      <c r="F113" s="197"/>
      <c r="G113" s="197"/>
      <c r="H113" s="197"/>
      <c r="I113" s="197"/>
      <c r="J113" s="198">
        <f>J248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1583</v>
      </c>
      <c r="E114" s="197"/>
      <c r="F114" s="197"/>
      <c r="G114" s="197"/>
      <c r="H114" s="197"/>
      <c r="I114" s="197"/>
      <c r="J114" s="198">
        <f>J258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566</v>
      </c>
      <c r="E115" s="197"/>
      <c r="F115" s="197"/>
      <c r="G115" s="197"/>
      <c r="H115" s="197"/>
      <c r="I115" s="197"/>
      <c r="J115" s="198">
        <f>J278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2054</v>
      </c>
      <c r="E116" s="197"/>
      <c r="F116" s="197"/>
      <c r="G116" s="197"/>
      <c r="H116" s="197"/>
      <c r="I116" s="197"/>
      <c r="J116" s="198">
        <f>J283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142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4" t="str">
        <f>E7</f>
        <v xml:space="preserve"> Senohraby ON - oprava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121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4" t="s">
        <v>2049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2050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E11</f>
        <v>5.1 - WC ženy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F14</f>
        <v>Senohraby</v>
      </c>
      <c r="G132" s="41"/>
      <c r="H132" s="41"/>
      <c r="I132" s="33" t="s">
        <v>22</v>
      </c>
      <c r="J132" s="80" t="str">
        <f>IF(J14="","",J14)</f>
        <v>25. 7. 2023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E17</f>
        <v>Správa železnic, státní organizace</v>
      </c>
      <c r="G134" s="41"/>
      <c r="H134" s="41"/>
      <c r="I134" s="33" t="s">
        <v>32</v>
      </c>
      <c r="J134" s="37" t="str">
        <f>E23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30</v>
      </c>
      <c r="D135" s="41"/>
      <c r="E135" s="41"/>
      <c r="F135" s="28" t="str">
        <f>IF(E20="","",E20)</f>
        <v>Vyplň údaj</v>
      </c>
      <c r="G135" s="41"/>
      <c r="H135" s="41"/>
      <c r="I135" s="33" t="s">
        <v>35</v>
      </c>
      <c r="J135" s="37" t="str">
        <f>E26</f>
        <v>L. Malý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0"/>
      <c r="B137" s="201"/>
      <c r="C137" s="202" t="s">
        <v>143</v>
      </c>
      <c r="D137" s="203" t="s">
        <v>63</v>
      </c>
      <c r="E137" s="203" t="s">
        <v>59</v>
      </c>
      <c r="F137" s="203" t="s">
        <v>60</v>
      </c>
      <c r="G137" s="203" t="s">
        <v>144</v>
      </c>
      <c r="H137" s="203" t="s">
        <v>145</v>
      </c>
      <c r="I137" s="203" t="s">
        <v>146</v>
      </c>
      <c r="J137" s="204" t="s">
        <v>125</v>
      </c>
      <c r="K137" s="205" t="s">
        <v>147</v>
      </c>
      <c r="L137" s="206"/>
      <c r="M137" s="101" t="s">
        <v>1</v>
      </c>
      <c r="N137" s="102" t="s">
        <v>42</v>
      </c>
      <c r="O137" s="102" t="s">
        <v>148</v>
      </c>
      <c r="P137" s="102" t="s">
        <v>149</v>
      </c>
      <c r="Q137" s="102" t="s">
        <v>150</v>
      </c>
      <c r="R137" s="102" t="s">
        <v>151</v>
      </c>
      <c r="S137" s="102" t="s">
        <v>152</v>
      </c>
      <c r="T137" s="103" t="s">
        <v>153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9"/>
      <c r="B138" s="40"/>
      <c r="C138" s="108" t="s">
        <v>154</v>
      </c>
      <c r="D138" s="41"/>
      <c r="E138" s="41"/>
      <c r="F138" s="41"/>
      <c r="G138" s="41"/>
      <c r="H138" s="41"/>
      <c r="I138" s="41"/>
      <c r="J138" s="207">
        <f>BK138</f>
        <v>0</v>
      </c>
      <c r="K138" s="41"/>
      <c r="L138" s="45"/>
      <c r="M138" s="104"/>
      <c r="N138" s="208"/>
      <c r="O138" s="105"/>
      <c r="P138" s="209">
        <f>P139+P164+P195</f>
        <v>0</v>
      </c>
      <c r="Q138" s="105"/>
      <c r="R138" s="209">
        <f>R139+R164+R195</f>
        <v>1.9743686999999999</v>
      </c>
      <c r="S138" s="105"/>
      <c r="T138" s="210">
        <f>T139+T164+T195</f>
        <v>2.4932070999999998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77</v>
      </c>
      <c r="AU138" s="18" t="s">
        <v>127</v>
      </c>
      <c r="BK138" s="211">
        <f>BK139+BK164+BK195</f>
        <v>0</v>
      </c>
    </row>
    <row r="139" s="12" customFormat="1" ht="25.92" customHeight="1">
      <c r="A139" s="12"/>
      <c r="B139" s="212"/>
      <c r="C139" s="213"/>
      <c r="D139" s="214" t="s">
        <v>77</v>
      </c>
      <c r="E139" s="215" t="s">
        <v>155</v>
      </c>
      <c r="F139" s="215" t="s">
        <v>156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P140+P143+P149+P155+P162</f>
        <v>0</v>
      </c>
      <c r="Q139" s="220"/>
      <c r="R139" s="221">
        <f>R140+R143+R149+R155+R162</f>
        <v>0.7843426</v>
      </c>
      <c r="S139" s="220"/>
      <c r="T139" s="222">
        <f>T140+T143+T149+T155+T162</f>
        <v>0.93500000000000005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86</v>
      </c>
      <c r="AT139" s="224" t="s">
        <v>77</v>
      </c>
      <c r="AU139" s="224" t="s">
        <v>78</v>
      </c>
      <c r="AY139" s="223" t="s">
        <v>157</v>
      </c>
      <c r="BK139" s="225">
        <f>BK140+BK143+BK149+BK155+BK162</f>
        <v>0</v>
      </c>
    </row>
    <row r="140" s="12" customFormat="1" ht="22.8" customHeight="1">
      <c r="A140" s="12"/>
      <c r="B140" s="212"/>
      <c r="C140" s="213"/>
      <c r="D140" s="214" t="s">
        <v>77</v>
      </c>
      <c r="E140" s="226" t="s">
        <v>158</v>
      </c>
      <c r="F140" s="226" t="s">
        <v>159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SUM(P141:P142)</f>
        <v>0</v>
      </c>
      <c r="Q140" s="220"/>
      <c r="R140" s="221">
        <f>SUM(R141:R142)</f>
        <v>0.18696000000000002</v>
      </c>
      <c r="S140" s="220"/>
      <c r="T140" s="22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86</v>
      </c>
      <c r="AT140" s="224" t="s">
        <v>77</v>
      </c>
      <c r="AU140" s="224" t="s">
        <v>86</v>
      </c>
      <c r="AY140" s="223" t="s">
        <v>157</v>
      </c>
      <c r="BK140" s="225">
        <f>SUM(BK141:BK142)</f>
        <v>0</v>
      </c>
    </row>
    <row r="141" s="2" customFormat="1" ht="24.15" customHeight="1">
      <c r="A141" s="39"/>
      <c r="B141" s="40"/>
      <c r="C141" s="228" t="s">
        <v>86</v>
      </c>
      <c r="D141" s="228" t="s">
        <v>160</v>
      </c>
      <c r="E141" s="229" t="s">
        <v>2055</v>
      </c>
      <c r="F141" s="230" t="s">
        <v>2056</v>
      </c>
      <c r="G141" s="231" t="s">
        <v>177</v>
      </c>
      <c r="H141" s="232">
        <v>3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43</v>
      </c>
      <c r="O141" s="92"/>
      <c r="P141" s="238">
        <f>O141*H141</f>
        <v>0</v>
      </c>
      <c r="Q141" s="238">
        <v>0.06232</v>
      </c>
      <c r="R141" s="238">
        <f>Q141*H141</f>
        <v>0.18696000000000002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164</v>
      </c>
      <c r="AT141" s="240" t="s">
        <v>160</v>
      </c>
      <c r="AU141" s="240" t="s">
        <v>88</v>
      </c>
      <c r="AY141" s="18" t="s">
        <v>157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86</v>
      </c>
      <c r="BK141" s="241">
        <f>ROUND(I141*H141,2)</f>
        <v>0</v>
      </c>
      <c r="BL141" s="18" t="s">
        <v>164</v>
      </c>
      <c r="BM141" s="240" t="s">
        <v>2057</v>
      </c>
    </row>
    <row r="142" s="14" customFormat="1">
      <c r="A142" s="14"/>
      <c r="B142" s="253"/>
      <c r="C142" s="254"/>
      <c r="D142" s="244" t="s">
        <v>166</v>
      </c>
      <c r="E142" s="255" t="s">
        <v>1</v>
      </c>
      <c r="F142" s="256" t="s">
        <v>386</v>
      </c>
      <c r="G142" s="254"/>
      <c r="H142" s="257">
        <v>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166</v>
      </c>
      <c r="AU142" s="263" t="s">
        <v>88</v>
      </c>
      <c r="AV142" s="14" t="s">
        <v>88</v>
      </c>
      <c r="AW142" s="14" t="s">
        <v>34</v>
      </c>
      <c r="AX142" s="14" t="s">
        <v>86</v>
      </c>
      <c r="AY142" s="263" t="s">
        <v>157</v>
      </c>
    </row>
    <row r="143" s="12" customFormat="1" ht="22.8" customHeight="1">
      <c r="A143" s="12"/>
      <c r="B143" s="212"/>
      <c r="C143" s="213"/>
      <c r="D143" s="214" t="s">
        <v>77</v>
      </c>
      <c r="E143" s="226" t="s">
        <v>192</v>
      </c>
      <c r="F143" s="226" t="s">
        <v>607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SUM(P144:P148)</f>
        <v>0</v>
      </c>
      <c r="Q143" s="220"/>
      <c r="R143" s="221">
        <f>SUM(R144:R148)</f>
        <v>0.59525759999999994</v>
      </c>
      <c r="S143" s="220"/>
      <c r="T143" s="22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86</v>
      </c>
      <c r="AT143" s="224" t="s">
        <v>77</v>
      </c>
      <c r="AU143" s="224" t="s">
        <v>86</v>
      </c>
      <c r="AY143" s="223" t="s">
        <v>157</v>
      </c>
      <c r="BK143" s="225">
        <f>SUM(BK144:BK148)</f>
        <v>0</v>
      </c>
    </row>
    <row r="144" s="2" customFormat="1" ht="24.15" customHeight="1">
      <c r="A144" s="39"/>
      <c r="B144" s="40"/>
      <c r="C144" s="228" t="s">
        <v>88</v>
      </c>
      <c r="D144" s="228" t="s">
        <v>160</v>
      </c>
      <c r="E144" s="229" t="s">
        <v>1349</v>
      </c>
      <c r="F144" s="230" t="s">
        <v>1350</v>
      </c>
      <c r="G144" s="231" t="s">
        <v>177</v>
      </c>
      <c r="H144" s="232">
        <v>24.719999999999999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43</v>
      </c>
      <c r="O144" s="92"/>
      <c r="P144" s="238">
        <f>O144*H144</f>
        <v>0</v>
      </c>
      <c r="Q144" s="238">
        <v>0.0043800000000000002</v>
      </c>
      <c r="R144" s="238">
        <f>Q144*H144</f>
        <v>0.1082736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164</v>
      </c>
      <c r="AT144" s="240" t="s">
        <v>160</v>
      </c>
      <c r="AU144" s="240" t="s">
        <v>88</v>
      </c>
      <c r="AY144" s="18" t="s">
        <v>157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86</v>
      </c>
      <c r="BK144" s="241">
        <f>ROUND(I144*H144,2)</f>
        <v>0</v>
      </c>
      <c r="BL144" s="18" t="s">
        <v>164</v>
      </c>
      <c r="BM144" s="240" t="s">
        <v>2058</v>
      </c>
    </row>
    <row r="145" s="14" customFormat="1">
      <c r="A145" s="14"/>
      <c r="B145" s="253"/>
      <c r="C145" s="254"/>
      <c r="D145" s="244" t="s">
        <v>166</v>
      </c>
      <c r="E145" s="255" t="s">
        <v>1</v>
      </c>
      <c r="F145" s="256" t="s">
        <v>2059</v>
      </c>
      <c r="G145" s="254"/>
      <c r="H145" s="257">
        <v>14.16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166</v>
      </c>
      <c r="AU145" s="263" t="s">
        <v>88</v>
      </c>
      <c r="AV145" s="14" t="s">
        <v>88</v>
      </c>
      <c r="AW145" s="14" t="s">
        <v>34</v>
      </c>
      <c r="AX145" s="14" t="s">
        <v>78</v>
      </c>
      <c r="AY145" s="263" t="s">
        <v>157</v>
      </c>
    </row>
    <row r="146" s="14" customFormat="1">
      <c r="A146" s="14"/>
      <c r="B146" s="253"/>
      <c r="C146" s="254"/>
      <c r="D146" s="244" t="s">
        <v>166</v>
      </c>
      <c r="E146" s="255" t="s">
        <v>1</v>
      </c>
      <c r="F146" s="256" t="s">
        <v>2060</v>
      </c>
      <c r="G146" s="254"/>
      <c r="H146" s="257">
        <v>10.560000000000001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166</v>
      </c>
      <c r="AU146" s="263" t="s">
        <v>88</v>
      </c>
      <c r="AV146" s="14" t="s">
        <v>88</v>
      </c>
      <c r="AW146" s="14" t="s">
        <v>34</v>
      </c>
      <c r="AX146" s="14" t="s">
        <v>78</v>
      </c>
      <c r="AY146" s="263" t="s">
        <v>157</v>
      </c>
    </row>
    <row r="147" s="15" customFormat="1">
      <c r="A147" s="15"/>
      <c r="B147" s="264"/>
      <c r="C147" s="265"/>
      <c r="D147" s="244" t="s">
        <v>166</v>
      </c>
      <c r="E147" s="266" t="s">
        <v>1</v>
      </c>
      <c r="F147" s="267" t="s">
        <v>170</v>
      </c>
      <c r="G147" s="265"/>
      <c r="H147" s="268">
        <v>24.719999999999999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166</v>
      </c>
      <c r="AU147" s="274" t="s">
        <v>88</v>
      </c>
      <c r="AV147" s="15" t="s">
        <v>164</v>
      </c>
      <c r="AW147" s="15" t="s">
        <v>34</v>
      </c>
      <c r="AX147" s="15" t="s">
        <v>86</v>
      </c>
      <c r="AY147" s="274" t="s">
        <v>157</v>
      </c>
    </row>
    <row r="148" s="2" customFormat="1" ht="37.8" customHeight="1">
      <c r="A148" s="39"/>
      <c r="B148" s="40"/>
      <c r="C148" s="228" t="s">
        <v>158</v>
      </c>
      <c r="D148" s="228" t="s">
        <v>160</v>
      </c>
      <c r="E148" s="229" t="s">
        <v>2061</v>
      </c>
      <c r="F148" s="230" t="s">
        <v>2062</v>
      </c>
      <c r="G148" s="231" t="s">
        <v>177</v>
      </c>
      <c r="H148" s="232">
        <v>24.719999999999999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43</v>
      </c>
      <c r="O148" s="92"/>
      <c r="P148" s="238">
        <f>O148*H148</f>
        <v>0</v>
      </c>
      <c r="Q148" s="238">
        <v>0.019699999999999999</v>
      </c>
      <c r="R148" s="238">
        <f>Q148*H148</f>
        <v>0.48698399999999997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164</v>
      </c>
      <c r="AT148" s="240" t="s">
        <v>160</v>
      </c>
      <c r="AU148" s="240" t="s">
        <v>88</v>
      </c>
      <c r="AY148" s="18" t="s">
        <v>157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86</v>
      </c>
      <c r="BK148" s="241">
        <f>ROUND(I148*H148,2)</f>
        <v>0</v>
      </c>
      <c r="BL148" s="18" t="s">
        <v>164</v>
      </c>
      <c r="BM148" s="240" t="s">
        <v>2063</v>
      </c>
    </row>
    <row r="149" s="12" customFormat="1" ht="22.8" customHeight="1">
      <c r="A149" s="12"/>
      <c r="B149" s="212"/>
      <c r="C149" s="213"/>
      <c r="D149" s="214" t="s">
        <v>77</v>
      </c>
      <c r="E149" s="226" t="s">
        <v>181</v>
      </c>
      <c r="F149" s="226" t="s">
        <v>704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SUM(P150:P154)</f>
        <v>0</v>
      </c>
      <c r="Q149" s="220"/>
      <c r="R149" s="221">
        <f>SUM(R150:R154)</f>
        <v>0.0021250000000000002</v>
      </c>
      <c r="S149" s="220"/>
      <c r="T149" s="222">
        <f>SUM(T150:T154)</f>
        <v>0.93500000000000005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86</v>
      </c>
      <c r="AT149" s="224" t="s">
        <v>77</v>
      </c>
      <c r="AU149" s="224" t="s">
        <v>86</v>
      </c>
      <c r="AY149" s="223" t="s">
        <v>157</v>
      </c>
      <c r="BK149" s="225">
        <f>SUM(BK150:BK154)</f>
        <v>0</v>
      </c>
    </row>
    <row r="150" s="2" customFormat="1" ht="37.8" customHeight="1">
      <c r="A150" s="39"/>
      <c r="B150" s="40"/>
      <c r="C150" s="228" t="s">
        <v>164</v>
      </c>
      <c r="D150" s="228" t="s">
        <v>160</v>
      </c>
      <c r="E150" s="229" t="s">
        <v>2064</v>
      </c>
      <c r="F150" s="230" t="s">
        <v>2065</v>
      </c>
      <c r="G150" s="231" t="s">
        <v>177</v>
      </c>
      <c r="H150" s="232">
        <v>8.5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43</v>
      </c>
      <c r="O150" s="92"/>
      <c r="P150" s="238">
        <f>O150*H150</f>
        <v>0</v>
      </c>
      <c r="Q150" s="238">
        <v>0.00021000000000000001</v>
      </c>
      <c r="R150" s="238">
        <f>Q150*H150</f>
        <v>0.0017850000000000001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164</v>
      </c>
      <c r="AT150" s="240" t="s">
        <v>160</v>
      </c>
      <c r="AU150" s="240" t="s">
        <v>88</v>
      </c>
      <c r="AY150" s="18" t="s">
        <v>157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86</v>
      </c>
      <c r="BK150" s="241">
        <f>ROUND(I150*H150,2)</f>
        <v>0</v>
      </c>
      <c r="BL150" s="18" t="s">
        <v>164</v>
      </c>
      <c r="BM150" s="240" t="s">
        <v>2066</v>
      </c>
    </row>
    <row r="151" s="2" customFormat="1" ht="24.15" customHeight="1">
      <c r="A151" s="39"/>
      <c r="B151" s="40"/>
      <c r="C151" s="228" t="s">
        <v>187</v>
      </c>
      <c r="D151" s="228" t="s">
        <v>160</v>
      </c>
      <c r="E151" s="229" t="s">
        <v>1378</v>
      </c>
      <c r="F151" s="230" t="s">
        <v>1379</v>
      </c>
      <c r="G151" s="231" t="s">
        <v>177</v>
      </c>
      <c r="H151" s="232">
        <v>8.5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43</v>
      </c>
      <c r="O151" s="92"/>
      <c r="P151" s="238">
        <f>O151*H151</f>
        <v>0</v>
      </c>
      <c r="Q151" s="238">
        <v>4.0000000000000003E-05</v>
      </c>
      <c r="R151" s="238">
        <f>Q151*H151</f>
        <v>0.00034000000000000002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164</v>
      </c>
      <c r="AT151" s="240" t="s">
        <v>160</v>
      </c>
      <c r="AU151" s="240" t="s">
        <v>88</v>
      </c>
      <c r="AY151" s="18" t="s">
        <v>157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86</v>
      </c>
      <c r="BK151" s="241">
        <f>ROUND(I151*H151,2)</f>
        <v>0</v>
      </c>
      <c r="BL151" s="18" t="s">
        <v>164</v>
      </c>
      <c r="BM151" s="240" t="s">
        <v>2067</v>
      </c>
    </row>
    <row r="152" s="2" customFormat="1" ht="33" customHeight="1">
      <c r="A152" s="39"/>
      <c r="B152" s="40"/>
      <c r="C152" s="228" t="s">
        <v>192</v>
      </c>
      <c r="D152" s="228" t="s">
        <v>160</v>
      </c>
      <c r="E152" s="229" t="s">
        <v>2068</v>
      </c>
      <c r="F152" s="230" t="s">
        <v>2069</v>
      </c>
      <c r="G152" s="231" t="s">
        <v>163</v>
      </c>
      <c r="H152" s="232">
        <v>0.42499999999999999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43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2.2000000000000002</v>
      </c>
      <c r="T152" s="239">
        <f>S152*H152</f>
        <v>0.93500000000000005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164</v>
      </c>
      <c r="AT152" s="240" t="s">
        <v>160</v>
      </c>
      <c r="AU152" s="240" t="s">
        <v>88</v>
      </c>
      <c r="AY152" s="18" t="s">
        <v>157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86</v>
      </c>
      <c r="BK152" s="241">
        <f>ROUND(I152*H152,2)</f>
        <v>0</v>
      </c>
      <c r="BL152" s="18" t="s">
        <v>164</v>
      </c>
      <c r="BM152" s="240" t="s">
        <v>2070</v>
      </c>
    </row>
    <row r="153" s="14" customFormat="1">
      <c r="A153" s="14"/>
      <c r="B153" s="253"/>
      <c r="C153" s="254"/>
      <c r="D153" s="244" t="s">
        <v>166</v>
      </c>
      <c r="E153" s="255" t="s">
        <v>1</v>
      </c>
      <c r="F153" s="256" t="s">
        <v>2071</v>
      </c>
      <c r="G153" s="254"/>
      <c r="H153" s="257">
        <v>0.42499999999999999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166</v>
      </c>
      <c r="AU153" s="263" t="s">
        <v>88</v>
      </c>
      <c r="AV153" s="14" t="s">
        <v>88</v>
      </c>
      <c r="AW153" s="14" t="s">
        <v>34</v>
      </c>
      <c r="AX153" s="14" t="s">
        <v>86</v>
      </c>
      <c r="AY153" s="263" t="s">
        <v>157</v>
      </c>
    </row>
    <row r="154" s="2" customFormat="1" ht="37.8" customHeight="1">
      <c r="A154" s="39"/>
      <c r="B154" s="40"/>
      <c r="C154" s="228" t="s">
        <v>197</v>
      </c>
      <c r="D154" s="228" t="s">
        <v>160</v>
      </c>
      <c r="E154" s="229" t="s">
        <v>2072</v>
      </c>
      <c r="F154" s="230" t="s">
        <v>2073</v>
      </c>
      <c r="G154" s="231" t="s">
        <v>185</v>
      </c>
      <c r="H154" s="232">
        <v>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43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164</v>
      </c>
      <c r="AT154" s="240" t="s">
        <v>160</v>
      </c>
      <c r="AU154" s="240" t="s">
        <v>88</v>
      </c>
      <c r="AY154" s="18" t="s">
        <v>157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86</v>
      </c>
      <c r="BK154" s="241">
        <f>ROUND(I154*H154,2)</f>
        <v>0</v>
      </c>
      <c r="BL154" s="18" t="s">
        <v>164</v>
      </c>
      <c r="BM154" s="240" t="s">
        <v>2074</v>
      </c>
    </row>
    <row r="155" s="12" customFormat="1" ht="22.8" customHeight="1">
      <c r="A155" s="12"/>
      <c r="B155" s="212"/>
      <c r="C155" s="213"/>
      <c r="D155" s="214" t="s">
        <v>77</v>
      </c>
      <c r="E155" s="226" t="s">
        <v>214</v>
      </c>
      <c r="F155" s="226" t="s">
        <v>215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SUM(P156:P161)</f>
        <v>0</v>
      </c>
      <c r="Q155" s="220"/>
      <c r="R155" s="221">
        <f>SUM(R156:R161)</f>
        <v>0</v>
      </c>
      <c r="S155" s="220"/>
      <c r="T155" s="222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86</v>
      </c>
      <c r="AT155" s="224" t="s">
        <v>77</v>
      </c>
      <c r="AU155" s="224" t="s">
        <v>86</v>
      </c>
      <c r="AY155" s="223" t="s">
        <v>157</v>
      </c>
      <c r="BK155" s="225">
        <f>SUM(BK156:BK161)</f>
        <v>0</v>
      </c>
    </row>
    <row r="156" s="2" customFormat="1" ht="16.5" customHeight="1">
      <c r="A156" s="39"/>
      <c r="B156" s="40"/>
      <c r="C156" s="228" t="s">
        <v>203</v>
      </c>
      <c r="D156" s="228" t="s">
        <v>160</v>
      </c>
      <c r="E156" s="229" t="s">
        <v>2075</v>
      </c>
      <c r="F156" s="230" t="s">
        <v>2076</v>
      </c>
      <c r="G156" s="231" t="s">
        <v>190</v>
      </c>
      <c r="H156" s="232">
        <v>1.974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43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164</v>
      </c>
      <c r="AT156" s="240" t="s">
        <v>160</v>
      </c>
      <c r="AU156" s="240" t="s">
        <v>88</v>
      </c>
      <c r="AY156" s="18" t="s">
        <v>157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86</v>
      </c>
      <c r="BK156" s="241">
        <f>ROUND(I156*H156,2)</f>
        <v>0</v>
      </c>
      <c r="BL156" s="18" t="s">
        <v>164</v>
      </c>
      <c r="BM156" s="240" t="s">
        <v>2077</v>
      </c>
    </row>
    <row r="157" s="2" customFormat="1" ht="24.15" customHeight="1">
      <c r="A157" s="39"/>
      <c r="B157" s="40"/>
      <c r="C157" s="228" t="s">
        <v>181</v>
      </c>
      <c r="D157" s="228" t="s">
        <v>160</v>
      </c>
      <c r="E157" s="229" t="s">
        <v>2078</v>
      </c>
      <c r="F157" s="230" t="s">
        <v>2079</v>
      </c>
      <c r="G157" s="231" t="s">
        <v>190</v>
      </c>
      <c r="H157" s="232">
        <v>1.893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43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164</v>
      </c>
      <c r="AT157" s="240" t="s">
        <v>160</v>
      </c>
      <c r="AU157" s="240" t="s">
        <v>88</v>
      </c>
      <c r="AY157" s="18" t="s">
        <v>157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86</v>
      </c>
      <c r="BK157" s="241">
        <f>ROUND(I157*H157,2)</f>
        <v>0</v>
      </c>
      <c r="BL157" s="18" t="s">
        <v>164</v>
      </c>
      <c r="BM157" s="240" t="s">
        <v>2080</v>
      </c>
    </row>
    <row r="158" s="2" customFormat="1" ht="24.15" customHeight="1">
      <c r="A158" s="39"/>
      <c r="B158" s="40"/>
      <c r="C158" s="228" t="s">
        <v>216</v>
      </c>
      <c r="D158" s="228" t="s">
        <v>160</v>
      </c>
      <c r="E158" s="229" t="s">
        <v>221</v>
      </c>
      <c r="F158" s="230" t="s">
        <v>1677</v>
      </c>
      <c r="G158" s="231" t="s">
        <v>190</v>
      </c>
      <c r="H158" s="232">
        <v>1.974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43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164</v>
      </c>
      <c r="AT158" s="240" t="s">
        <v>160</v>
      </c>
      <c r="AU158" s="240" t="s">
        <v>88</v>
      </c>
      <c r="AY158" s="18" t="s">
        <v>157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86</v>
      </c>
      <c r="BK158" s="241">
        <f>ROUND(I158*H158,2)</f>
        <v>0</v>
      </c>
      <c r="BL158" s="18" t="s">
        <v>164</v>
      </c>
      <c r="BM158" s="240" t="s">
        <v>2081</v>
      </c>
    </row>
    <row r="159" s="2" customFormat="1" ht="24.15" customHeight="1">
      <c r="A159" s="39"/>
      <c r="B159" s="40"/>
      <c r="C159" s="228" t="s">
        <v>220</v>
      </c>
      <c r="D159" s="228" t="s">
        <v>160</v>
      </c>
      <c r="E159" s="229" t="s">
        <v>225</v>
      </c>
      <c r="F159" s="230" t="s">
        <v>226</v>
      </c>
      <c r="G159" s="231" t="s">
        <v>190</v>
      </c>
      <c r="H159" s="232">
        <v>37.506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43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164</v>
      </c>
      <c r="AT159" s="240" t="s">
        <v>160</v>
      </c>
      <c r="AU159" s="240" t="s">
        <v>88</v>
      </c>
      <c r="AY159" s="18" t="s">
        <v>157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86</v>
      </c>
      <c r="BK159" s="241">
        <f>ROUND(I159*H159,2)</f>
        <v>0</v>
      </c>
      <c r="BL159" s="18" t="s">
        <v>164</v>
      </c>
      <c r="BM159" s="240" t="s">
        <v>2082</v>
      </c>
    </row>
    <row r="160" s="14" customFormat="1">
      <c r="A160" s="14"/>
      <c r="B160" s="253"/>
      <c r="C160" s="254"/>
      <c r="D160" s="244" t="s">
        <v>166</v>
      </c>
      <c r="E160" s="254"/>
      <c r="F160" s="256" t="s">
        <v>2083</v>
      </c>
      <c r="G160" s="254"/>
      <c r="H160" s="257">
        <v>37.506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166</v>
      </c>
      <c r="AU160" s="263" t="s">
        <v>88</v>
      </c>
      <c r="AV160" s="14" t="s">
        <v>88</v>
      </c>
      <c r="AW160" s="14" t="s">
        <v>4</v>
      </c>
      <c r="AX160" s="14" t="s">
        <v>86</v>
      </c>
      <c r="AY160" s="263" t="s">
        <v>157</v>
      </c>
    </row>
    <row r="161" s="2" customFormat="1" ht="33" customHeight="1">
      <c r="A161" s="39"/>
      <c r="B161" s="40"/>
      <c r="C161" s="228" t="s">
        <v>224</v>
      </c>
      <c r="D161" s="228" t="s">
        <v>160</v>
      </c>
      <c r="E161" s="229" t="s">
        <v>832</v>
      </c>
      <c r="F161" s="230" t="s">
        <v>833</v>
      </c>
      <c r="G161" s="231" t="s">
        <v>190</v>
      </c>
      <c r="H161" s="232">
        <v>1.893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43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164</v>
      </c>
      <c r="AT161" s="240" t="s">
        <v>160</v>
      </c>
      <c r="AU161" s="240" t="s">
        <v>88</v>
      </c>
      <c r="AY161" s="18" t="s">
        <v>157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86</v>
      </c>
      <c r="BK161" s="241">
        <f>ROUND(I161*H161,2)</f>
        <v>0</v>
      </c>
      <c r="BL161" s="18" t="s">
        <v>164</v>
      </c>
      <c r="BM161" s="240" t="s">
        <v>2084</v>
      </c>
    </row>
    <row r="162" s="12" customFormat="1" ht="22.8" customHeight="1">
      <c r="A162" s="12"/>
      <c r="B162" s="212"/>
      <c r="C162" s="213"/>
      <c r="D162" s="214" t="s">
        <v>77</v>
      </c>
      <c r="E162" s="226" t="s">
        <v>246</v>
      </c>
      <c r="F162" s="226" t="s">
        <v>247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P163</f>
        <v>0</v>
      </c>
      <c r="Q162" s="220"/>
      <c r="R162" s="221">
        <f>R163</f>
        <v>0</v>
      </c>
      <c r="S162" s="220"/>
      <c r="T162" s="222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86</v>
      </c>
      <c r="AT162" s="224" t="s">
        <v>77</v>
      </c>
      <c r="AU162" s="224" t="s">
        <v>86</v>
      </c>
      <c r="AY162" s="223" t="s">
        <v>157</v>
      </c>
      <c r="BK162" s="225">
        <f>BK163</f>
        <v>0</v>
      </c>
    </row>
    <row r="163" s="2" customFormat="1" ht="21.75" customHeight="1">
      <c r="A163" s="39"/>
      <c r="B163" s="40"/>
      <c r="C163" s="228" t="s">
        <v>229</v>
      </c>
      <c r="D163" s="228" t="s">
        <v>160</v>
      </c>
      <c r="E163" s="229" t="s">
        <v>1404</v>
      </c>
      <c r="F163" s="230" t="s">
        <v>1405</v>
      </c>
      <c r="G163" s="231" t="s">
        <v>190</v>
      </c>
      <c r="H163" s="232">
        <v>2.589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43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164</v>
      </c>
      <c r="AT163" s="240" t="s">
        <v>160</v>
      </c>
      <c r="AU163" s="240" t="s">
        <v>88</v>
      </c>
      <c r="AY163" s="18" t="s">
        <v>157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86</v>
      </c>
      <c r="BK163" s="241">
        <f>ROUND(I163*H163,2)</f>
        <v>0</v>
      </c>
      <c r="BL163" s="18" t="s">
        <v>164</v>
      </c>
      <c r="BM163" s="240" t="s">
        <v>2085</v>
      </c>
    </row>
    <row r="164" s="12" customFormat="1" ht="25.92" customHeight="1">
      <c r="A164" s="12"/>
      <c r="B164" s="212"/>
      <c r="C164" s="213"/>
      <c r="D164" s="214" t="s">
        <v>77</v>
      </c>
      <c r="E164" s="215" t="s">
        <v>906</v>
      </c>
      <c r="F164" s="215" t="s">
        <v>907</v>
      </c>
      <c r="G164" s="213"/>
      <c r="H164" s="213"/>
      <c r="I164" s="216"/>
      <c r="J164" s="217">
        <f>BK164</f>
        <v>0</v>
      </c>
      <c r="K164" s="213"/>
      <c r="L164" s="218"/>
      <c r="M164" s="219"/>
      <c r="N164" s="220"/>
      <c r="O164" s="220"/>
      <c r="P164" s="221">
        <f>P165+SUM(P166:P192)</f>
        <v>0</v>
      </c>
      <c r="Q164" s="220"/>
      <c r="R164" s="221">
        <f>R165+SUM(R166:R192)</f>
        <v>0</v>
      </c>
      <c r="S164" s="220"/>
      <c r="T164" s="222">
        <f>T165+SUM(T166:T192)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77</v>
      </c>
      <c r="AU164" s="224" t="s">
        <v>78</v>
      </c>
      <c r="AY164" s="223" t="s">
        <v>157</v>
      </c>
      <c r="BK164" s="225">
        <f>BK165+SUM(BK166:BK192)</f>
        <v>0</v>
      </c>
    </row>
    <row r="165" s="2" customFormat="1" ht="33" customHeight="1">
      <c r="A165" s="39"/>
      <c r="B165" s="40"/>
      <c r="C165" s="228" t="s">
        <v>235</v>
      </c>
      <c r="D165" s="228" t="s">
        <v>160</v>
      </c>
      <c r="E165" s="229" t="s">
        <v>2086</v>
      </c>
      <c r="F165" s="230" t="s">
        <v>2087</v>
      </c>
      <c r="G165" s="231" t="s">
        <v>173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43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242</v>
      </c>
      <c r="AT165" s="240" t="s">
        <v>160</v>
      </c>
      <c r="AU165" s="240" t="s">
        <v>86</v>
      </c>
      <c r="AY165" s="18" t="s">
        <v>157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86</v>
      </c>
      <c r="BK165" s="241">
        <f>ROUND(I165*H165,2)</f>
        <v>0</v>
      </c>
      <c r="BL165" s="18" t="s">
        <v>242</v>
      </c>
      <c r="BM165" s="240" t="s">
        <v>2088</v>
      </c>
    </row>
    <row r="166" s="14" customFormat="1">
      <c r="A166" s="14"/>
      <c r="B166" s="253"/>
      <c r="C166" s="254"/>
      <c r="D166" s="244" t="s">
        <v>166</v>
      </c>
      <c r="E166" s="255" t="s">
        <v>1</v>
      </c>
      <c r="F166" s="256" t="s">
        <v>2089</v>
      </c>
      <c r="G166" s="254"/>
      <c r="H166" s="257">
        <v>1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166</v>
      </c>
      <c r="AU166" s="263" t="s">
        <v>86</v>
      </c>
      <c r="AV166" s="14" t="s">
        <v>88</v>
      </c>
      <c r="AW166" s="14" t="s">
        <v>34</v>
      </c>
      <c r="AX166" s="14" t="s">
        <v>78</v>
      </c>
      <c r="AY166" s="263" t="s">
        <v>157</v>
      </c>
    </row>
    <row r="167" s="15" customFormat="1">
      <c r="A167" s="15"/>
      <c r="B167" s="264"/>
      <c r="C167" s="265"/>
      <c r="D167" s="244" t="s">
        <v>166</v>
      </c>
      <c r="E167" s="266" t="s">
        <v>1</v>
      </c>
      <c r="F167" s="267" t="s">
        <v>170</v>
      </c>
      <c r="G167" s="265"/>
      <c r="H167" s="268">
        <v>1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4" t="s">
        <v>166</v>
      </c>
      <c r="AU167" s="274" t="s">
        <v>86</v>
      </c>
      <c r="AV167" s="15" t="s">
        <v>164</v>
      </c>
      <c r="AW167" s="15" t="s">
        <v>34</v>
      </c>
      <c r="AX167" s="15" t="s">
        <v>86</v>
      </c>
      <c r="AY167" s="274" t="s">
        <v>157</v>
      </c>
    </row>
    <row r="168" s="2" customFormat="1" ht="24.15" customHeight="1">
      <c r="A168" s="39"/>
      <c r="B168" s="40"/>
      <c r="C168" s="279" t="s">
        <v>8</v>
      </c>
      <c r="D168" s="279" t="s">
        <v>261</v>
      </c>
      <c r="E168" s="280" t="s">
        <v>2090</v>
      </c>
      <c r="F168" s="281" t="s">
        <v>2091</v>
      </c>
      <c r="G168" s="282" t="s">
        <v>173</v>
      </c>
      <c r="H168" s="283">
        <v>1</v>
      </c>
      <c r="I168" s="284"/>
      <c r="J168" s="285">
        <f>ROUND(I168*H168,2)</f>
        <v>0</v>
      </c>
      <c r="K168" s="286"/>
      <c r="L168" s="287"/>
      <c r="M168" s="288" t="s">
        <v>1</v>
      </c>
      <c r="N168" s="289" t="s">
        <v>43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264</v>
      </c>
      <c r="AT168" s="240" t="s">
        <v>261</v>
      </c>
      <c r="AU168" s="240" t="s">
        <v>86</v>
      </c>
      <c r="AY168" s="18" t="s">
        <v>157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86</v>
      </c>
      <c r="BK168" s="241">
        <f>ROUND(I168*H168,2)</f>
        <v>0</v>
      </c>
      <c r="BL168" s="18" t="s">
        <v>242</v>
      </c>
      <c r="BM168" s="240" t="s">
        <v>2092</v>
      </c>
    </row>
    <row r="169" s="2" customFormat="1" ht="16.5" customHeight="1">
      <c r="A169" s="39"/>
      <c r="B169" s="40"/>
      <c r="C169" s="228" t="s">
        <v>242</v>
      </c>
      <c r="D169" s="228" t="s">
        <v>160</v>
      </c>
      <c r="E169" s="229" t="s">
        <v>2093</v>
      </c>
      <c r="F169" s="230" t="s">
        <v>2094</v>
      </c>
      <c r="G169" s="231" t="s">
        <v>173</v>
      </c>
      <c r="H169" s="232">
        <v>3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43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242</v>
      </c>
      <c r="AT169" s="240" t="s">
        <v>160</v>
      </c>
      <c r="AU169" s="240" t="s">
        <v>86</v>
      </c>
      <c r="AY169" s="18" t="s">
        <v>157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86</v>
      </c>
      <c r="BK169" s="241">
        <f>ROUND(I169*H169,2)</f>
        <v>0</v>
      </c>
      <c r="BL169" s="18" t="s">
        <v>242</v>
      </c>
      <c r="BM169" s="240" t="s">
        <v>2095</v>
      </c>
    </row>
    <row r="170" s="2" customFormat="1" ht="21.75" customHeight="1">
      <c r="A170" s="39"/>
      <c r="B170" s="40"/>
      <c r="C170" s="279" t="s">
        <v>248</v>
      </c>
      <c r="D170" s="279" t="s">
        <v>261</v>
      </c>
      <c r="E170" s="280" t="s">
        <v>2096</v>
      </c>
      <c r="F170" s="281" t="s">
        <v>2097</v>
      </c>
      <c r="G170" s="282" t="s">
        <v>173</v>
      </c>
      <c r="H170" s="283">
        <v>3</v>
      </c>
      <c r="I170" s="284"/>
      <c r="J170" s="285">
        <f>ROUND(I170*H170,2)</f>
        <v>0</v>
      </c>
      <c r="K170" s="286"/>
      <c r="L170" s="287"/>
      <c r="M170" s="288" t="s">
        <v>1</v>
      </c>
      <c r="N170" s="289" t="s">
        <v>43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264</v>
      </c>
      <c r="AT170" s="240" t="s">
        <v>261</v>
      </c>
      <c r="AU170" s="240" t="s">
        <v>86</v>
      </c>
      <c r="AY170" s="18" t="s">
        <v>157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86</v>
      </c>
      <c r="BK170" s="241">
        <f>ROUND(I170*H170,2)</f>
        <v>0</v>
      </c>
      <c r="BL170" s="18" t="s">
        <v>242</v>
      </c>
      <c r="BM170" s="240" t="s">
        <v>2098</v>
      </c>
    </row>
    <row r="171" s="2" customFormat="1" ht="16.5" customHeight="1">
      <c r="A171" s="39"/>
      <c r="B171" s="40"/>
      <c r="C171" s="279" t="s">
        <v>256</v>
      </c>
      <c r="D171" s="279" t="s">
        <v>261</v>
      </c>
      <c r="E171" s="280" t="s">
        <v>2099</v>
      </c>
      <c r="F171" s="281" t="s">
        <v>2100</v>
      </c>
      <c r="G171" s="282" t="s">
        <v>2101</v>
      </c>
      <c r="H171" s="283">
        <v>3</v>
      </c>
      <c r="I171" s="284"/>
      <c r="J171" s="285">
        <f>ROUND(I171*H171,2)</f>
        <v>0</v>
      </c>
      <c r="K171" s="286"/>
      <c r="L171" s="287"/>
      <c r="M171" s="288" t="s">
        <v>1</v>
      </c>
      <c r="N171" s="289" t="s">
        <v>43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264</v>
      </c>
      <c r="AT171" s="240" t="s">
        <v>261</v>
      </c>
      <c r="AU171" s="240" t="s">
        <v>86</v>
      </c>
      <c r="AY171" s="18" t="s">
        <v>157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86</v>
      </c>
      <c r="BK171" s="241">
        <f>ROUND(I171*H171,2)</f>
        <v>0</v>
      </c>
      <c r="BL171" s="18" t="s">
        <v>242</v>
      </c>
      <c r="BM171" s="240" t="s">
        <v>2102</v>
      </c>
    </row>
    <row r="172" s="2" customFormat="1" ht="24.15" customHeight="1">
      <c r="A172" s="39"/>
      <c r="B172" s="40"/>
      <c r="C172" s="228" t="s">
        <v>260</v>
      </c>
      <c r="D172" s="228" t="s">
        <v>160</v>
      </c>
      <c r="E172" s="229" t="s">
        <v>2103</v>
      </c>
      <c r="F172" s="230" t="s">
        <v>2104</v>
      </c>
      <c r="G172" s="231" t="s">
        <v>173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43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242</v>
      </c>
      <c r="AT172" s="240" t="s">
        <v>160</v>
      </c>
      <c r="AU172" s="240" t="s">
        <v>86</v>
      </c>
      <c r="AY172" s="18" t="s">
        <v>157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86</v>
      </c>
      <c r="BK172" s="241">
        <f>ROUND(I172*H172,2)</f>
        <v>0</v>
      </c>
      <c r="BL172" s="18" t="s">
        <v>242</v>
      </c>
      <c r="BM172" s="240" t="s">
        <v>2105</v>
      </c>
    </row>
    <row r="173" s="2" customFormat="1" ht="24.15" customHeight="1">
      <c r="A173" s="39"/>
      <c r="B173" s="40"/>
      <c r="C173" s="279" t="s">
        <v>268</v>
      </c>
      <c r="D173" s="279" t="s">
        <v>261</v>
      </c>
      <c r="E173" s="280" t="s">
        <v>2106</v>
      </c>
      <c r="F173" s="281" t="s">
        <v>2107</v>
      </c>
      <c r="G173" s="282" t="s">
        <v>173</v>
      </c>
      <c r="H173" s="283">
        <v>1</v>
      </c>
      <c r="I173" s="284"/>
      <c r="J173" s="285">
        <f>ROUND(I173*H173,2)</f>
        <v>0</v>
      </c>
      <c r="K173" s="286"/>
      <c r="L173" s="287"/>
      <c r="M173" s="288" t="s">
        <v>1</v>
      </c>
      <c r="N173" s="289" t="s">
        <v>43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264</v>
      </c>
      <c r="AT173" s="240" t="s">
        <v>261</v>
      </c>
      <c r="AU173" s="240" t="s">
        <v>86</v>
      </c>
      <c r="AY173" s="18" t="s">
        <v>157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86</v>
      </c>
      <c r="BK173" s="241">
        <f>ROUND(I173*H173,2)</f>
        <v>0</v>
      </c>
      <c r="BL173" s="18" t="s">
        <v>242</v>
      </c>
      <c r="BM173" s="240" t="s">
        <v>2108</v>
      </c>
    </row>
    <row r="174" s="2" customFormat="1" ht="21.75" customHeight="1">
      <c r="A174" s="39"/>
      <c r="B174" s="40"/>
      <c r="C174" s="228" t="s">
        <v>7</v>
      </c>
      <c r="D174" s="228" t="s">
        <v>160</v>
      </c>
      <c r="E174" s="229" t="s">
        <v>2109</v>
      </c>
      <c r="F174" s="230" t="s">
        <v>2110</v>
      </c>
      <c r="G174" s="231" t="s">
        <v>173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43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242</v>
      </c>
      <c r="AT174" s="240" t="s">
        <v>160</v>
      </c>
      <c r="AU174" s="240" t="s">
        <v>86</v>
      </c>
      <c r="AY174" s="18" t="s">
        <v>157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86</v>
      </c>
      <c r="BK174" s="241">
        <f>ROUND(I174*H174,2)</f>
        <v>0</v>
      </c>
      <c r="BL174" s="18" t="s">
        <v>242</v>
      </c>
      <c r="BM174" s="240" t="s">
        <v>2111</v>
      </c>
    </row>
    <row r="175" s="2" customFormat="1" ht="24.15" customHeight="1">
      <c r="A175" s="39"/>
      <c r="B175" s="40"/>
      <c r="C175" s="279" t="s">
        <v>289</v>
      </c>
      <c r="D175" s="279" t="s">
        <v>261</v>
      </c>
      <c r="E175" s="280" t="s">
        <v>2112</v>
      </c>
      <c r="F175" s="281" t="s">
        <v>2113</v>
      </c>
      <c r="G175" s="282" t="s">
        <v>173</v>
      </c>
      <c r="H175" s="283">
        <v>1</v>
      </c>
      <c r="I175" s="284"/>
      <c r="J175" s="285">
        <f>ROUND(I175*H175,2)</f>
        <v>0</v>
      </c>
      <c r="K175" s="286"/>
      <c r="L175" s="287"/>
      <c r="M175" s="288" t="s">
        <v>1</v>
      </c>
      <c r="N175" s="289" t="s">
        <v>43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264</v>
      </c>
      <c r="AT175" s="240" t="s">
        <v>261</v>
      </c>
      <c r="AU175" s="240" t="s">
        <v>86</v>
      </c>
      <c r="AY175" s="18" t="s">
        <v>157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86</v>
      </c>
      <c r="BK175" s="241">
        <f>ROUND(I175*H175,2)</f>
        <v>0</v>
      </c>
      <c r="BL175" s="18" t="s">
        <v>242</v>
      </c>
      <c r="BM175" s="240" t="s">
        <v>2114</v>
      </c>
    </row>
    <row r="176" s="2" customFormat="1" ht="24.15" customHeight="1">
      <c r="A176" s="39"/>
      <c r="B176" s="40"/>
      <c r="C176" s="228" t="s">
        <v>294</v>
      </c>
      <c r="D176" s="228" t="s">
        <v>160</v>
      </c>
      <c r="E176" s="229" t="s">
        <v>2115</v>
      </c>
      <c r="F176" s="230" t="s">
        <v>2116</v>
      </c>
      <c r="G176" s="231" t="s">
        <v>173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43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242</v>
      </c>
      <c r="AT176" s="240" t="s">
        <v>160</v>
      </c>
      <c r="AU176" s="240" t="s">
        <v>86</v>
      </c>
      <c r="AY176" s="18" t="s">
        <v>157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86</v>
      </c>
      <c r="BK176" s="241">
        <f>ROUND(I176*H176,2)</f>
        <v>0</v>
      </c>
      <c r="BL176" s="18" t="s">
        <v>242</v>
      </c>
      <c r="BM176" s="240" t="s">
        <v>2117</v>
      </c>
    </row>
    <row r="177" s="2" customFormat="1" ht="24.15" customHeight="1">
      <c r="A177" s="39"/>
      <c r="B177" s="40"/>
      <c r="C177" s="279" t="s">
        <v>300</v>
      </c>
      <c r="D177" s="279" t="s">
        <v>261</v>
      </c>
      <c r="E177" s="280" t="s">
        <v>2118</v>
      </c>
      <c r="F177" s="281" t="s">
        <v>2119</v>
      </c>
      <c r="G177" s="282" t="s">
        <v>173</v>
      </c>
      <c r="H177" s="283">
        <v>1</v>
      </c>
      <c r="I177" s="284"/>
      <c r="J177" s="285">
        <f>ROUND(I177*H177,2)</f>
        <v>0</v>
      </c>
      <c r="K177" s="286"/>
      <c r="L177" s="287"/>
      <c r="M177" s="288" t="s">
        <v>1</v>
      </c>
      <c r="N177" s="289" t="s">
        <v>43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264</v>
      </c>
      <c r="AT177" s="240" t="s">
        <v>261</v>
      </c>
      <c r="AU177" s="240" t="s">
        <v>86</v>
      </c>
      <c r="AY177" s="18" t="s">
        <v>157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86</v>
      </c>
      <c r="BK177" s="241">
        <f>ROUND(I177*H177,2)</f>
        <v>0</v>
      </c>
      <c r="BL177" s="18" t="s">
        <v>242</v>
      </c>
      <c r="BM177" s="240" t="s">
        <v>2120</v>
      </c>
    </row>
    <row r="178" s="2" customFormat="1" ht="24.15" customHeight="1">
      <c r="A178" s="39"/>
      <c r="B178" s="40"/>
      <c r="C178" s="228" t="s">
        <v>306</v>
      </c>
      <c r="D178" s="228" t="s">
        <v>160</v>
      </c>
      <c r="E178" s="229" t="s">
        <v>2121</v>
      </c>
      <c r="F178" s="230" t="s">
        <v>2122</v>
      </c>
      <c r="G178" s="231" t="s">
        <v>173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43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242</v>
      </c>
      <c r="AT178" s="240" t="s">
        <v>160</v>
      </c>
      <c r="AU178" s="240" t="s">
        <v>86</v>
      </c>
      <c r="AY178" s="18" t="s">
        <v>157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86</v>
      </c>
      <c r="BK178" s="241">
        <f>ROUND(I178*H178,2)</f>
        <v>0</v>
      </c>
      <c r="BL178" s="18" t="s">
        <v>242</v>
      </c>
      <c r="BM178" s="240" t="s">
        <v>2123</v>
      </c>
    </row>
    <row r="179" s="2" customFormat="1" ht="16.5" customHeight="1">
      <c r="A179" s="39"/>
      <c r="B179" s="40"/>
      <c r="C179" s="279" t="s">
        <v>322</v>
      </c>
      <c r="D179" s="279" t="s">
        <v>261</v>
      </c>
      <c r="E179" s="280" t="s">
        <v>2124</v>
      </c>
      <c r="F179" s="281" t="s">
        <v>2125</v>
      </c>
      <c r="G179" s="282" t="s">
        <v>212</v>
      </c>
      <c r="H179" s="283">
        <v>0.5</v>
      </c>
      <c r="I179" s="284"/>
      <c r="J179" s="285">
        <f>ROUND(I179*H179,2)</f>
        <v>0</v>
      </c>
      <c r="K179" s="286"/>
      <c r="L179" s="287"/>
      <c r="M179" s="288" t="s">
        <v>1</v>
      </c>
      <c r="N179" s="289" t="s">
        <v>43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264</v>
      </c>
      <c r="AT179" s="240" t="s">
        <v>261</v>
      </c>
      <c r="AU179" s="240" t="s">
        <v>86</v>
      </c>
      <c r="AY179" s="18" t="s">
        <v>157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86</v>
      </c>
      <c r="BK179" s="241">
        <f>ROUND(I179*H179,2)</f>
        <v>0</v>
      </c>
      <c r="BL179" s="18" t="s">
        <v>242</v>
      </c>
      <c r="BM179" s="240" t="s">
        <v>2126</v>
      </c>
    </row>
    <row r="180" s="2" customFormat="1" ht="24.15" customHeight="1">
      <c r="A180" s="39"/>
      <c r="B180" s="40"/>
      <c r="C180" s="228" t="s">
        <v>327</v>
      </c>
      <c r="D180" s="228" t="s">
        <v>160</v>
      </c>
      <c r="E180" s="229" t="s">
        <v>2127</v>
      </c>
      <c r="F180" s="230" t="s">
        <v>2128</v>
      </c>
      <c r="G180" s="231" t="s">
        <v>173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43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242</v>
      </c>
      <c r="AT180" s="240" t="s">
        <v>160</v>
      </c>
      <c r="AU180" s="240" t="s">
        <v>86</v>
      </c>
      <c r="AY180" s="18" t="s">
        <v>157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86</v>
      </c>
      <c r="BK180" s="241">
        <f>ROUND(I180*H180,2)</f>
        <v>0</v>
      </c>
      <c r="BL180" s="18" t="s">
        <v>242</v>
      </c>
      <c r="BM180" s="240" t="s">
        <v>2129</v>
      </c>
    </row>
    <row r="181" s="2" customFormat="1" ht="16.5" customHeight="1">
      <c r="A181" s="39"/>
      <c r="B181" s="40"/>
      <c r="C181" s="279" t="s">
        <v>331</v>
      </c>
      <c r="D181" s="279" t="s">
        <v>261</v>
      </c>
      <c r="E181" s="280" t="s">
        <v>2130</v>
      </c>
      <c r="F181" s="281" t="s">
        <v>2131</v>
      </c>
      <c r="G181" s="282" t="s">
        <v>173</v>
      </c>
      <c r="H181" s="283">
        <v>1</v>
      </c>
      <c r="I181" s="284"/>
      <c r="J181" s="285">
        <f>ROUND(I181*H181,2)</f>
        <v>0</v>
      </c>
      <c r="K181" s="286"/>
      <c r="L181" s="287"/>
      <c r="M181" s="288" t="s">
        <v>1</v>
      </c>
      <c r="N181" s="289" t="s">
        <v>43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264</v>
      </c>
      <c r="AT181" s="240" t="s">
        <v>261</v>
      </c>
      <c r="AU181" s="240" t="s">
        <v>86</v>
      </c>
      <c r="AY181" s="18" t="s">
        <v>157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86</v>
      </c>
      <c r="BK181" s="241">
        <f>ROUND(I181*H181,2)</f>
        <v>0</v>
      </c>
      <c r="BL181" s="18" t="s">
        <v>242</v>
      </c>
      <c r="BM181" s="240" t="s">
        <v>2132</v>
      </c>
    </row>
    <row r="182" s="2" customFormat="1" ht="33" customHeight="1">
      <c r="A182" s="39"/>
      <c r="B182" s="40"/>
      <c r="C182" s="228" t="s">
        <v>335</v>
      </c>
      <c r="D182" s="228" t="s">
        <v>160</v>
      </c>
      <c r="E182" s="229" t="s">
        <v>2133</v>
      </c>
      <c r="F182" s="230" t="s">
        <v>2134</v>
      </c>
      <c r="G182" s="231" t="s">
        <v>173</v>
      </c>
      <c r="H182" s="232">
        <v>1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43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242</v>
      </c>
      <c r="AT182" s="240" t="s">
        <v>160</v>
      </c>
      <c r="AU182" s="240" t="s">
        <v>86</v>
      </c>
      <c r="AY182" s="18" t="s">
        <v>157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86</v>
      </c>
      <c r="BK182" s="241">
        <f>ROUND(I182*H182,2)</f>
        <v>0</v>
      </c>
      <c r="BL182" s="18" t="s">
        <v>242</v>
      </c>
      <c r="BM182" s="240" t="s">
        <v>2135</v>
      </c>
    </row>
    <row r="183" s="2" customFormat="1" ht="24.15" customHeight="1">
      <c r="A183" s="39"/>
      <c r="B183" s="40"/>
      <c r="C183" s="279" t="s">
        <v>347</v>
      </c>
      <c r="D183" s="279" t="s">
        <v>261</v>
      </c>
      <c r="E183" s="280" t="s">
        <v>2136</v>
      </c>
      <c r="F183" s="281" t="s">
        <v>2137</v>
      </c>
      <c r="G183" s="282" t="s">
        <v>173</v>
      </c>
      <c r="H183" s="283">
        <v>1</v>
      </c>
      <c r="I183" s="284"/>
      <c r="J183" s="285">
        <f>ROUND(I183*H183,2)</f>
        <v>0</v>
      </c>
      <c r="K183" s="286"/>
      <c r="L183" s="287"/>
      <c r="M183" s="288" t="s">
        <v>1</v>
      </c>
      <c r="N183" s="289" t="s">
        <v>43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264</v>
      </c>
      <c r="AT183" s="240" t="s">
        <v>261</v>
      </c>
      <c r="AU183" s="240" t="s">
        <v>86</v>
      </c>
      <c r="AY183" s="18" t="s">
        <v>157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86</v>
      </c>
      <c r="BK183" s="241">
        <f>ROUND(I183*H183,2)</f>
        <v>0</v>
      </c>
      <c r="BL183" s="18" t="s">
        <v>242</v>
      </c>
      <c r="BM183" s="240" t="s">
        <v>2138</v>
      </c>
    </row>
    <row r="184" s="2" customFormat="1" ht="24.15" customHeight="1">
      <c r="A184" s="39"/>
      <c r="B184" s="40"/>
      <c r="C184" s="228" t="s">
        <v>351</v>
      </c>
      <c r="D184" s="228" t="s">
        <v>160</v>
      </c>
      <c r="E184" s="229" t="s">
        <v>2139</v>
      </c>
      <c r="F184" s="230" t="s">
        <v>2140</v>
      </c>
      <c r="G184" s="231" t="s">
        <v>212</v>
      </c>
      <c r="H184" s="232">
        <v>10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43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242</v>
      </c>
      <c r="AT184" s="240" t="s">
        <v>160</v>
      </c>
      <c r="AU184" s="240" t="s">
        <v>86</v>
      </c>
      <c r="AY184" s="18" t="s">
        <v>157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86</v>
      </c>
      <c r="BK184" s="241">
        <f>ROUND(I184*H184,2)</f>
        <v>0</v>
      </c>
      <c r="BL184" s="18" t="s">
        <v>242</v>
      </c>
      <c r="BM184" s="240" t="s">
        <v>2141</v>
      </c>
    </row>
    <row r="185" s="2" customFormat="1" ht="24.15" customHeight="1">
      <c r="A185" s="39"/>
      <c r="B185" s="40"/>
      <c r="C185" s="279" t="s">
        <v>264</v>
      </c>
      <c r="D185" s="279" t="s">
        <v>261</v>
      </c>
      <c r="E185" s="280" t="s">
        <v>2142</v>
      </c>
      <c r="F185" s="281" t="s">
        <v>2143</v>
      </c>
      <c r="G185" s="282" t="s">
        <v>173</v>
      </c>
      <c r="H185" s="283">
        <v>2</v>
      </c>
      <c r="I185" s="284"/>
      <c r="J185" s="285">
        <f>ROUND(I185*H185,2)</f>
        <v>0</v>
      </c>
      <c r="K185" s="286"/>
      <c r="L185" s="287"/>
      <c r="M185" s="288" t="s">
        <v>1</v>
      </c>
      <c r="N185" s="289" t="s">
        <v>43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264</v>
      </c>
      <c r="AT185" s="240" t="s">
        <v>261</v>
      </c>
      <c r="AU185" s="240" t="s">
        <v>86</v>
      </c>
      <c r="AY185" s="18" t="s">
        <v>157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86</v>
      </c>
      <c r="BK185" s="241">
        <f>ROUND(I185*H185,2)</f>
        <v>0</v>
      </c>
      <c r="BL185" s="18" t="s">
        <v>242</v>
      </c>
      <c r="BM185" s="240" t="s">
        <v>2144</v>
      </c>
    </row>
    <row r="186" s="2" customFormat="1" ht="16.5" customHeight="1">
      <c r="A186" s="39"/>
      <c r="B186" s="40"/>
      <c r="C186" s="279" t="s">
        <v>358</v>
      </c>
      <c r="D186" s="279" t="s">
        <v>261</v>
      </c>
      <c r="E186" s="280" t="s">
        <v>2145</v>
      </c>
      <c r="F186" s="281" t="s">
        <v>2146</v>
      </c>
      <c r="G186" s="282" t="s">
        <v>173</v>
      </c>
      <c r="H186" s="283">
        <v>3</v>
      </c>
      <c r="I186" s="284"/>
      <c r="J186" s="285">
        <f>ROUND(I186*H186,2)</f>
        <v>0</v>
      </c>
      <c r="K186" s="286"/>
      <c r="L186" s="287"/>
      <c r="M186" s="288" t="s">
        <v>1</v>
      </c>
      <c r="N186" s="289" t="s">
        <v>43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264</v>
      </c>
      <c r="AT186" s="240" t="s">
        <v>261</v>
      </c>
      <c r="AU186" s="240" t="s">
        <v>86</v>
      </c>
      <c r="AY186" s="18" t="s">
        <v>157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86</v>
      </c>
      <c r="BK186" s="241">
        <f>ROUND(I186*H186,2)</f>
        <v>0</v>
      </c>
      <c r="BL186" s="18" t="s">
        <v>242</v>
      </c>
      <c r="BM186" s="240" t="s">
        <v>2147</v>
      </c>
    </row>
    <row r="187" s="2" customFormat="1" ht="16.5" customHeight="1">
      <c r="A187" s="39"/>
      <c r="B187" s="40"/>
      <c r="C187" s="228" t="s">
        <v>364</v>
      </c>
      <c r="D187" s="228" t="s">
        <v>160</v>
      </c>
      <c r="E187" s="229" t="s">
        <v>2148</v>
      </c>
      <c r="F187" s="230" t="s">
        <v>2149</v>
      </c>
      <c r="G187" s="231" t="s">
        <v>173</v>
      </c>
      <c r="H187" s="232">
        <v>1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43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242</v>
      </c>
      <c r="AT187" s="240" t="s">
        <v>160</v>
      </c>
      <c r="AU187" s="240" t="s">
        <v>86</v>
      </c>
      <c r="AY187" s="18" t="s">
        <v>157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86</v>
      </c>
      <c r="BK187" s="241">
        <f>ROUND(I187*H187,2)</f>
        <v>0</v>
      </c>
      <c r="BL187" s="18" t="s">
        <v>242</v>
      </c>
      <c r="BM187" s="240" t="s">
        <v>2150</v>
      </c>
    </row>
    <row r="188" s="2" customFormat="1" ht="16.5" customHeight="1">
      <c r="A188" s="39"/>
      <c r="B188" s="40"/>
      <c r="C188" s="279" t="s">
        <v>371</v>
      </c>
      <c r="D188" s="279" t="s">
        <v>261</v>
      </c>
      <c r="E188" s="280" t="s">
        <v>2151</v>
      </c>
      <c r="F188" s="281" t="s">
        <v>2152</v>
      </c>
      <c r="G188" s="282" t="s">
        <v>173</v>
      </c>
      <c r="H188" s="283">
        <v>1</v>
      </c>
      <c r="I188" s="284"/>
      <c r="J188" s="285">
        <f>ROUND(I188*H188,2)</f>
        <v>0</v>
      </c>
      <c r="K188" s="286"/>
      <c r="L188" s="287"/>
      <c r="M188" s="288" t="s">
        <v>1</v>
      </c>
      <c r="N188" s="289" t="s">
        <v>43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264</v>
      </c>
      <c r="AT188" s="240" t="s">
        <v>261</v>
      </c>
      <c r="AU188" s="240" t="s">
        <v>86</v>
      </c>
      <c r="AY188" s="18" t="s">
        <v>157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86</v>
      </c>
      <c r="BK188" s="241">
        <f>ROUND(I188*H188,2)</f>
        <v>0</v>
      </c>
      <c r="BL188" s="18" t="s">
        <v>242</v>
      </c>
      <c r="BM188" s="240" t="s">
        <v>2153</v>
      </c>
    </row>
    <row r="189" s="2" customFormat="1" ht="16.5" customHeight="1">
      <c r="A189" s="39"/>
      <c r="B189" s="40"/>
      <c r="C189" s="228" t="s">
        <v>375</v>
      </c>
      <c r="D189" s="228" t="s">
        <v>160</v>
      </c>
      <c r="E189" s="229" t="s">
        <v>2154</v>
      </c>
      <c r="F189" s="230" t="s">
        <v>2155</v>
      </c>
      <c r="G189" s="231" t="s">
        <v>173</v>
      </c>
      <c r="H189" s="232">
        <v>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43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242</v>
      </c>
      <c r="AT189" s="240" t="s">
        <v>160</v>
      </c>
      <c r="AU189" s="240" t="s">
        <v>86</v>
      </c>
      <c r="AY189" s="18" t="s">
        <v>157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86</v>
      </c>
      <c r="BK189" s="241">
        <f>ROUND(I189*H189,2)</f>
        <v>0</v>
      </c>
      <c r="BL189" s="18" t="s">
        <v>242</v>
      </c>
      <c r="BM189" s="240" t="s">
        <v>2156</v>
      </c>
    </row>
    <row r="190" s="2" customFormat="1" ht="16.5" customHeight="1">
      <c r="A190" s="39"/>
      <c r="B190" s="40"/>
      <c r="C190" s="279" t="s">
        <v>380</v>
      </c>
      <c r="D190" s="279" t="s">
        <v>261</v>
      </c>
      <c r="E190" s="280" t="s">
        <v>2157</v>
      </c>
      <c r="F190" s="281" t="s">
        <v>2158</v>
      </c>
      <c r="G190" s="282" t="s">
        <v>212</v>
      </c>
      <c r="H190" s="283">
        <v>10</v>
      </c>
      <c r="I190" s="284"/>
      <c r="J190" s="285">
        <f>ROUND(I190*H190,2)</f>
        <v>0</v>
      </c>
      <c r="K190" s="286"/>
      <c r="L190" s="287"/>
      <c r="M190" s="288" t="s">
        <v>1</v>
      </c>
      <c r="N190" s="289" t="s">
        <v>43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264</v>
      </c>
      <c r="AT190" s="240" t="s">
        <v>261</v>
      </c>
      <c r="AU190" s="240" t="s">
        <v>86</v>
      </c>
      <c r="AY190" s="18" t="s">
        <v>157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86</v>
      </c>
      <c r="BK190" s="241">
        <f>ROUND(I190*H190,2)</f>
        <v>0</v>
      </c>
      <c r="BL190" s="18" t="s">
        <v>242</v>
      </c>
      <c r="BM190" s="240" t="s">
        <v>2159</v>
      </c>
    </row>
    <row r="191" s="2" customFormat="1" ht="24.15" customHeight="1">
      <c r="A191" s="39"/>
      <c r="B191" s="40"/>
      <c r="C191" s="228" t="s">
        <v>387</v>
      </c>
      <c r="D191" s="228" t="s">
        <v>160</v>
      </c>
      <c r="E191" s="229" t="s">
        <v>917</v>
      </c>
      <c r="F191" s="230" t="s">
        <v>918</v>
      </c>
      <c r="G191" s="231" t="s">
        <v>367</v>
      </c>
      <c r="H191" s="290"/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43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242</v>
      </c>
      <c r="AT191" s="240" t="s">
        <v>160</v>
      </c>
      <c r="AU191" s="240" t="s">
        <v>86</v>
      </c>
      <c r="AY191" s="18" t="s">
        <v>157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86</v>
      </c>
      <c r="BK191" s="241">
        <f>ROUND(I191*H191,2)</f>
        <v>0</v>
      </c>
      <c r="BL191" s="18" t="s">
        <v>242</v>
      </c>
      <c r="BM191" s="240" t="s">
        <v>2160</v>
      </c>
    </row>
    <row r="192" s="12" customFormat="1" ht="22.8" customHeight="1">
      <c r="A192" s="12"/>
      <c r="B192" s="212"/>
      <c r="C192" s="213"/>
      <c r="D192" s="214" t="s">
        <v>77</v>
      </c>
      <c r="E192" s="226" t="s">
        <v>2161</v>
      </c>
      <c r="F192" s="226" t="s">
        <v>2162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SUM(P193:P194)</f>
        <v>0</v>
      </c>
      <c r="Q192" s="220"/>
      <c r="R192" s="221">
        <f>SUM(R193:R194)</f>
        <v>0</v>
      </c>
      <c r="S192" s="220"/>
      <c r="T192" s="222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86</v>
      </c>
      <c r="AT192" s="224" t="s">
        <v>77</v>
      </c>
      <c r="AU192" s="224" t="s">
        <v>86</v>
      </c>
      <c r="AY192" s="223" t="s">
        <v>157</v>
      </c>
      <c r="BK192" s="225">
        <f>SUM(BK193:BK194)</f>
        <v>0</v>
      </c>
    </row>
    <row r="193" s="2" customFormat="1" ht="49.05" customHeight="1">
      <c r="A193" s="39"/>
      <c r="B193" s="40"/>
      <c r="C193" s="228" t="s">
        <v>396</v>
      </c>
      <c r="D193" s="228" t="s">
        <v>160</v>
      </c>
      <c r="E193" s="229" t="s">
        <v>2163</v>
      </c>
      <c r="F193" s="230" t="s">
        <v>2164</v>
      </c>
      <c r="G193" s="231" t="s">
        <v>195</v>
      </c>
      <c r="H193" s="232">
        <v>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43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164</v>
      </c>
      <c r="AT193" s="240" t="s">
        <v>160</v>
      </c>
      <c r="AU193" s="240" t="s">
        <v>88</v>
      </c>
      <c r="AY193" s="18" t="s">
        <v>157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86</v>
      </c>
      <c r="BK193" s="241">
        <f>ROUND(I193*H193,2)</f>
        <v>0</v>
      </c>
      <c r="BL193" s="18" t="s">
        <v>164</v>
      </c>
      <c r="BM193" s="240" t="s">
        <v>2165</v>
      </c>
    </row>
    <row r="194" s="2" customFormat="1" ht="37.8" customHeight="1">
      <c r="A194" s="39"/>
      <c r="B194" s="40"/>
      <c r="C194" s="228" t="s">
        <v>400</v>
      </c>
      <c r="D194" s="228" t="s">
        <v>160</v>
      </c>
      <c r="E194" s="229" t="s">
        <v>2166</v>
      </c>
      <c r="F194" s="230" t="s">
        <v>2167</v>
      </c>
      <c r="G194" s="231" t="s">
        <v>195</v>
      </c>
      <c r="H194" s="232">
        <v>1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43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164</v>
      </c>
      <c r="AT194" s="240" t="s">
        <v>160</v>
      </c>
      <c r="AU194" s="240" t="s">
        <v>88</v>
      </c>
      <c r="AY194" s="18" t="s">
        <v>157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86</v>
      </c>
      <c r="BK194" s="241">
        <f>ROUND(I194*H194,2)</f>
        <v>0</v>
      </c>
      <c r="BL194" s="18" t="s">
        <v>164</v>
      </c>
      <c r="BM194" s="240" t="s">
        <v>2168</v>
      </c>
    </row>
    <row r="195" s="12" customFormat="1" ht="25.92" customHeight="1">
      <c r="A195" s="12"/>
      <c r="B195" s="212"/>
      <c r="C195" s="213"/>
      <c r="D195" s="214" t="s">
        <v>77</v>
      </c>
      <c r="E195" s="215" t="s">
        <v>252</v>
      </c>
      <c r="F195" s="215" t="s">
        <v>253</v>
      </c>
      <c r="G195" s="213"/>
      <c r="H195" s="213"/>
      <c r="I195" s="216"/>
      <c r="J195" s="217">
        <f>BK195</f>
        <v>0</v>
      </c>
      <c r="K195" s="213"/>
      <c r="L195" s="218"/>
      <c r="M195" s="219"/>
      <c r="N195" s="220"/>
      <c r="O195" s="220"/>
      <c r="P195" s="221">
        <f>P196+P221+P225+P231+P237+P248+P258+P278+P283</f>
        <v>0</v>
      </c>
      <c r="Q195" s="220"/>
      <c r="R195" s="221">
        <f>R196+R221+R225+R231+R237+R248+R258+R278+R283</f>
        <v>1.1900260999999999</v>
      </c>
      <c r="S195" s="220"/>
      <c r="T195" s="222">
        <f>T196+T221+T225+T231+T237+T248+T258+T278+T283</f>
        <v>1.5582070999999997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88</v>
      </c>
      <c r="AT195" s="224" t="s">
        <v>77</v>
      </c>
      <c r="AU195" s="224" t="s">
        <v>78</v>
      </c>
      <c r="AY195" s="223" t="s">
        <v>157</v>
      </c>
      <c r="BK195" s="225">
        <f>BK196+BK221+BK225+BK231+BK237+BK248+BK258+BK278+BK283</f>
        <v>0</v>
      </c>
    </row>
    <row r="196" s="12" customFormat="1" ht="22.8" customHeight="1">
      <c r="A196" s="12"/>
      <c r="B196" s="212"/>
      <c r="C196" s="213"/>
      <c r="D196" s="214" t="s">
        <v>77</v>
      </c>
      <c r="E196" s="226" t="s">
        <v>1739</v>
      </c>
      <c r="F196" s="226" t="s">
        <v>1740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SUM(P197:P220)</f>
        <v>0</v>
      </c>
      <c r="Q196" s="220"/>
      <c r="R196" s="221">
        <f>SUM(R197:R220)</f>
        <v>0.0096599999999999984</v>
      </c>
      <c r="S196" s="220"/>
      <c r="T196" s="222">
        <f>SUM(T197:T220)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88</v>
      </c>
      <c r="AT196" s="224" t="s">
        <v>77</v>
      </c>
      <c r="AU196" s="224" t="s">
        <v>86</v>
      </c>
      <c r="AY196" s="223" t="s">
        <v>157</v>
      </c>
      <c r="BK196" s="225">
        <f>SUM(BK197:BK220)</f>
        <v>0</v>
      </c>
    </row>
    <row r="197" s="2" customFormat="1" ht="24.15" customHeight="1">
      <c r="A197" s="39"/>
      <c r="B197" s="40"/>
      <c r="C197" s="228" t="s">
        <v>406</v>
      </c>
      <c r="D197" s="228" t="s">
        <v>160</v>
      </c>
      <c r="E197" s="229" t="s">
        <v>2169</v>
      </c>
      <c r="F197" s="230" t="s">
        <v>2170</v>
      </c>
      <c r="G197" s="231" t="s">
        <v>173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43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242</v>
      </c>
      <c r="AT197" s="240" t="s">
        <v>160</v>
      </c>
      <c r="AU197" s="240" t="s">
        <v>88</v>
      </c>
      <c r="AY197" s="18" t="s">
        <v>157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86</v>
      </c>
      <c r="BK197" s="241">
        <f>ROUND(I197*H197,2)</f>
        <v>0</v>
      </c>
      <c r="BL197" s="18" t="s">
        <v>242</v>
      </c>
      <c r="BM197" s="240" t="s">
        <v>2171</v>
      </c>
    </row>
    <row r="198" s="2" customFormat="1" ht="16.5" customHeight="1">
      <c r="A198" s="39"/>
      <c r="B198" s="40"/>
      <c r="C198" s="228" t="s">
        <v>410</v>
      </c>
      <c r="D198" s="228" t="s">
        <v>160</v>
      </c>
      <c r="E198" s="229" t="s">
        <v>1770</v>
      </c>
      <c r="F198" s="230" t="s">
        <v>2172</v>
      </c>
      <c r="G198" s="231" t="s">
        <v>173</v>
      </c>
      <c r="H198" s="232">
        <v>2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43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242</v>
      </c>
      <c r="AT198" s="240" t="s">
        <v>160</v>
      </c>
      <c r="AU198" s="240" t="s">
        <v>88</v>
      </c>
      <c r="AY198" s="18" t="s">
        <v>157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86</v>
      </c>
      <c r="BK198" s="241">
        <f>ROUND(I198*H198,2)</f>
        <v>0</v>
      </c>
      <c r="BL198" s="18" t="s">
        <v>242</v>
      </c>
      <c r="BM198" s="240" t="s">
        <v>2173</v>
      </c>
    </row>
    <row r="199" s="2" customFormat="1" ht="21.75" customHeight="1">
      <c r="A199" s="39"/>
      <c r="B199" s="40"/>
      <c r="C199" s="228" t="s">
        <v>414</v>
      </c>
      <c r="D199" s="228" t="s">
        <v>160</v>
      </c>
      <c r="E199" s="229" t="s">
        <v>2174</v>
      </c>
      <c r="F199" s="230" t="s">
        <v>2175</v>
      </c>
      <c r="G199" s="231" t="s">
        <v>173</v>
      </c>
      <c r="H199" s="232">
        <v>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43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242</v>
      </c>
      <c r="AT199" s="240" t="s">
        <v>160</v>
      </c>
      <c r="AU199" s="240" t="s">
        <v>88</v>
      </c>
      <c r="AY199" s="18" t="s">
        <v>157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86</v>
      </c>
      <c r="BK199" s="241">
        <f>ROUND(I199*H199,2)</f>
        <v>0</v>
      </c>
      <c r="BL199" s="18" t="s">
        <v>242</v>
      </c>
      <c r="BM199" s="240" t="s">
        <v>2176</v>
      </c>
    </row>
    <row r="200" s="2" customFormat="1" ht="16.5" customHeight="1">
      <c r="A200" s="39"/>
      <c r="B200" s="40"/>
      <c r="C200" s="228" t="s">
        <v>424</v>
      </c>
      <c r="D200" s="228" t="s">
        <v>160</v>
      </c>
      <c r="E200" s="229" t="s">
        <v>2177</v>
      </c>
      <c r="F200" s="230" t="s">
        <v>2178</v>
      </c>
      <c r="G200" s="231" t="s">
        <v>173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43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242</v>
      </c>
      <c r="AT200" s="240" t="s">
        <v>160</v>
      </c>
      <c r="AU200" s="240" t="s">
        <v>88</v>
      </c>
      <c r="AY200" s="18" t="s">
        <v>157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86</v>
      </c>
      <c r="BK200" s="241">
        <f>ROUND(I200*H200,2)</f>
        <v>0</v>
      </c>
      <c r="BL200" s="18" t="s">
        <v>242</v>
      </c>
      <c r="BM200" s="240" t="s">
        <v>2179</v>
      </c>
    </row>
    <row r="201" s="2" customFormat="1" ht="21.75" customHeight="1">
      <c r="A201" s="39"/>
      <c r="B201" s="40"/>
      <c r="C201" s="228" t="s">
        <v>429</v>
      </c>
      <c r="D201" s="228" t="s">
        <v>160</v>
      </c>
      <c r="E201" s="229" t="s">
        <v>1774</v>
      </c>
      <c r="F201" s="230" t="s">
        <v>2180</v>
      </c>
      <c r="G201" s="231" t="s">
        <v>173</v>
      </c>
      <c r="H201" s="232">
        <v>1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43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242</v>
      </c>
      <c r="AT201" s="240" t="s">
        <v>160</v>
      </c>
      <c r="AU201" s="240" t="s">
        <v>88</v>
      </c>
      <c r="AY201" s="18" t="s">
        <v>157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86</v>
      </c>
      <c r="BK201" s="241">
        <f>ROUND(I201*H201,2)</f>
        <v>0</v>
      </c>
      <c r="BL201" s="18" t="s">
        <v>242</v>
      </c>
      <c r="BM201" s="240" t="s">
        <v>2181</v>
      </c>
    </row>
    <row r="202" s="2" customFormat="1" ht="16.5" customHeight="1">
      <c r="A202" s="39"/>
      <c r="B202" s="40"/>
      <c r="C202" s="228" t="s">
        <v>433</v>
      </c>
      <c r="D202" s="228" t="s">
        <v>160</v>
      </c>
      <c r="E202" s="229" t="s">
        <v>1741</v>
      </c>
      <c r="F202" s="230" t="s">
        <v>2182</v>
      </c>
      <c r="G202" s="231" t="s">
        <v>195</v>
      </c>
      <c r="H202" s="232">
        <v>2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43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242</v>
      </c>
      <c r="AT202" s="240" t="s">
        <v>160</v>
      </c>
      <c r="AU202" s="240" t="s">
        <v>88</v>
      </c>
      <c r="AY202" s="18" t="s">
        <v>157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86</v>
      </c>
      <c r="BK202" s="241">
        <f>ROUND(I202*H202,2)</f>
        <v>0</v>
      </c>
      <c r="BL202" s="18" t="s">
        <v>242</v>
      </c>
      <c r="BM202" s="240" t="s">
        <v>2183</v>
      </c>
    </row>
    <row r="203" s="2" customFormat="1" ht="16.5" customHeight="1">
      <c r="A203" s="39"/>
      <c r="B203" s="40"/>
      <c r="C203" s="228" t="s">
        <v>437</v>
      </c>
      <c r="D203" s="228" t="s">
        <v>160</v>
      </c>
      <c r="E203" s="229" t="s">
        <v>1747</v>
      </c>
      <c r="F203" s="230" t="s">
        <v>2184</v>
      </c>
      <c r="G203" s="231" t="s">
        <v>195</v>
      </c>
      <c r="H203" s="232">
        <v>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43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242</v>
      </c>
      <c r="AT203" s="240" t="s">
        <v>160</v>
      </c>
      <c r="AU203" s="240" t="s">
        <v>88</v>
      </c>
      <c r="AY203" s="18" t="s">
        <v>157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86</v>
      </c>
      <c r="BK203" s="241">
        <f>ROUND(I203*H203,2)</f>
        <v>0</v>
      </c>
      <c r="BL203" s="18" t="s">
        <v>242</v>
      </c>
      <c r="BM203" s="240" t="s">
        <v>2185</v>
      </c>
    </row>
    <row r="204" s="2" customFormat="1" ht="21.75" customHeight="1">
      <c r="A204" s="39"/>
      <c r="B204" s="40"/>
      <c r="C204" s="228" t="s">
        <v>442</v>
      </c>
      <c r="D204" s="228" t="s">
        <v>160</v>
      </c>
      <c r="E204" s="229" t="s">
        <v>2186</v>
      </c>
      <c r="F204" s="230" t="s">
        <v>2187</v>
      </c>
      <c r="G204" s="231" t="s">
        <v>195</v>
      </c>
      <c r="H204" s="232">
        <v>1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43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242</v>
      </c>
      <c r="AT204" s="240" t="s">
        <v>160</v>
      </c>
      <c r="AU204" s="240" t="s">
        <v>88</v>
      </c>
      <c r="AY204" s="18" t="s">
        <v>157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86</v>
      </c>
      <c r="BK204" s="241">
        <f>ROUND(I204*H204,2)</f>
        <v>0</v>
      </c>
      <c r="BL204" s="18" t="s">
        <v>242</v>
      </c>
      <c r="BM204" s="240" t="s">
        <v>2188</v>
      </c>
    </row>
    <row r="205" s="2" customFormat="1" ht="24.15" customHeight="1">
      <c r="A205" s="39"/>
      <c r="B205" s="40"/>
      <c r="C205" s="228" t="s">
        <v>446</v>
      </c>
      <c r="D205" s="228" t="s">
        <v>160</v>
      </c>
      <c r="E205" s="229" t="s">
        <v>2189</v>
      </c>
      <c r="F205" s="230" t="s">
        <v>2190</v>
      </c>
      <c r="G205" s="231" t="s">
        <v>195</v>
      </c>
      <c r="H205" s="232">
        <v>1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43</v>
      </c>
      <c r="O205" s="92"/>
      <c r="P205" s="238">
        <f>O205*H205</f>
        <v>0</v>
      </c>
      <c r="Q205" s="238">
        <v>0.00066</v>
      </c>
      <c r="R205" s="238">
        <f>Q205*H205</f>
        <v>0.00066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242</v>
      </c>
      <c r="AT205" s="240" t="s">
        <v>160</v>
      </c>
      <c r="AU205" s="240" t="s">
        <v>88</v>
      </c>
      <c r="AY205" s="18" t="s">
        <v>157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86</v>
      </c>
      <c r="BK205" s="241">
        <f>ROUND(I205*H205,2)</f>
        <v>0</v>
      </c>
      <c r="BL205" s="18" t="s">
        <v>242</v>
      </c>
      <c r="BM205" s="240" t="s">
        <v>2191</v>
      </c>
    </row>
    <row r="206" s="2" customFormat="1" ht="16.5" customHeight="1">
      <c r="A206" s="39"/>
      <c r="B206" s="40"/>
      <c r="C206" s="279" t="s">
        <v>450</v>
      </c>
      <c r="D206" s="279" t="s">
        <v>261</v>
      </c>
      <c r="E206" s="280" t="s">
        <v>2192</v>
      </c>
      <c r="F206" s="281" t="s">
        <v>2193</v>
      </c>
      <c r="G206" s="282" t="s">
        <v>173</v>
      </c>
      <c r="H206" s="283">
        <v>1</v>
      </c>
      <c r="I206" s="284"/>
      <c r="J206" s="285">
        <f>ROUND(I206*H206,2)</f>
        <v>0</v>
      </c>
      <c r="K206" s="286"/>
      <c r="L206" s="287"/>
      <c r="M206" s="288" t="s">
        <v>1</v>
      </c>
      <c r="N206" s="289" t="s">
        <v>43</v>
      </c>
      <c r="O206" s="92"/>
      <c r="P206" s="238">
        <f>O206*H206</f>
        <v>0</v>
      </c>
      <c r="Q206" s="238">
        <v>0.0089999999999999993</v>
      </c>
      <c r="R206" s="238">
        <f>Q206*H206</f>
        <v>0.0089999999999999993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264</v>
      </c>
      <c r="AT206" s="240" t="s">
        <v>261</v>
      </c>
      <c r="AU206" s="240" t="s">
        <v>88</v>
      </c>
      <c r="AY206" s="18" t="s">
        <v>157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86</v>
      </c>
      <c r="BK206" s="241">
        <f>ROUND(I206*H206,2)</f>
        <v>0</v>
      </c>
      <c r="BL206" s="18" t="s">
        <v>242</v>
      </c>
      <c r="BM206" s="240" t="s">
        <v>2194</v>
      </c>
    </row>
    <row r="207" s="2" customFormat="1" ht="16.5" customHeight="1">
      <c r="A207" s="39"/>
      <c r="B207" s="40"/>
      <c r="C207" s="228" t="s">
        <v>454</v>
      </c>
      <c r="D207" s="228" t="s">
        <v>160</v>
      </c>
      <c r="E207" s="229" t="s">
        <v>1788</v>
      </c>
      <c r="F207" s="230" t="s">
        <v>1789</v>
      </c>
      <c r="G207" s="231" t="s">
        <v>195</v>
      </c>
      <c r="H207" s="232">
        <v>1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43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242</v>
      </c>
      <c r="AT207" s="240" t="s">
        <v>160</v>
      </c>
      <c r="AU207" s="240" t="s">
        <v>88</v>
      </c>
      <c r="AY207" s="18" t="s">
        <v>157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86</v>
      </c>
      <c r="BK207" s="241">
        <f>ROUND(I207*H207,2)</f>
        <v>0</v>
      </c>
      <c r="BL207" s="18" t="s">
        <v>242</v>
      </c>
      <c r="BM207" s="240" t="s">
        <v>2195</v>
      </c>
    </row>
    <row r="208" s="2" customFormat="1" ht="16.5" customHeight="1">
      <c r="A208" s="39"/>
      <c r="B208" s="40"/>
      <c r="C208" s="228" t="s">
        <v>458</v>
      </c>
      <c r="D208" s="228" t="s">
        <v>160</v>
      </c>
      <c r="E208" s="229" t="s">
        <v>2196</v>
      </c>
      <c r="F208" s="230" t="s">
        <v>2197</v>
      </c>
      <c r="G208" s="231" t="s">
        <v>173</v>
      </c>
      <c r="H208" s="232">
        <v>1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43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242</v>
      </c>
      <c r="AT208" s="240" t="s">
        <v>160</v>
      </c>
      <c r="AU208" s="240" t="s">
        <v>88</v>
      </c>
      <c r="AY208" s="18" t="s">
        <v>157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86</v>
      </c>
      <c r="BK208" s="241">
        <f>ROUND(I208*H208,2)</f>
        <v>0</v>
      </c>
      <c r="BL208" s="18" t="s">
        <v>242</v>
      </c>
      <c r="BM208" s="240" t="s">
        <v>2198</v>
      </c>
    </row>
    <row r="209" s="2" customFormat="1" ht="16.5" customHeight="1">
      <c r="A209" s="39"/>
      <c r="B209" s="40"/>
      <c r="C209" s="228" t="s">
        <v>462</v>
      </c>
      <c r="D209" s="228" t="s">
        <v>160</v>
      </c>
      <c r="E209" s="229" t="s">
        <v>2199</v>
      </c>
      <c r="F209" s="230" t="s">
        <v>2200</v>
      </c>
      <c r="G209" s="231" t="s">
        <v>173</v>
      </c>
      <c r="H209" s="232">
        <v>1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43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242</v>
      </c>
      <c r="AT209" s="240" t="s">
        <v>160</v>
      </c>
      <c r="AU209" s="240" t="s">
        <v>88</v>
      </c>
      <c r="AY209" s="18" t="s">
        <v>157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86</v>
      </c>
      <c r="BK209" s="241">
        <f>ROUND(I209*H209,2)</f>
        <v>0</v>
      </c>
      <c r="BL209" s="18" t="s">
        <v>242</v>
      </c>
      <c r="BM209" s="240" t="s">
        <v>2201</v>
      </c>
    </row>
    <row r="210" s="2" customFormat="1" ht="16.5" customHeight="1">
      <c r="A210" s="39"/>
      <c r="B210" s="40"/>
      <c r="C210" s="228" t="s">
        <v>466</v>
      </c>
      <c r="D210" s="228" t="s">
        <v>160</v>
      </c>
      <c r="E210" s="229" t="s">
        <v>2202</v>
      </c>
      <c r="F210" s="230" t="s">
        <v>2203</v>
      </c>
      <c r="G210" s="231" t="s">
        <v>173</v>
      </c>
      <c r="H210" s="232">
        <v>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43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242</v>
      </c>
      <c r="AT210" s="240" t="s">
        <v>160</v>
      </c>
      <c r="AU210" s="240" t="s">
        <v>88</v>
      </c>
      <c r="AY210" s="18" t="s">
        <v>157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86</v>
      </c>
      <c r="BK210" s="241">
        <f>ROUND(I210*H210,2)</f>
        <v>0</v>
      </c>
      <c r="BL210" s="18" t="s">
        <v>242</v>
      </c>
      <c r="BM210" s="240" t="s">
        <v>2204</v>
      </c>
    </row>
    <row r="211" s="2" customFormat="1" ht="24.15" customHeight="1">
      <c r="A211" s="39"/>
      <c r="B211" s="40"/>
      <c r="C211" s="228" t="s">
        <v>470</v>
      </c>
      <c r="D211" s="228" t="s">
        <v>160</v>
      </c>
      <c r="E211" s="229" t="s">
        <v>2205</v>
      </c>
      <c r="F211" s="230" t="s">
        <v>2206</v>
      </c>
      <c r="G211" s="231" t="s">
        <v>173</v>
      </c>
      <c r="H211" s="232">
        <v>1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43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242</v>
      </c>
      <c r="AT211" s="240" t="s">
        <v>160</v>
      </c>
      <c r="AU211" s="240" t="s">
        <v>88</v>
      </c>
      <c r="AY211" s="18" t="s">
        <v>157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86</v>
      </c>
      <c r="BK211" s="241">
        <f>ROUND(I211*H211,2)</f>
        <v>0</v>
      </c>
      <c r="BL211" s="18" t="s">
        <v>242</v>
      </c>
      <c r="BM211" s="240" t="s">
        <v>2207</v>
      </c>
    </row>
    <row r="212" s="2" customFormat="1" ht="24.15" customHeight="1">
      <c r="A212" s="39"/>
      <c r="B212" s="40"/>
      <c r="C212" s="228" t="s">
        <v>474</v>
      </c>
      <c r="D212" s="228" t="s">
        <v>160</v>
      </c>
      <c r="E212" s="229" t="s">
        <v>2208</v>
      </c>
      <c r="F212" s="230" t="s">
        <v>2209</v>
      </c>
      <c r="G212" s="231" t="s">
        <v>173</v>
      </c>
      <c r="H212" s="232">
        <v>1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43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242</v>
      </c>
      <c r="AT212" s="240" t="s">
        <v>160</v>
      </c>
      <c r="AU212" s="240" t="s">
        <v>88</v>
      </c>
      <c r="AY212" s="18" t="s">
        <v>157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86</v>
      </c>
      <c r="BK212" s="241">
        <f>ROUND(I212*H212,2)</f>
        <v>0</v>
      </c>
      <c r="BL212" s="18" t="s">
        <v>242</v>
      </c>
      <c r="BM212" s="240" t="s">
        <v>2210</v>
      </c>
    </row>
    <row r="213" s="2" customFormat="1" ht="37.8" customHeight="1">
      <c r="A213" s="39"/>
      <c r="B213" s="40"/>
      <c r="C213" s="228" t="s">
        <v>478</v>
      </c>
      <c r="D213" s="228" t="s">
        <v>160</v>
      </c>
      <c r="E213" s="229" t="s">
        <v>2211</v>
      </c>
      <c r="F213" s="230" t="s">
        <v>2212</v>
      </c>
      <c r="G213" s="231" t="s">
        <v>173</v>
      </c>
      <c r="H213" s="232">
        <v>2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43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242</v>
      </c>
      <c r="AT213" s="240" t="s">
        <v>160</v>
      </c>
      <c r="AU213" s="240" t="s">
        <v>88</v>
      </c>
      <c r="AY213" s="18" t="s">
        <v>157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86</v>
      </c>
      <c r="BK213" s="241">
        <f>ROUND(I213*H213,2)</f>
        <v>0</v>
      </c>
      <c r="BL213" s="18" t="s">
        <v>242</v>
      </c>
      <c r="BM213" s="240" t="s">
        <v>2213</v>
      </c>
    </row>
    <row r="214" s="2" customFormat="1" ht="16.5" customHeight="1">
      <c r="A214" s="39"/>
      <c r="B214" s="40"/>
      <c r="C214" s="228" t="s">
        <v>482</v>
      </c>
      <c r="D214" s="228" t="s">
        <v>160</v>
      </c>
      <c r="E214" s="229" t="s">
        <v>2214</v>
      </c>
      <c r="F214" s="230" t="s">
        <v>2215</v>
      </c>
      <c r="G214" s="231" t="s">
        <v>173</v>
      </c>
      <c r="H214" s="232">
        <v>2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43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242</v>
      </c>
      <c r="AT214" s="240" t="s">
        <v>160</v>
      </c>
      <c r="AU214" s="240" t="s">
        <v>88</v>
      </c>
      <c r="AY214" s="18" t="s">
        <v>157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86</v>
      </c>
      <c r="BK214" s="241">
        <f>ROUND(I214*H214,2)</f>
        <v>0</v>
      </c>
      <c r="BL214" s="18" t="s">
        <v>242</v>
      </c>
      <c r="BM214" s="240" t="s">
        <v>2216</v>
      </c>
    </row>
    <row r="215" s="2" customFormat="1" ht="16.5" customHeight="1">
      <c r="A215" s="39"/>
      <c r="B215" s="40"/>
      <c r="C215" s="228" t="s">
        <v>487</v>
      </c>
      <c r="D215" s="228" t="s">
        <v>160</v>
      </c>
      <c r="E215" s="229" t="s">
        <v>2217</v>
      </c>
      <c r="F215" s="230" t="s">
        <v>2218</v>
      </c>
      <c r="G215" s="231" t="s">
        <v>173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43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242</v>
      </c>
      <c r="AT215" s="240" t="s">
        <v>160</v>
      </c>
      <c r="AU215" s="240" t="s">
        <v>88</v>
      </c>
      <c r="AY215" s="18" t="s">
        <v>157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86</v>
      </c>
      <c r="BK215" s="241">
        <f>ROUND(I215*H215,2)</f>
        <v>0</v>
      </c>
      <c r="BL215" s="18" t="s">
        <v>242</v>
      </c>
      <c r="BM215" s="240" t="s">
        <v>2219</v>
      </c>
    </row>
    <row r="216" s="2" customFormat="1" ht="16.5" customHeight="1">
      <c r="A216" s="39"/>
      <c r="B216" s="40"/>
      <c r="C216" s="228" t="s">
        <v>493</v>
      </c>
      <c r="D216" s="228" t="s">
        <v>160</v>
      </c>
      <c r="E216" s="229" t="s">
        <v>2220</v>
      </c>
      <c r="F216" s="230" t="s">
        <v>2221</v>
      </c>
      <c r="G216" s="231" t="s">
        <v>173</v>
      </c>
      <c r="H216" s="232">
        <v>2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43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242</v>
      </c>
      <c r="AT216" s="240" t="s">
        <v>160</v>
      </c>
      <c r="AU216" s="240" t="s">
        <v>88</v>
      </c>
      <c r="AY216" s="18" t="s">
        <v>157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86</v>
      </c>
      <c r="BK216" s="241">
        <f>ROUND(I216*H216,2)</f>
        <v>0</v>
      </c>
      <c r="BL216" s="18" t="s">
        <v>242</v>
      </c>
      <c r="BM216" s="240" t="s">
        <v>2222</v>
      </c>
    </row>
    <row r="217" s="2" customFormat="1" ht="24.15" customHeight="1">
      <c r="A217" s="39"/>
      <c r="B217" s="40"/>
      <c r="C217" s="228" t="s">
        <v>497</v>
      </c>
      <c r="D217" s="228" t="s">
        <v>160</v>
      </c>
      <c r="E217" s="229" t="s">
        <v>2223</v>
      </c>
      <c r="F217" s="230" t="s">
        <v>2224</v>
      </c>
      <c r="G217" s="231" t="s">
        <v>173</v>
      </c>
      <c r="H217" s="232">
        <v>2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43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242</v>
      </c>
      <c r="AT217" s="240" t="s">
        <v>160</v>
      </c>
      <c r="AU217" s="240" t="s">
        <v>88</v>
      </c>
      <c r="AY217" s="18" t="s">
        <v>157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86</v>
      </c>
      <c r="BK217" s="241">
        <f>ROUND(I217*H217,2)</f>
        <v>0</v>
      </c>
      <c r="BL217" s="18" t="s">
        <v>242</v>
      </c>
      <c r="BM217" s="240" t="s">
        <v>2225</v>
      </c>
    </row>
    <row r="218" s="2" customFormat="1" ht="24.15" customHeight="1">
      <c r="A218" s="39"/>
      <c r="B218" s="40"/>
      <c r="C218" s="228" t="s">
        <v>501</v>
      </c>
      <c r="D218" s="228" t="s">
        <v>160</v>
      </c>
      <c r="E218" s="229" t="s">
        <v>2226</v>
      </c>
      <c r="F218" s="230" t="s">
        <v>2227</v>
      </c>
      <c r="G218" s="231" t="s">
        <v>173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43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242</v>
      </c>
      <c r="AT218" s="240" t="s">
        <v>160</v>
      </c>
      <c r="AU218" s="240" t="s">
        <v>88</v>
      </c>
      <c r="AY218" s="18" t="s">
        <v>157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86</v>
      </c>
      <c r="BK218" s="241">
        <f>ROUND(I218*H218,2)</f>
        <v>0</v>
      </c>
      <c r="BL218" s="18" t="s">
        <v>242</v>
      </c>
      <c r="BM218" s="240" t="s">
        <v>2228</v>
      </c>
    </row>
    <row r="219" s="2" customFormat="1" ht="16.5" customHeight="1">
      <c r="A219" s="39"/>
      <c r="B219" s="40"/>
      <c r="C219" s="228" t="s">
        <v>506</v>
      </c>
      <c r="D219" s="228" t="s">
        <v>160</v>
      </c>
      <c r="E219" s="229" t="s">
        <v>2229</v>
      </c>
      <c r="F219" s="230" t="s">
        <v>2230</v>
      </c>
      <c r="G219" s="231" t="s">
        <v>173</v>
      </c>
      <c r="H219" s="232">
        <v>2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43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242</v>
      </c>
      <c r="AT219" s="240" t="s">
        <v>160</v>
      </c>
      <c r="AU219" s="240" t="s">
        <v>88</v>
      </c>
      <c r="AY219" s="18" t="s">
        <v>157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86</v>
      </c>
      <c r="BK219" s="241">
        <f>ROUND(I219*H219,2)</f>
        <v>0</v>
      </c>
      <c r="BL219" s="18" t="s">
        <v>242</v>
      </c>
      <c r="BM219" s="240" t="s">
        <v>2231</v>
      </c>
    </row>
    <row r="220" s="2" customFormat="1" ht="24.15" customHeight="1">
      <c r="A220" s="39"/>
      <c r="B220" s="40"/>
      <c r="C220" s="228" t="s">
        <v>512</v>
      </c>
      <c r="D220" s="228" t="s">
        <v>160</v>
      </c>
      <c r="E220" s="229" t="s">
        <v>2232</v>
      </c>
      <c r="F220" s="230" t="s">
        <v>2233</v>
      </c>
      <c r="G220" s="231" t="s">
        <v>367</v>
      </c>
      <c r="H220" s="290"/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43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242</v>
      </c>
      <c r="AT220" s="240" t="s">
        <v>160</v>
      </c>
      <c r="AU220" s="240" t="s">
        <v>88</v>
      </c>
      <c r="AY220" s="18" t="s">
        <v>157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86</v>
      </c>
      <c r="BK220" s="241">
        <f>ROUND(I220*H220,2)</f>
        <v>0</v>
      </c>
      <c r="BL220" s="18" t="s">
        <v>242</v>
      </c>
      <c r="BM220" s="240" t="s">
        <v>2234</v>
      </c>
    </row>
    <row r="221" s="12" customFormat="1" ht="22.8" customHeight="1">
      <c r="A221" s="12"/>
      <c r="B221" s="212"/>
      <c r="C221" s="213"/>
      <c r="D221" s="214" t="s">
        <v>77</v>
      </c>
      <c r="E221" s="226" t="s">
        <v>1809</v>
      </c>
      <c r="F221" s="226" t="s">
        <v>1810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SUM(P222:P224)</f>
        <v>0</v>
      </c>
      <c r="Q221" s="220"/>
      <c r="R221" s="221">
        <f>SUM(R222:R224)</f>
        <v>0.018700000000000001</v>
      </c>
      <c r="S221" s="220"/>
      <c r="T221" s="222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88</v>
      </c>
      <c r="AT221" s="224" t="s">
        <v>77</v>
      </c>
      <c r="AU221" s="224" t="s">
        <v>86</v>
      </c>
      <c r="AY221" s="223" t="s">
        <v>157</v>
      </c>
      <c r="BK221" s="225">
        <f>SUM(BK222:BK224)</f>
        <v>0</v>
      </c>
    </row>
    <row r="222" s="2" customFormat="1" ht="33" customHeight="1">
      <c r="A222" s="39"/>
      <c r="B222" s="40"/>
      <c r="C222" s="228" t="s">
        <v>516</v>
      </c>
      <c r="D222" s="228" t="s">
        <v>160</v>
      </c>
      <c r="E222" s="229" t="s">
        <v>1811</v>
      </c>
      <c r="F222" s="230" t="s">
        <v>2235</v>
      </c>
      <c r="G222" s="231" t="s">
        <v>195</v>
      </c>
      <c r="H222" s="232">
        <v>2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43</v>
      </c>
      <c r="O222" s="92"/>
      <c r="P222" s="238">
        <f>O222*H222</f>
        <v>0</v>
      </c>
      <c r="Q222" s="238">
        <v>0.0091999999999999998</v>
      </c>
      <c r="R222" s="238">
        <f>Q222*H222</f>
        <v>0.0184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242</v>
      </c>
      <c r="AT222" s="240" t="s">
        <v>160</v>
      </c>
      <c r="AU222" s="240" t="s">
        <v>88</v>
      </c>
      <c r="AY222" s="18" t="s">
        <v>157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86</v>
      </c>
      <c r="BK222" s="241">
        <f>ROUND(I222*H222,2)</f>
        <v>0</v>
      </c>
      <c r="BL222" s="18" t="s">
        <v>242</v>
      </c>
      <c r="BM222" s="240" t="s">
        <v>2236</v>
      </c>
    </row>
    <row r="223" s="2" customFormat="1" ht="16.5" customHeight="1">
      <c r="A223" s="39"/>
      <c r="B223" s="40"/>
      <c r="C223" s="228" t="s">
        <v>520</v>
      </c>
      <c r="D223" s="228" t="s">
        <v>160</v>
      </c>
      <c r="E223" s="229" t="s">
        <v>2237</v>
      </c>
      <c r="F223" s="230" t="s">
        <v>2238</v>
      </c>
      <c r="G223" s="231" t="s">
        <v>195</v>
      </c>
      <c r="H223" s="232">
        <v>2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43</v>
      </c>
      <c r="O223" s="92"/>
      <c r="P223" s="238">
        <f>O223*H223</f>
        <v>0</v>
      </c>
      <c r="Q223" s="238">
        <v>0.00014999999999999999</v>
      </c>
      <c r="R223" s="238">
        <f>Q223*H223</f>
        <v>0.00029999999999999997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242</v>
      </c>
      <c r="AT223" s="240" t="s">
        <v>160</v>
      </c>
      <c r="AU223" s="240" t="s">
        <v>88</v>
      </c>
      <c r="AY223" s="18" t="s">
        <v>157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86</v>
      </c>
      <c r="BK223" s="241">
        <f>ROUND(I223*H223,2)</f>
        <v>0</v>
      </c>
      <c r="BL223" s="18" t="s">
        <v>242</v>
      </c>
      <c r="BM223" s="240" t="s">
        <v>2239</v>
      </c>
    </row>
    <row r="224" s="2" customFormat="1" ht="24.15" customHeight="1">
      <c r="A224" s="39"/>
      <c r="B224" s="40"/>
      <c r="C224" s="228" t="s">
        <v>525</v>
      </c>
      <c r="D224" s="228" t="s">
        <v>160</v>
      </c>
      <c r="E224" s="229" t="s">
        <v>2240</v>
      </c>
      <c r="F224" s="230" t="s">
        <v>2241</v>
      </c>
      <c r="G224" s="231" t="s">
        <v>190</v>
      </c>
      <c r="H224" s="232">
        <v>0.019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43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242</v>
      </c>
      <c r="AT224" s="240" t="s">
        <v>160</v>
      </c>
      <c r="AU224" s="240" t="s">
        <v>88</v>
      </c>
      <c r="AY224" s="18" t="s">
        <v>157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86</v>
      </c>
      <c r="BK224" s="241">
        <f>ROUND(I224*H224,2)</f>
        <v>0</v>
      </c>
      <c r="BL224" s="18" t="s">
        <v>242</v>
      </c>
      <c r="BM224" s="240" t="s">
        <v>2242</v>
      </c>
    </row>
    <row r="225" s="12" customFormat="1" ht="22.8" customHeight="1">
      <c r="A225" s="12"/>
      <c r="B225" s="212"/>
      <c r="C225" s="213"/>
      <c r="D225" s="214" t="s">
        <v>77</v>
      </c>
      <c r="E225" s="226" t="s">
        <v>1456</v>
      </c>
      <c r="F225" s="226" t="s">
        <v>1457</v>
      </c>
      <c r="G225" s="213"/>
      <c r="H225" s="213"/>
      <c r="I225" s="216"/>
      <c r="J225" s="227">
        <f>BK225</f>
        <v>0</v>
      </c>
      <c r="K225" s="213"/>
      <c r="L225" s="218"/>
      <c r="M225" s="219"/>
      <c r="N225" s="220"/>
      <c r="O225" s="220"/>
      <c r="P225" s="221">
        <f>SUM(P226:P230)</f>
        <v>0</v>
      </c>
      <c r="Q225" s="220"/>
      <c r="R225" s="221">
        <f>SUM(R226:R230)</f>
        <v>0.081599999999999992</v>
      </c>
      <c r="S225" s="220"/>
      <c r="T225" s="222">
        <f>SUM(T226:T230)</f>
        <v>0.01057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3" t="s">
        <v>88</v>
      </c>
      <c r="AT225" s="224" t="s">
        <v>77</v>
      </c>
      <c r="AU225" s="224" t="s">
        <v>86</v>
      </c>
      <c r="AY225" s="223" t="s">
        <v>157</v>
      </c>
      <c r="BK225" s="225">
        <f>SUM(BK226:BK230)</f>
        <v>0</v>
      </c>
    </row>
    <row r="226" s="2" customFormat="1" ht="16.5" customHeight="1">
      <c r="A226" s="39"/>
      <c r="B226" s="40"/>
      <c r="C226" s="228" t="s">
        <v>531</v>
      </c>
      <c r="D226" s="228" t="s">
        <v>160</v>
      </c>
      <c r="E226" s="229" t="s">
        <v>1458</v>
      </c>
      <c r="F226" s="230" t="s">
        <v>1459</v>
      </c>
      <c r="G226" s="231" t="s">
        <v>177</v>
      </c>
      <c r="H226" s="232">
        <v>1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43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0.01057</v>
      </c>
      <c r="T226" s="239">
        <f>S226*H226</f>
        <v>0.01057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242</v>
      </c>
      <c r="AT226" s="240" t="s">
        <v>160</v>
      </c>
      <c r="AU226" s="240" t="s">
        <v>88</v>
      </c>
      <c r="AY226" s="18" t="s">
        <v>157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86</v>
      </c>
      <c r="BK226" s="241">
        <f>ROUND(I226*H226,2)</f>
        <v>0</v>
      </c>
      <c r="BL226" s="18" t="s">
        <v>242</v>
      </c>
      <c r="BM226" s="240" t="s">
        <v>2243</v>
      </c>
    </row>
    <row r="227" s="2" customFormat="1" ht="21.75" customHeight="1">
      <c r="A227" s="39"/>
      <c r="B227" s="40"/>
      <c r="C227" s="228" t="s">
        <v>535</v>
      </c>
      <c r="D227" s="228" t="s">
        <v>160</v>
      </c>
      <c r="E227" s="229" t="s">
        <v>2244</v>
      </c>
      <c r="F227" s="230" t="s">
        <v>1462</v>
      </c>
      <c r="G227" s="231" t="s">
        <v>195</v>
      </c>
      <c r="H227" s="232">
        <v>1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43</v>
      </c>
      <c r="O227" s="92"/>
      <c r="P227" s="238">
        <f>O227*H227</f>
        <v>0</v>
      </c>
      <c r="Q227" s="238">
        <v>0.013599999999999999</v>
      </c>
      <c r="R227" s="238">
        <f>Q227*H227</f>
        <v>0.013599999999999999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242</v>
      </c>
      <c r="AT227" s="240" t="s">
        <v>160</v>
      </c>
      <c r="AU227" s="240" t="s">
        <v>88</v>
      </c>
      <c r="AY227" s="18" t="s">
        <v>157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86</v>
      </c>
      <c r="BK227" s="241">
        <f>ROUND(I227*H227,2)</f>
        <v>0</v>
      </c>
      <c r="BL227" s="18" t="s">
        <v>242</v>
      </c>
      <c r="BM227" s="240" t="s">
        <v>2245</v>
      </c>
    </row>
    <row r="228" s="2" customFormat="1" ht="21.75" customHeight="1">
      <c r="A228" s="39"/>
      <c r="B228" s="40"/>
      <c r="C228" s="228" t="s">
        <v>539</v>
      </c>
      <c r="D228" s="228" t="s">
        <v>160</v>
      </c>
      <c r="E228" s="229" t="s">
        <v>2246</v>
      </c>
      <c r="F228" s="230" t="s">
        <v>2247</v>
      </c>
      <c r="G228" s="231" t="s">
        <v>195</v>
      </c>
      <c r="H228" s="232">
        <v>2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43</v>
      </c>
      <c r="O228" s="92"/>
      <c r="P228" s="238">
        <f>O228*H228</f>
        <v>0</v>
      </c>
      <c r="Q228" s="238">
        <v>0.013599999999999999</v>
      </c>
      <c r="R228" s="238">
        <f>Q228*H228</f>
        <v>0.027199999999999998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242</v>
      </c>
      <c r="AT228" s="240" t="s">
        <v>160</v>
      </c>
      <c r="AU228" s="240" t="s">
        <v>88</v>
      </c>
      <c r="AY228" s="18" t="s">
        <v>157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86</v>
      </c>
      <c r="BK228" s="241">
        <f>ROUND(I228*H228,2)</f>
        <v>0</v>
      </c>
      <c r="BL228" s="18" t="s">
        <v>242</v>
      </c>
      <c r="BM228" s="240" t="s">
        <v>2248</v>
      </c>
    </row>
    <row r="229" s="2" customFormat="1" ht="16.5" customHeight="1">
      <c r="A229" s="39"/>
      <c r="B229" s="40"/>
      <c r="C229" s="228" t="s">
        <v>543</v>
      </c>
      <c r="D229" s="228" t="s">
        <v>160</v>
      </c>
      <c r="E229" s="229" t="s">
        <v>1464</v>
      </c>
      <c r="F229" s="230" t="s">
        <v>1465</v>
      </c>
      <c r="G229" s="231" t="s">
        <v>195</v>
      </c>
      <c r="H229" s="232">
        <v>3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43</v>
      </c>
      <c r="O229" s="92"/>
      <c r="P229" s="238">
        <f>O229*H229</f>
        <v>0</v>
      </c>
      <c r="Q229" s="238">
        <v>0.013599999999999999</v>
      </c>
      <c r="R229" s="238">
        <f>Q229*H229</f>
        <v>0.040799999999999996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242</v>
      </c>
      <c r="AT229" s="240" t="s">
        <v>160</v>
      </c>
      <c r="AU229" s="240" t="s">
        <v>88</v>
      </c>
      <c r="AY229" s="18" t="s">
        <v>157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86</v>
      </c>
      <c r="BK229" s="241">
        <f>ROUND(I229*H229,2)</f>
        <v>0</v>
      </c>
      <c r="BL229" s="18" t="s">
        <v>242</v>
      </c>
      <c r="BM229" s="240" t="s">
        <v>2249</v>
      </c>
    </row>
    <row r="230" s="2" customFormat="1" ht="24.15" customHeight="1">
      <c r="A230" s="39"/>
      <c r="B230" s="40"/>
      <c r="C230" s="228" t="s">
        <v>547</v>
      </c>
      <c r="D230" s="228" t="s">
        <v>160</v>
      </c>
      <c r="E230" s="229" t="s">
        <v>1470</v>
      </c>
      <c r="F230" s="230" t="s">
        <v>1471</v>
      </c>
      <c r="G230" s="231" t="s">
        <v>367</v>
      </c>
      <c r="H230" s="290"/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43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242</v>
      </c>
      <c r="AT230" s="240" t="s">
        <v>160</v>
      </c>
      <c r="AU230" s="240" t="s">
        <v>88</v>
      </c>
      <c r="AY230" s="18" t="s">
        <v>157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86</v>
      </c>
      <c r="BK230" s="241">
        <f>ROUND(I230*H230,2)</f>
        <v>0</v>
      </c>
      <c r="BL230" s="18" t="s">
        <v>242</v>
      </c>
      <c r="BM230" s="240" t="s">
        <v>2250</v>
      </c>
    </row>
    <row r="231" s="12" customFormat="1" ht="22.8" customHeight="1">
      <c r="A231" s="12"/>
      <c r="B231" s="212"/>
      <c r="C231" s="213"/>
      <c r="D231" s="214" t="s">
        <v>77</v>
      </c>
      <c r="E231" s="226" t="s">
        <v>1473</v>
      </c>
      <c r="F231" s="226" t="s">
        <v>1474</v>
      </c>
      <c r="G231" s="213"/>
      <c r="H231" s="213"/>
      <c r="I231" s="216"/>
      <c r="J231" s="227">
        <f>BK231</f>
        <v>0</v>
      </c>
      <c r="K231" s="213"/>
      <c r="L231" s="218"/>
      <c r="M231" s="219"/>
      <c r="N231" s="220"/>
      <c r="O231" s="220"/>
      <c r="P231" s="221">
        <f>SUM(P232:P236)</f>
        <v>0</v>
      </c>
      <c r="Q231" s="220"/>
      <c r="R231" s="221">
        <f>SUM(R232:R236)</f>
        <v>0</v>
      </c>
      <c r="S231" s="220"/>
      <c r="T231" s="222">
        <f>SUM(T232:T236)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3" t="s">
        <v>88</v>
      </c>
      <c r="AT231" s="224" t="s">
        <v>77</v>
      </c>
      <c r="AU231" s="224" t="s">
        <v>86</v>
      </c>
      <c r="AY231" s="223" t="s">
        <v>157</v>
      </c>
      <c r="BK231" s="225">
        <f>SUM(BK232:BK236)</f>
        <v>0</v>
      </c>
    </row>
    <row r="232" s="2" customFormat="1" ht="24.15" customHeight="1">
      <c r="A232" s="39"/>
      <c r="B232" s="40"/>
      <c r="C232" s="228" t="s">
        <v>554</v>
      </c>
      <c r="D232" s="228" t="s">
        <v>160</v>
      </c>
      <c r="E232" s="229" t="s">
        <v>1475</v>
      </c>
      <c r="F232" s="230" t="s">
        <v>1476</v>
      </c>
      <c r="G232" s="231" t="s">
        <v>177</v>
      </c>
      <c r="H232" s="232">
        <v>8.5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43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242</v>
      </c>
      <c r="AT232" s="240" t="s">
        <v>160</v>
      </c>
      <c r="AU232" s="240" t="s">
        <v>88</v>
      </c>
      <c r="AY232" s="18" t="s">
        <v>157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86</v>
      </c>
      <c r="BK232" s="241">
        <f>ROUND(I232*H232,2)</f>
        <v>0</v>
      </c>
      <c r="BL232" s="18" t="s">
        <v>242</v>
      </c>
      <c r="BM232" s="240" t="s">
        <v>2251</v>
      </c>
    </row>
    <row r="233" s="14" customFormat="1">
      <c r="A233" s="14"/>
      <c r="B233" s="253"/>
      <c r="C233" s="254"/>
      <c r="D233" s="244" t="s">
        <v>166</v>
      </c>
      <c r="E233" s="255" t="s">
        <v>1</v>
      </c>
      <c r="F233" s="256" t="s">
        <v>2252</v>
      </c>
      <c r="G233" s="254"/>
      <c r="H233" s="257">
        <v>8.5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166</v>
      </c>
      <c r="AU233" s="263" t="s">
        <v>88</v>
      </c>
      <c r="AV233" s="14" t="s">
        <v>88</v>
      </c>
      <c r="AW233" s="14" t="s">
        <v>34</v>
      </c>
      <c r="AX233" s="14" t="s">
        <v>78</v>
      </c>
      <c r="AY233" s="263" t="s">
        <v>157</v>
      </c>
    </row>
    <row r="234" s="15" customFormat="1">
      <c r="A234" s="15"/>
      <c r="B234" s="264"/>
      <c r="C234" s="265"/>
      <c r="D234" s="244" t="s">
        <v>166</v>
      </c>
      <c r="E234" s="266" t="s">
        <v>1</v>
      </c>
      <c r="F234" s="267" t="s">
        <v>170</v>
      </c>
      <c r="G234" s="265"/>
      <c r="H234" s="268">
        <v>8.5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4" t="s">
        <v>166</v>
      </c>
      <c r="AU234" s="274" t="s">
        <v>88</v>
      </c>
      <c r="AV234" s="15" t="s">
        <v>164</v>
      </c>
      <c r="AW234" s="15" t="s">
        <v>34</v>
      </c>
      <c r="AX234" s="15" t="s">
        <v>86</v>
      </c>
      <c r="AY234" s="274" t="s">
        <v>157</v>
      </c>
    </row>
    <row r="235" s="2" customFormat="1" ht="16.5" customHeight="1">
      <c r="A235" s="39"/>
      <c r="B235" s="40"/>
      <c r="C235" s="228" t="s">
        <v>890</v>
      </c>
      <c r="D235" s="228" t="s">
        <v>160</v>
      </c>
      <c r="E235" s="229" t="s">
        <v>1480</v>
      </c>
      <c r="F235" s="230" t="s">
        <v>1481</v>
      </c>
      <c r="G235" s="231" t="s">
        <v>177</v>
      </c>
      <c r="H235" s="232">
        <v>8.5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43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242</v>
      </c>
      <c r="AT235" s="240" t="s">
        <v>160</v>
      </c>
      <c r="AU235" s="240" t="s">
        <v>88</v>
      </c>
      <c r="AY235" s="18" t="s">
        <v>157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86</v>
      </c>
      <c r="BK235" s="241">
        <f>ROUND(I235*H235,2)</f>
        <v>0</v>
      </c>
      <c r="BL235" s="18" t="s">
        <v>242</v>
      </c>
      <c r="BM235" s="240" t="s">
        <v>2253</v>
      </c>
    </row>
    <row r="236" s="2" customFormat="1" ht="24.15" customHeight="1">
      <c r="A236" s="39"/>
      <c r="B236" s="40"/>
      <c r="C236" s="228" t="s">
        <v>894</v>
      </c>
      <c r="D236" s="228" t="s">
        <v>160</v>
      </c>
      <c r="E236" s="229" t="s">
        <v>2254</v>
      </c>
      <c r="F236" s="230" t="s">
        <v>2255</v>
      </c>
      <c r="G236" s="231" t="s">
        <v>367</v>
      </c>
      <c r="H236" s="290"/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43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242</v>
      </c>
      <c r="AT236" s="240" t="s">
        <v>160</v>
      </c>
      <c r="AU236" s="240" t="s">
        <v>88</v>
      </c>
      <c r="AY236" s="18" t="s">
        <v>157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86</v>
      </c>
      <c r="BK236" s="241">
        <f>ROUND(I236*H236,2)</f>
        <v>0</v>
      </c>
      <c r="BL236" s="18" t="s">
        <v>242</v>
      </c>
      <c r="BM236" s="240" t="s">
        <v>2256</v>
      </c>
    </row>
    <row r="237" s="12" customFormat="1" ht="22.8" customHeight="1">
      <c r="A237" s="12"/>
      <c r="B237" s="212"/>
      <c r="C237" s="213"/>
      <c r="D237" s="214" t="s">
        <v>77</v>
      </c>
      <c r="E237" s="226" t="s">
        <v>994</v>
      </c>
      <c r="F237" s="226" t="s">
        <v>995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SUM(P238:P247)</f>
        <v>0</v>
      </c>
      <c r="Q237" s="220"/>
      <c r="R237" s="221">
        <f>SUM(R238:R247)</f>
        <v>0.032300000000000002</v>
      </c>
      <c r="S237" s="220"/>
      <c r="T237" s="222">
        <f>SUM(T238:T247)</f>
        <v>0.048000000000000001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88</v>
      </c>
      <c r="AT237" s="224" t="s">
        <v>77</v>
      </c>
      <c r="AU237" s="224" t="s">
        <v>86</v>
      </c>
      <c r="AY237" s="223" t="s">
        <v>157</v>
      </c>
      <c r="BK237" s="225">
        <f>SUM(BK238:BK247)</f>
        <v>0</v>
      </c>
    </row>
    <row r="238" s="2" customFormat="1" ht="24.15" customHeight="1">
      <c r="A238" s="39"/>
      <c r="B238" s="40"/>
      <c r="C238" s="228" t="s">
        <v>901</v>
      </c>
      <c r="D238" s="228" t="s">
        <v>160</v>
      </c>
      <c r="E238" s="229" t="s">
        <v>1871</v>
      </c>
      <c r="F238" s="230" t="s">
        <v>1872</v>
      </c>
      <c r="G238" s="231" t="s">
        <v>173</v>
      </c>
      <c r="H238" s="232">
        <v>2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43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242</v>
      </c>
      <c r="AT238" s="240" t="s">
        <v>160</v>
      </c>
      <c r="AU238" s="240" t="s">
        <v>88</v>
      </c>
      <c r="AY238" s="18" t="s">
        <v>157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86</v>
      </c>
      <c r="BK238" s="241">
        <f>ROUND(I238*H238,2)</f>
        <v>0</v>
      </c>
      <c r="BL238" s="18" t="s">
        <v>242</v>
      </c>
      <c r="BM238" s="240" t="s">
        <v>2257</v>
      </c>
    </row>
    <row r="239" s="2" customFormat="1" ht="24.15" customHeight="1">
      <c r="A239" s="39"/>
      <c r="B239" s="40"/>
      <c r="C239" s="279" t="s">
        <v>908</v>
      </c>
      <c r="D239" s="279" t="s">
        <v>261</v>
      </c>
      <c r="E239" s="280" t="s">
        <v>2258</v>
      </c>
      <c r="F239" s="281" t="s">
        <v>2259</v>
      </c>
      <c r="G239" s="282" t="s">
        <v>173</v>
      </c>
      <c r="H239" s="283">
        <v>2</v>
      </c>
      <c r="I239" s="284"/>
      <c r="J239" s="285">
        <f>ROUND(I239*H239,2)</f>
        <v>0</v>
      </c>
      <c r="K239" s="286"/>
      <c r="L239" s="287"/>
      <c r="M239" s="288" t="s">
        <v>1</v>
      </c>
      <c r="N239" s="289" t="s">
        <v>43</v>
      </c>
      <c r="O239" s="92"/>
      <c r="P239" s="238">
        <f>O239*H239</f>
        <v>0</v>
      </c>
      <c r="Q239" s="238">
        <v>0.012999999999999999</v>
      </c>
      <c r="R239" s="238">
        <f>Q239*H239</f>
        <v>0.025999999999999999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264</v>
      </c>
      <c r="AT239" s="240" t="s">
        <v>261</v>
      </c>
      <c r="AU239" s="240" t="s">
        <v>88</v>
      </c>
      <c r="AY239" s="18" t="s">
        <v>157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86</v>
      </c>
      <c r="BK239" s="241">
        <f>ROUND(I239*H239,2)</f>
        <v>0</v>
      </c>
      <c r="BL239" s="18" t="s">
        <v>242</v>
      </c>
      <c r="BM239" s="240" t="s">
        <v>2260</v>
      </c>
    </row>
    <row r="240" s="2" customFormat="1" ht="16.5" customHeight="1">
      <c r="A240" s="39"/>
      <c r="B240" s="40"/>
      <c r="C240" s="228" t="s">
        <v>912</v>
      </c>
      <c r="D240" s="228" t="s">
        <v>160</v>
      </c>
      <c r="E240" s="229" t="s">
        <v>2261</v>
      </c>
      <c r="F240" s="230" t="s">
        <v>2262</v>
      </c>
      <c r="G240" s="231" t="s">
        <v>173</v>
      </c>
      <c r="H240" s="232">
        <v>4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43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242</v>
      </c>
      <c r="AT240" s="240" t="s">
        <v>160</v>
      </c>
      <c r="AU240" s="240" t="s">
        <v>88</v>
      </c>
      <c r="AY240" s="18" t="s">
        <v>157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86</v>
      </c>
      <c r="BK240" s="241">
        <f>ROUND(I240*H240,2)</f>
        <v>0</v>
      </c>
      <c r="BL240" s="18" t="s">
        <v>242</v>
      </c>
      <c r="BM240" s="240" t="s">
        <v>2263</v>
      </c>
    </row>
    <row r="241" s="2" customFormat="1" ht="16.5" customHeight="1">
      <c r="A241" s="39"/>
      <c r="B241" s="40"/>
      <c r="C241" s="279" t="s">
        <v>916</v>
      </c>
      <c r="D241" s="279" t="s">
        <v>261</v>
      </c>
      <c r="E241" s="280" t="s">
        <v>2264</v>
      </c>
      <c r="F241" s="281" t="s">
        <v>2265</v>
      </c>
      <c r="G241" s="282" t="s">
        <v>173</v>
      </c>
      <c r="H241" s="283">
        <v>4</v>
      </c>
      <c r="I241" s="284"/>
      <c r="J241" s="285">
        <f>ROUND(I241*H241,2)</f>
        <v>0</v>
      </c>
      <c r="K241" s="286"/>
      <c r="L241" s="287"/>
      <c r="M241" s="288" t="s">
        <v>1</v>
      </c>
      <c r="N241" s="289" t="s">
        <v>43</v>
      </c>
      <c r="O241" s="92"/>
      <c r="P241" s="238">
        <f>O241*H241</f>
        <v>0</v>
      </c>
      <c r="Q241" s="238">
        <v>0.00040000000000000002</v>
      </c>
      <c r="R241" s="238">
        <f>Q241*H241</f>
        <v>0.0016000000000000001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264</v>
      </c>
      <c r="AT241" s="240" t="s">
        <v>261</v>
      </c>
      <c r="AU241" s="240" t="s">
        <v>88</v>
      </c>
      <c r="AY241" s="18" t="s">
        <v>157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86</v>
      </c>
      <c r="BK241" s="241">
        <f>ROUND(I241*H241,2)</f>
        <v>0</v>
      </c>
      <c r="BL241" s="18" t="s">
        <v>242</v>
      </c>
      <c r="BM241" s="240" t="s">
        <v>2266</v>
      </c>
    </row>
    <row r="242" s="2" customFormat="1" ht="16.5" customHeight="1">
      <c r="A242" s="39"/>
      <c r="B242" s="40"/>
      <c r="C242" s="228" t="s">
        <v>920</v>
      </c>
      <c r="D242" s="228" t="s">
        <v>160</v>
      </c>
      <c r="E242" s="229" t="s">
        <v>1877</v>
      </c>
      <c r="F242" s="230" t="s">
        <v>1878</v>
      </c>
      <c r="G242" s="231" t="s">
        <v>173</v>
      </c>
      <c r="H242" s="232">
        <v>2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43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242</v>
      </c>
      <c r="AT242" s="240" t="s">
        <v>160</v>
      </c>
      <c r="AU242" s="240" t="s">
        <v>88</v>
      </c>
      <c r="AY242" s="18" t="s">
        <v>157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86</v>
      </c>
      <c r="BK242" s="241">
        <f>ROUND(I242*H242,2)</f>
        <v>0</v>
      </c>
      <c r="BL242" s="18" t="s">
        <v>242</v>
      </c>
      <c r="BM242" s="240" t="s">
        <v>2267</v>
      </c>
    </row>
    <row r="243" s="2" customFormat="1" ht="16.5" customHeight="1">
      <c r="A243" s="39"/>
      <c r="B243" s="40"/>
      <c r="C243" s="279" t="s">
        <v>925</v>
      </c>
      <c r="D243" s="279" t="s">
        <v>261</v>
      </c>
      <c r="E243" s="280" t="s">
        <v>2268</v>
      </c>
      <c r="F243" s="281" t="s">
        <v>2269</v>
      </c>
      <c r="G243" s="282" t="s">
        <v>173</v>
      </c>
      <c r="H243" s="283">
        <v>2</v>
      </c>
      <c r="I243" s="284"/>
      <c r="J243" s="285">
        <f>ROUND(I243*H243,2)</f>
        <v>0</v>
      </c>
      <c r="K243" s="286"/>
      <c r="L243" s="287"/>
      <c r="M243" s="288" t="s">
        <v>1</v>
      </c>
      <c r="N243" s="289" t="s">
        <v>43</v>
      </c>
      <c r="O243" s="92"/>
      <c r="P243" s="238">
        <f>O243*H243</f>
        <v>0</v>
      </c>
      <c r="Q243" s="238">
        <v>0.00014999999999999999</v>
      </c>
      <c r="R243" s="238">
        <f>Q243*H243</f>
        <v>0.00029999999999999997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264</v>
      </c>
      <c r="AT243" s="240" t="s">
        <v>261</v>
      </c>
      <c r="AU243" s="240" t="s">
        <v>88</v>
      </c>
      <c r="AY243" s="18" t="s">
        <v>157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86</v>
      </c>
      <c r="BK243" s="241">
        <f>ROUND(I243*H243,2)</f>
        <v>0</v>
      </c>
      <c r="BL243" s="18" t="s">
        <v>242</v>
      </c>
      <c r="BM243" s="240" t="s">
        <v>2270</v>
      </c>
    </row>
    <row r="244" s="2" customFormat="1" ht="21.75" customHeight="1">
      <c r="A244" s="39"/>
      <c r="B244" s="40"/>
      <c r="C244" s="228" t="s">
        <v>940</v>
      </c>
      <c r="D244" s="228" t="s">
        <v>160</v>
      </c>
      <c r="E244" s="229" t="s">
        <v>1882</v>
      </c>
      <c r="F244" s="230" t="s">
        <v>1883</v>
      </c>
      <c r="G244" s="231" t="s">
        <v>173</v>
      </c>
      <c r="H244" s="232">
        <v>2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43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242</v>
      </c>
      <c r="AT244" s="240" t="s">
        <v>160</v>
      </c>
      <c r="AU244" s="240" t="s">
        <v>88</v>
      </c>
      <c r="AY244" s="18" t="s">
        <v>157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86</v>
      </c>
      <c r="BK244" s="241">
        <f>ROUND(I244*H244,2)</f>
        <v>0</v>
      </c>
      <c r="BL244" s="18" t="s">
        <v>242</v>
      </c>
      <c r="BM244" s="240" t="s">
        <v>2271</v>
      </c>
    </row>
    <row r="245" s="2" customFormat="1" ht="16.5" customHeight="1">
      <c r="A245" s="39"/>
      <c r="B245" s="40"/>
      <c r="C245" s="279" t="s">
        <v>949</v>
      </c>
      <c r="D245" s="279" t="s">
        <v>261</v>
      </c>
      <c r="E245" s="280" t="s">
        <v>2272</v>
      </c>
      <c r="F245" s="281" t="s">
        <v>2273</v>
      </c>
      <c r="G245" s="282" t="s">
        <v>173</v>
      </c>
      <c r="H245" s="283">
        <v>2</v>
      </c>
      <c r="I245" s="284"/>
      <c r="J245" s="285">
        <f>ROUND(I245*H245,2)</f>
        <v>0</v>
      </c>
      <c r="K245" s="286"/>
      <c r="L245" s="287"/>
      <c r="M245" s="288" t="s">
        <v>1</v>
      </c>
      <c r="N245" s="289" t="s">
        <v>43</v>
      </c>
      <c r="O245" s="92"/>
      <c r="P245" s="238">
        <f>O245*H245</f>
        <v>0</v>
      </c>
      <c r="Q245" s="238">
        <v>0.0022000000000000001</v>
      </c>
      <c r="R245" s="238">
        <f>Q245*H245</f>
        <v>0.0044000000000000003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264</v>
      </c>
      <c r="AT245" s="240" t="s">
        <v>261</v>
      </c>
      <c r="AU245" s="240" t="s">
        <v>88</v>
      </c>
      <c r="AY245" s="18" t="s">
        <v>157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86</v>
      </c>
      <c r="BK245" s="241">
        <f>ROUND(I245*H245,2)</f>
        <v>0</v>
      </c>
      <c r="BL245" s="18" t="s">
        <v>242</v>
      </c>
      <c r="BM245" s="240" t="s">
        <v>2274</v>
      </c>
    </row>
    <row r="246" s="2" customFormat="1" ht="24.15" customHeight="1">
      <c r="A246" s="39"/>
      <c r="B246" s="40"/>
      <c r="C246" s="228" t="s">
        <v>952</v>
      </c>
      <c r="D246" s="228" t="s">
        <v>160</v>
      </c>
      <c r="E246" s="229" t="s">
        <v>1891</v>
      </c>
      <c r="F246" s="230" t="s">
        <v>1892</v>
      </c>
      <c r="G246" s="231" t="s">
        <v>173</v>
      </c>
      <c r="H246" s="232">
        <v>2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43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0.024</v>
      </c>
      <c r="T246" s="239">
        <f>S246*H246</f>
        <v>0.048000000000000001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242</v>
      </c>
      <c r="AT246" s="240" t="s">
        <v>160</v>
      </c>
      <c r="AU246" s="240" t="s">
        <v>88</v>
      </c>
      <c r="AY246" s="18" t="s">
        <v>157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86</v>
      </c>
      <c r="BK246" s="241">
        <f>ROUND(I246*H246,2)</f>
        <v>0</v>
      </c>
      <c r="BL246" s="18" t="s">
        <v>242</v>
      </c>
      <c r="BM246" s="240" t="s">
        <v>2275</v>
      </c>
    </row>
    <row r="247" s="2" customFormat="1" ht="24.15" customHeight="1">
      <c r="A247" s="39"/>
      <c r="B247" s="40"/>
      <c r="C247" s="228" t="s">
        <v>966</v>
      </c>
      <c r="D247" s="228" t="s">
        <v>160</v>
      </c>
      <c r="E247" s="229" t="s">
        <v>2276</v>
      </c>
      <c r="F247" s="230" t="s">
        <v>2277</v>
      </c>
      <c r="G247" s="231" t="s">
        <v>367</v>
      </c>
      <c r="H247" s="290"/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43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242</v>
      </c>
      <c r="AT247" s="240" t="s">
        <v>160</v>
      </c>
      <c r="AU247" s="240" t="s">
        <v>88</v>
      </c>
      <c r="AY247" s="18" t="s">
        <v>157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86</v>
      </c>
      <c r="BK247" s="241">
        <f>ROUND(I247*H247,2)</f>
        <v>0</v>
      </c>
      <c r="BL247" s="18" t="s">
        <v>242</v>
      </c>
      <c r="BM247" s="240" t="s">
        <v>2278</v>
      </c>
    </row>
    <row r="248" s="12" customFormat="1" ht="22.8" customHeight="1">
      <c r="A248" s="12"/>
      <c r="B248" s="212"/>
      <c r="C248" s="213"/>
      <c r="D248" s="214" t="s">
        <v>77</v>
      </c>
      <c r="E248" s="226" t="s">
        <v>1501</v>
      </c>
      <c r="F248" s="226" t="s">
        <v>1502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SUM(P249:P257)</f>
        <v>0</v>
      </c>
      <c r="Q248" s="220"/>
      <c r="R248" s="221">
        <f>SUM(R249:R257)</f>
        <v>0.28305000000000002</v>
      </c>
      <c r="S248" s="220"/>
      <c r="T248" s="222">
        <f>SUM(T249:T257)</f>
        <v>0.70694499999999993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88</v>
      </c>
      <c r="AT248" s="224" t="s">
        <v>77</v>
      </c>
      <c r="AU248" s="224" t="s">
        <v>86</v>
      </c>
      <c r="AY248" s="223" t="s">
        <v>157</v>
      </c>
      <c r="BK248" s="225">
        <f>SUM(BK249:BK257)</f>
        <v>0</v>
      </c>
    </row>
    <row r="249" s="2" customFormat="1" ht="16.5" customHeight="1">
      <c r="A249" s="39"/>
      <c r="B249" s="40"/>
      <c r="C249" s="228" t="s">
        <v>971</v>
      </c>
      <c r="D249" s="228" t="s">
        <v>160</v>
      </c>
      <c r="E249" s="229" t="s">
        <v>1506</v>
      </c>
      <c r="F249" s="230" t="s">
        <v>1507</v>
      </c>
      <c r="G249" s="231" t="s">
        <v>177</v>
      </c>
      <c r="H249" s="232">
        <v>8.5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43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242</v>
      </c>
      <c r="AT249" s="240" t="s">
        <v>160</v>
      </c>
      <c r="AU249" s="240" t="s">
        <v>88</v>
      </c>
      <c r="AY249" s="18" t="s">
        <v>157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86</v>
      </c>
      <c r="BK249" s="241">
        <f>ROUND(I249*H249,2)</f>
        <v>0</v>
      </c>
      <c r="BL249" s="18" t="s">
        <v>242</v>
      </c>
      <c r="BM249" s="240" t="s">
        <v>2279</v>
      </c>
    </row>
    <row r="250" s="2" customFormat="1" ht="16.5" customHeight="1">
      <c r="A250" s="39"/>
      <c r="B250" s="40"/>
      <c r="C250" s="228" t="s">
        <v>980</v>
      </c>
      <c r="D250" s="228" t="s">
        <v>160</v>
      </c>
      <c r="E250" s="229" t="s">
        <v>1509</v>
      </c>
      <c r="F250" s="230" t="s">
        <v>1510</v>
      </c>
      <c r="G250" s="231" t="s">
        <v>177</v>
      </c>
      <c r="H250" s="232">
        <v>8.5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43</v>
      </c>
      <c r="O250" s="92"/>
      <c r="P250" s="238">
        <f>O250*H250</f>
        <v>0</v>
      </c>
      <c r="Q250" s="238">
        <v>0.00029999999999999997</v>
      </c>
      <c r="R250" s="238">
        <f>Q250*H250</f>
        <v>0.0025499999999999997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242</v>
      </c>
      <c r="AT250" s="240" t="s">
        <v>160</v>
      </c>
      <c r="AU250" s="240" t="s">
        <v>88</v>
      </c>
      <c r="AY250" s="18" t="s">
        <v>157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86</v>
      </c>
      <c r="BK250" s="241">
        <f>ROUND(I250*H250,2)</f>
        <v>0</v>
      </c>
      <c r="BL250" s="18" t="s">
        <v>242</v>
      </c>
      <c r="BM250" s="240" t="s">
        <v>2280</v>
      </c>
    </row>
    <row r="251" s="2" customFormat="1" ht="21.75" customHeight="1">
      <c r="A251" s="39"/>
      <c r="B251" s="40"/>
      <c r="C251" s="228" t="s">
        <v>984</v>
      </c>
      <c r="D251" s="228" t="s">
        <v>160</v>
      </c>
      <c r="E251" s="229" t="s">
        <v>2281</v>
      </c>
      <c r="F251" s="230" t="s">
        <v>2282</v>
      </c>
      <c r="G251" s="231" t="s">
        <v>177</v>
      </c>
      <c r="H251" s="232">
        <v>8.5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43</v>
      </c>
      <c r="O251" s="92"/>
      <c r="P251" s="238">
        <f>O251*H251</f>
        <v>0</v>
      </c>
      <c r="Q251" s="238">
        <v>0.0044999999999999997</v>
      </c>
      <c r="R251" s="238">
        <f>Q251*H251</f>
        <v>0.038249999999999999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242</v>
      </c>
      <c r="AT251" s="240" t="s">
        <v>160</v>
      </c>
      <c r="AU251" s="240" t="s">
        <v>88</v>
      </c>
      <c r="AY251" s="18" t="s">
        <v>157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86</v>
      </c>
      <c r="BK251" s="241">
        <f>ROUND(I251*H251,2)</f>
        <v>0</v>
      </c>
      <c r="BL251" s="18" t="s">
        <v>242</v>
      </c>
      <c r="BM251" s="240" t="s">
        <v>2283</v>
      </c>
    </row>
    <row r="252" s="2" customFormat="1" ht="24.15" customHeight="1">
      <c r="A252" s="39"/>
      <c r="B252" s="40"/>
      <c r="C252" s="228" t="s">
        <v>988</v>
      </c>
      <c r="D252" s="228" t="s">
        <v>160</v>
      </c>
      <c r="E252" s="229" t="s">
        <v>1503</v>
      </c>
      <c r="F252" s="230" t="s">
        <v>1504</v>
      </c>
      <c r="G252" s="231" t="s">
        <v>177</v>
      </c>
      <c r="H252" s="232">
        <v>8.5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43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0.083169999999999994</v>
      </c>
      <c r="T252" s="239">
        <f>S252*H252</f>
        <v>0.70694499999999993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242</v>
      </c>
      <c r="AT252" s="240" t="s">
        <v>160</v>
      </c>
      <c r="AU252" s="240" t="s">
        <v>88</v>
      </c>
      <c r="AY252" s="18" t="s">
        <v>157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86</v>
      </c>
      <c r="BK252" s="241">
        <f>ROUND(I252*H252,2)</f>
        <v>0</v>
      </c>
      <c r="BL252" s="18" t="s">
        <v>242</v>
      </c>
      <c r="BM252" s="240" t="s">
        <v>2284</v>
      </c>
    </row>
    <row r="253" s="14" customFormat="1">
      <c r="A253" s="14"/>
      <c r="B253" s="253"/>
      <c r="C253" s="254"/>
      <c r="D253" s="244" t="s">
        <v>166</v>
      </c>
      <c r="E253" s="255" t="s">
        <v>1</v>
      </c>
      <c r="F253" s="256" t="s">
        <v>2252</v>
      </c>
      <c r="G253" s="254"/>
      <c r="H253" s="257">
        <v>8.5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166</v>
      </c>
      <c r="AU253" s="263" t="s">
        <v>88</v>
      </c>
      <c r="AV253" s="14" t="s">
        <v>88</v>
      </c>
      <c r="AW253" s="14" t="s">
        <v>34</v>
      </c>
      <c r="AX253" s="14" t="s">
        <v>86</v>
      </c>
      <c r="AY253" s="263" t="s">
        <v>157</v>
      </c>
    </row>
    <row r="254" s="2" customFormat="1" ht="24.15" customHeight="1">
      <c r="A254" s="39"/>
      <c r="B254" s="40"/>
      <c r="C254" s="228" t="s">
        <v>992</v>
      </c>
      <c r="D254" s="228" t="s">
        <v>160</v>
      </c>
      <c r="E254" s="229" t="s">
        <v>2285</v>
      </c>
      <c r="F254" s="230" t="s">
        <v>2286</v>
      </c>
      <c r="G254" s="231" t="s">
        <v>177</v>
      </c>
      <c r="H254" s="232">
        <v>8.5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43</v>
      </c>
      <c r="O254" s="92"/>
      <c r="P254" s="238">
        <f>O254*H254</f>
        <v>0</v>
      </c>
      <c r="Q254" s="238">
        <v>0.0054000000000000003</v>
      </c>
      <c r="R254" s="238">
        <f>Q254*H254</f>
        <v>0.045900000000000003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242</v>
      </c>
      <c r="AT254" s="240" t="s">
        <v>160</v>
      </c>
      <c r="AU254" s="240" t="s">
        <v>88</v>
      </c>
      <c r="AY254" s="18" t="s">
        <v>157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86</v>
      </c>
      <c r="BK254" s="241">
        <f>ROUND(I254*H254,2)</f>
        <v>0</v>
      </c>
      <c r="BL254" s="18" t="s">
        <v>242</v>
      </c>
      <c r="BM254" s="240" t="s">
        <v>2287</v>
      </c>
    </row>
    <row r="255" s="2" customFormat="1" ht="24.15" customHeight="1">
      <c r="A255" s="39"/>
      <c r="B255" s="40"/>
      <c r="C255" s="279" t="s">
        <v>996</v>
      </c>
      <c r="D255" s="279" t="s">
        <v>261</v>
      </c>
      <c r="E255" s="280" t="s">
        <v>2288</v>
      </c>
      <c r="F255" s="281" t="s">
        <v>2289</v>
      </c>
      <c r="G255" s="282" t="s">
        <v>177</v>
      </c>
      <c r="H255" s="283">
        <v>9.3499999999999996</v>
      </c>
      <c r="I255" s="284"/>
      <c r="J255" s="285">
        <f>ROUND(I255*H255,2)</f>
        <v>0</v>
      </c>
      <c r="K255" s="286"/>
      <c r="L255" s="287"/>
      <c r="M255" s="288" t="s">
        <v>1</v>
      </c>
      <c r="N255" s="289" t="s">
        <v>43</v>
      </c>
      <c r="O255" s="92"/>
      <c r="P255" s="238">
        <f>O255*H255</f>
        <v>0</v>
      </c>
      <c r="Q255" s="238">
        <v>0.021000000000000001</v>
      </c>
      <c r="R255" s="238">
        <f>Q255*H255</f>
        <v>0.19635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264</v>
      </c>
      <c r="AT255" s="240" t="s">
        <v>261</v>
      </c>
      <c r="AU255" s="240" t="s">
        <v>88</v>
      </c>
      <c r="AY255" s="18" t="s">
        <v>157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86</v>
      </c>
      <c r="BK255" s="241">
        <f>ROUND(I255*H255,2)</f>
        <v>0</v>
      </c>
      <c r="BL255" s="18" t="s">
        <v>242</v>
      </c>
      <c r="BM255" s="240" t="s">
        <v>2290</v>
      </c>
    </row>
    <row r="256" s="14" customFormat="1">
      <c r="A256" s="14"/>
      <c r="B256" s="253"/>
      <c r="C256" s="254"/>
      <c r="D256" s="244" t="s">
        <v>166</v>
      </c>
      <c r="E256" s="254"/>
      <c r="F256" s="256" t="s">
        <v>2291</v>
      </c>
      <c r="G256" s="254"/>
      <c r="H256" s="257">
        <v>9.3499999999999996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166</v>
      </c>
      <c r="AU256" s="263" t="s">
        <v>88</v>
      </c>
      <c r="AV256" s="14" t="s">
        <v>88</v>
      </c>
      <c r="AW256" s="14" t="s">
        <v>4</v>
      </c>
      <c r="AX256" s="14" t="s">
        <v>86</v>
      </c>
      <c r="AY256" s="263" t="s">
        <v>157</v>
      </c>
    </row>
    <row r="257" s="2" customFormat="1" ht="24.15" customHeight="1">
      <c r="A257" s="39"/>
      <c r="B257" s="40"/>
      <c r="C257" s="228" t="s">
        <v>1000</v>
      </c>
      <c r="D257" s="228" t="s">
        <v>160</v>
      </c>
      <c r="E257" s="229" t="s">
        <v>2292</v>
      </c>
      <c r="F257" s="230" t="s">
        <v>2293</v>
      </c>
      <c r="G257" s="231" t="s">
        <v>367</v>
      </c>
      <c r="H257" s="290"/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43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242</v>
      </c>
      <c r="AT257" s="240" t="s">
        <v>160</v>
      </c>
      <c r="AU257" s="240" t="s">
        <v>88</v>
      </c>
      <c r="AY257" s="18" t="s">
        <v>157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86</v>
      </c>
      <c r="BK257" s="241">
        <f>ROUND(I257*H257,2)</f>
        <v>0</v>
      </c>
      <c r="BL257" s="18" t="s">
        <v>242</v>
      </c>
      <c r="BM257" s="240" t="s">
        <v>2294</v>
      </c>
    </row>
    <row r="258" s="12" customFormat="1" ht="22.8" customHeight="1">
      <c r="A258" s="12"/>
      <c r="B258" s="212"/>
      <c r="C258" s="213"/>
      <c r="D258" s="214" t="s">
        <v>77</v>
      </c>
      <c r="E258" s="226" t="s">
        <v>1973</v>
      </c>
      <c r="F258" s="226" t="s">
        <v>1974</v>
      </c>
      <c r="G258" s="213"/>
      <c r="H258" s="213"/>
      <c r="I258" s="216"/>
      <c r="J258" s="227">
        <f>BK258</f>
        <v>0</v>
      </c>
      <c r="K258" s="213"/>
      <c r="L258" s="218"/>
      <c r="M258" s="219"/>
      <c r="N258" s="220"/>
      <c r="O258" s="220"/>
      <c r="P258" s="221">
        <f>SUM(P259:P277)</f>
        <v>0</v>
      </c>
      <c r="Q258" s="220"/>
      <c r="R258" s="221">
        <f>SUM(R259:R277)</f>
        <v>0.74395880000000003</v>
      </c>
      <c r="S258" s="220"/>
      <c r="T258" s="222">
        <f>SUM(T259:T277)</f>
        <v>0.78825599999999996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3" t="s">
        <v>88</v>
      </c>
      <c r="AT258" s="224" t="s">
        <v>77</v>
      </c>
      <c r="AU258" s="224" t="s">
        <v>86</v>
      </c>
      <c r="AY258" s="223" t="s">
        <v>157</v>
      </c>
      <c r="BK258" s="225">
        <f>SUM(BK259:BK277)</f>
        <v>0</v>
      </c>
    </row>
    <row r="259" s="2" customFormat="1" ht="16.5" customHeight="1">
      <c r="A259" s="39"/>
      <c r="B259" s="40"/>
      <c r="C259" s="228" t="s">
        <v>1007</v>
      </c>
      <c r="D259" s="228" t="s">
        <v>160</v>
      </c>
      <c r="E259" s="229" t="s">
        <v>2295</v>
      </c>
      <c r="F259" s="230" t="s">
        <v>2296</v>
      </c>
      <c r="G259" s="231" t="s">
        <v>177</v>
      </c>
      <c r="H259" s="232">
        <v>36.219999999999999</v>
      </c>
      <c r="I259" s="233"/>
      <c r="J259" s="234">
        <f>ROUND(I259*H259,2)</f>
        <v>0</v>
      </c>
      <c r="K259" s="235"/>
      <c r="L259" s="45"/>
      <c r="M259" s="236" t="s">
        <v>1</v>
      </c>
      <c r="N259" s="237" t="s">
        <v>43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242</v>
      </c>
      <c r="AT259" s="240" t="s">
        <v>160</v>
      </c>
      <c r="AU259" s="240" t="s">
        <v>88</v>
      </c>
      <c r="AY259" s="18" t="s">
        <v>157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86</v>
      </c>
      <c r="BK259" s="241">
        <f>ROUND(I259*H259,2)</f>
        <v>0</v>
      </c>
      <c r="BL259" s="18" t="s">
        <v>242</v>
      </c>
      <c r="BM259" s="240" t="s">
        <v>2297</v>
      </c>
    </row>
    <row r="260" s="2" customFormat="1" ht="16.5" customHeight="1">
      <c r="A260" s="39"/>
      <c r="B260" s="40"/>
      <c r="C260" s="228" t="s">
        <v>1012</v>
      </c>
      <c r="D260" s="228" t="s">
        <v>160</v>
      </c>
      <c r="E260" s="229" t="s">
        <v>1975</v>
      </c>
      <c r="F260" s="230" t="s">
        <v>1976</v>
      </c>
      <c r="G260" s="231" t="s">
        <v>177</v>
      </c>
      <c r="H260" s="232">
        <v>36.219999999999999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43</v>
      </c>
      <c r="O260" s="92"/>
      <c r="P260" s="238">
        <f>O260*H260</f>
        <v>0</v>
      </c>
      <c r="Q260" s="238">
        <v>0.00029999999999999997</v>
      </c>
      <c r="R260" s="238">
        <f>Q260*H260</f>
        <v>0.010865999999999999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242</v>
      </c>
      <c r="AT260" s="240" t="s">
        <v>160</v>
      </c>
      <c r="AU260" s="240" t="s">
        <v>88</v>
      </c>
      <c r="AY260" s="18" t="s">
        <v>157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86</v>
      </c>
      <c r="BK260" s="241">
        <f>ROUND(I260*H260,2)</f>
        <v>0</v>
      </c>
      <c r="BL260" s="18" t="s">
        <v>242</v>
      </c>
      <c r="BM260" s="240" t="s">
        <v>2298</v>
      </c>
    </row>
    <row r="261" s="2" customFormat="1" ht="24.15" customHeight="1">
      <c r="A261" s="39"/>
      <c r="B261" s="40"/>
      <c r="C261" s="228" t="s">
        <v>1017</v>
      </c>
      <c r="D261" s="228" t="s">
        <v>160</v>
      </c>
      <c r="E261" s="229" t="s">
        <v>1978</v>
      </c>
      <c r="F261" s="230" t="s">
        <v>1979</v>
      </c>
      <c r="G261" s="231" t="s">
        <v>177</v>
      </c>
      <c r="H261" s="232">
        <v>28.98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43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0.027199999999999998</v>
      </c>
      <c r="T261" s="239">
        <f>S261*H261</f>
        <v>0.78825599999999996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242</v>
      </c>
      <c r="AT261" s="240" t="s">
        <v>160</v>
      </c>
      <c r="AU261" s="240" t="s">
        <v>88</v>
      </c>
      <c r="AY261" s="18" t="s">
        <v>157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86</v>
      </c>
      <c r="BK261" s="241">
        <f>ROUND(I261*H261,2)</f>
        <v>0</v>
      </c>
      <c r="BL261" s="18" t="s">
        <v>242</v>
      </c>
      <c r="BM261" s="240" t="s">
        <v>2299</v>
      </c>
    </row>
    <row r="262" s="14" customFormat="1">
      <c r="A262" s="14"/>
      <c r="B262" s="253"/>
      <c r="C262" s="254"/>
      <c r="D262" s="244" t="s">
        <v>166</v>
      </c>
      <c r="E262" s="255" t="s">
        <v>1</v>
      </c>
      <c r="F262" s="256" t="s">
        <v>2300</v>
      </c>
      <c r="G262" s="254"/>
      <c r="H262" s="257">
        <v>21.239999999999998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166</v>
      </c>
      <c r="AU262" s="263" t="s">
        <v>88</v>
      </c>
      <c r="AV262" s="14" t="s">
        <v>88</v>
      </c>
      <c r="AW262" s="14" t="s">
        <v>34</v>
      </c>
      <c r="AX262" s="14" t="s">
        <v>78</v>
      </c>
      <c r="AY262" s="263" t="s">
        <v>157</v>
      </c>
    </row>
    <row r="263" s="14" customFormat="1">
      <c r="A263" s="14"/>
      <c r="B263" s="253"/>
      <c r="C263" s="254"/>
      <c r="D263" s="244" t="s">
        <v>166</v>
      </c>
      <c r="E263" s="255" t="s">
        <v>1</v>
      </c>
      <c r="F263" s="256" t="s">
        <v>2301</v>
      </c>
      <c r="G263" s="254"/>
      <c r="H263" s="257">
        <v>11.34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166</v>
      </c>
      <c r="AU263" s="263" t="s">
        <v>88</v>
      </c>
      <c r="AV263" s="14" t="s">
        <v>88</v>
      </c>
      <c r="AW263" s="14" t="s">
        <v>34</v>
      </c>
      <c r="AX263" s="14" t="s">
        <v>78</v>
      </c>
      <c r="AY263" s="263" t="s">
        <v>157</v>
      </c>
    </row>
    <row r="264" s="14" customFormat="1">
      <c r="A264" s="14"/>
      <c r="B264" s="253"/>
      <c r="C264" s="254"/>
      <c r="D264" s="244" t="s">
        <v>166</v>
      </c>
      <c r="E264" s="255" t="s">
        <v>1</v>
      </c>
      <c r="F264" s="256" t="s">
        <v>2302</v>
      </c>
      <c r="G264" s="254"/>
      <c r="H264" s="257">
        <v>-3.6000000000000001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166</v>
      </c>
      <c r="AU264" s="263" t="s">
        <v>88</v>
      </c>
      <c r="AV264" s="14" t="s">
        <v>88</v>
      </c>
      <c r="AW264" s="14" t="s">
        <v>34</v>
      </c>
      <c r="AX264" s="14" t="s">
        <v>78</v>
      </c>
      <c r="AY264" s="263" t="s">
        <v>157</v>
      </c>
    </row>
    <row r="265" s="15" customFormat="1">
      <c r="A265" s="15"/>
      <c r="B265" s="264"/>
      <c r="C265" s="265"/>
      <c r="D265" s="244" t="s">
        <v>166</v>
      </c>
      <c r="E265" s="266" t="s">
        <v>1</v>
      </c>
      <c r="F265" s="267" t="s">
        <v>170</v>
      </c>
      <c r="G265" s="265"/>
      <c r="H265" s="268">
        <v>28.98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166</v>
      </c>
      <c r="AU265" s="274" t="s">
        <v>88</v>
      </c>
      <c r="AV265" s="15" t="s">
        <v>164</v>
      </c>
      <c r="AW265" s="15" t="s">
        <v>34</v>
      </c>
      <c r="AX265" s="15" t="s">
        <v>86</v>
      </c>
      <c r="AY265" s="274" t="s">
        <v>157</v>
      </c>
    </row>
    <row r="266" s="2" customFormat="1" ht="33" customHeight="1">
      <c r="A266" s="39"/>
      <c r="B266" s="40"/>
      <c r="C266" s="228" t="s">
        <v>1024</v>
      </c>
      <c r="D266" s="228" t="s">
        <v>160</v>
      </c>
      <c r="E266" s="229" t="s">
        <v>1983</v>
      </c>
      <c r="F266" s="230" t="s">
        <v>2303</v>
      </c>
      <c r="G266" s="231" t="s">
        <v>177</v>
      </c>
      <c r="H266" s="232">
        <v>36.219999999999999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43</v>
      </c>
      <c r="O266" s="92"/>
      <c r="P266" s="238">
        <f>O266*H266</f>
        <v>0</v>
      </c>
      <c r="Q266" s="238">
        <v>0.0060499999999999998</v>
      </c>
      <c r="R266" s="238">
        <f>Q266*H266</f>
        <v>0.21913099999999999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242</v>
      </c>
      <c r="AT266" s="240" t="s">
        <v>160</v>
      </c>
      <c r="AU266" s="240" t="s">
        <v>88</v>
      </c>
      <c r="AY266" s="18" t="s">
        <v>157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86</v>
      </c>
      <c r="BK266" s="241">
        <f>ROUND(I266*H266,2)</f>
        <v>0</v>
      </c>
      <c r="BL266" s="18" t="s">
        <v>242</v>
      </c>
      <c r="BM266" s="240" t="s">
        <v>2304</v>
      </c>
    </row>
    <row r="267" s="14" customFormat="1">
      <c r="A267" s="14"/>
      <c r="B267" s="253"/>
      <c r="C267" s="254"/>
      <c r="D267" s="244" t="s">
        <v>166</v>
      </c>
      <c r="E267" s="255" t="s">
        <v>1</v>
      </c>
      <c r="F267" s="256" t="s">
        <v>2305</v>
      </c>
      <c r="G267" s="254"/>
      <c r="H267" s="257">
        <v>25.960000000000001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166</v>
      </c>
      <c r="AU267" s="263" t="s">
        <v>88</v>
      </c>
      <c r="AV267" s="14" t="s">
        <v>88</v>
      </c>
      <c r="AW267" s="14" t="s">
        <v>34</v>
      </c>
      <c r="AX267" s="14" t="s">
        <v>78</v>
      </c>
      <c r="AY267" s="263" t="s">
        <v>157</v>
      </c>
    </row>
    <row r="268" s="14" customFormat="1">
      <c r="A268" s="14"/>
      <c r="B268" s="253"/>
      <c r="C268" s="254"/>
      <c r="D268" s="244" t="s">
        <v>166</v>
      </c>
      <c r="E268" s="255" t="s">
        <v>1</v>
      </c>
      <c r="F268" s="256" t="s">
        <v>2306</v>
      </c>
      <c r="G268" s="254"/>
      <c r="H268" s="257">
        <v>13.859999999999999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166</v>
      </c>
      <c r="AU268" s="263" t="s">
        <v>88</v>
      </c>
      <c r="AV268" s="14" t="s">
        <v>88</v>
      </c>
      <c r="AW268" s="14" t="s">
        <v>34</v>
      </c>
      <c r="AX268" s="14" t="s">
        <v>78</v>
      </c>
      <c r="AY268" s="263" t="s">
        <v>157</v>
      </c>
    </row>
    <row r="269" s="14" customFormat="1">
      <c r="A269" s="14"/>
      <c r="B269" s="253"/>
      <c r="C269" s="254"/>
      <c r="D269" s="244" t="s">
        <v>166</v>
      </c>
      <c r="E269" s="255" t="s">
        <v>1</v>
      </c>
      <c r="F269" s="256" t="s">
        <v>2302</v>
      </c>
      <c r="G269" s="254"/>
      <c r="H269" s="257">
        <v>-3.6000000000000001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166</v>
      </c>
      <c r="AU269" s="263" t="s">
        <v>88</v>
      </c>
      <c r="AV269" s="14" t="s">
        <v>88</v>
      </c>
      <c r="AW269" s="14" t="s">
        <v>34</v>
      </c>
      <c r="AX269" s="14" t="s">
        <v>78</v>
      </c>
      <c r="AY269" s="263" t="s">
        <v>157</v>
      </c>
    </row>
    <row r="270" s="15" customFormat="1">
      <c r="A270" s="15"/>
      <c r="B270" s="264"/>
      <c r="C270" s="265"/>
      <c r="D270" s="244" t="s">
        <v>166</v>
      </c>
      <c r="E270" s="266" t="s">
        <v>1</v>
      </c>
      <c r="F270" s="267" t="s">
        <v>170</v>
      </c>
      <c r="G270" s="265"/>
      <c r="H270" s="268">
        <v>36.219999999999999</v>
      </c>
      <c r="I270" s="269"/>
      <c r="J270" s="265"/>
      <c r="K270" s="265"/>
      <c r="L270" s="270"/>
      <c r="M270" s="271"/>
      <c r="N270" s="272"/>
      <c r="O270" s="272"/>
      <c r="P270" s="272"/>
      <c r="Q270" s="272"/>
      <c r="R270" s="272"/>
      <c r="S270" s="272"/>
      <c r="T270" s="27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4" t="s">
        <v>166</v>
      </c>
      <c r="AU270" s="274" t="s">
        <v>88</v>
      </c>
      <c r="AV270" s="15" t="s">
        <v>164</v>
      </c>
      <c r="AW270" s="15" t="s">
        <v>34</v>
      </c>
      <c r="AX270" s="15" t="s">
        <v>86</v>
      </c>
      <c r="AY270" s="274" t="s">
        <v>157</v>
      </c>
    </row>
    <row r="271" s="2" customFormat="1" ht="16.5" customHeight="1">
      <c r="A271" s="39"/>
      <c r="B271" s="40"/>
      <c r="C271" s="279" t="s">
        <v>1029</v>
      </c>
      <c r="D271" s="279" t="s">
        <v>261</v>
      </c>
      <c r="E271" s="280" t="s">
        <v>1988</v>
      </c>
      <c r="F271" s="281" t="s">
        <v>1989</v>
      </c>
      <c r="G271" s="282" t="s">
        <v>177</v>
      </c>
      <c r="H271" s="283">
        <v>39.841999999999999</v>
      </c>
      <c r="I271" s="284"/>
      <c r="J271" s="285">
        <f>ROUND(I271*H271,2)</f>
        <v>0</v>
      </c>
      <c r="K271" s="286"/>
      <c r="L271" s="287"/>
      <c r="M271" s="288" t="s">
        <v>1</v>
      </c>
      <c r="N271" s="289" t="s">
        <v>43</v>
      </c>
      <c r="O271" s="92"/>
      <c r="P271" s="238">
        <f>O271*H271</f>
        <v>0</v>
      </c>
      <c r="Q271" s="238">
        <v>0.0129</v>
      </c>
      <c r="R271" s="238">
        <f>Q271*H271</f>
        <v>0.51396180000000002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264</v>
      </c>
      <c r="AT271" s="240" t="s">
        <v>261</v>
      </c>
      <c r="AU271" s="240" t="s">
        <v>88</v>
      </c>
      <c r="AY271" s="18" t="s">
        <v>157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86</v>
      </c>
      <c r="BK271" s="241">
        <f>ROUND(I271*H271,2)</f>
        <v>0</v>
      </c>
      <c r="BL271" s="18" t="s">
        <v>242</v>
      </c>
      <c r="BM271" s="240" t="s">
        <v>2307</v>
      </c>
    </row>
    <row r="272" s="14" customFormat="1">
      <c r="A272" s="14"/>
      <c r="B272" s="253"/>
      <c r="C272" s="254"/>
      <c r="D272" s="244" t="s">
        <v>166</v>
      </c>
      <c r="E272" s="254"/>
      <c r="F272" s="256" t="s">
        <v>2308</v>
      </c>
      <c r="G272" s="254"/>
      <c r="H272" s="257">
        <v>39.841999999999999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166</v>
      </c>
      <c r="AU272" s="263" t="s">
        <v>88</v>
      </c>
      <c r="AV272" s="14" t="s">
        <v>88</v>
      </c>
      <c r="AW272" s="14" t="s">
        <v>4</v>
      </c>
      <c r="AX272" s="14" t="s">
        <v>86</v>
      </c>
      <c r="AY272" s="263" t="s">
        <v>157</v>
      </c>
    </row>
    <row r="273" s="2" customFormat="1" ht="24.15" customHeight="1">
      <c r="A273" s="39"/>
      <c r="B273" s="40"/>
      <c r="C273" s="228" t="s">
        <v>1036</v>
      </c>
      <c r="D273" s="228" t="s">
        <v>160</v>
      </c>
      <c r="E273" s="229" t="s">
        <v>2309</v>
      </c>
      <c r="F273" s="230" t="s">
        <v>2310</v>
      </c>
      <c r="G273" s="231" t="s">
        <v>177</v>
      </c>
      <c r="H273" s="232">
        <v>36.219999999999999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43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242</v>
      </c>
      <c r="AT273" s="240" t="s">
        <v>160</v>
      </c>
      <c r="AU273" s="240" t="s">
        <v>88</v>
      </c>
      <c r="AY273" s="18" t="s">
        <v>157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86</v>
      </c>
      <c r="BK273" s="241">
        <f>ROUND(I273*H273,2)</f>
        <v>0</v>
      </c>
      <c r="BL273" s="18" t="s">
        <v>242</v>
      </c>
      <c r="BM273" s="240" t="s">
        <v>2311</v>
      </c>
    </row>
    <row r="274" s="2" customFormat="1" ht="24.15" customHeight="1">
      <c r="A274" s="39"/>
      <c r="B274" s="40"/>
      <c r="C274" s="228" t="s">
        <v>1043</v>
      </c>
      <c r="D274" s="228" t="s">
        <v>160</v>
      </c>
      <c r="E274" s="229" t="s">
        <v>2312</v>
      </c>
      <c r="F274" s="230" t="s">
        <v>2313</v>
      </c>
      <c r="G274" s="231" t="s">
        <v>177</v>
      </c>
      <c r="H274" s="232">
        <v>36.219999999999999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43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242</v>
      </c>
      <c r="AT274" s="240" t="s">
        <v>160</v>
      </c>
      <c r="AU274" s="240" t="s">
        <v>88</v>
      </c>
      <c r="AY274" s="18" t="s">
        <v>157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86</v>
      </c>
      <c r="BK274" s="241">
        <f>ROUND(I274*H274,2)</f>
        <v>0</v>
      </c>
      <c r="BL274" s="18" t="s">
        <v>242</v>
      </c>
      <c r="BM274" s="240" t="s">
        <v>2314</v>
      </c>
    </row>
    <row r="275" s="2" customFormat="1" ht="21.75" customHeight="1">
      <c r="A275" s="39"/>
      <c r="B275" s="40"/>
      <c r="C275" s="228" t="s">
        <v>1049</v>
      </c>
      <c r="D275" s="228" t="s">
        <v>160</v>
      </c>
      <c r="E275" s="229" t="s">
        <v>1995</v>
      </c>
      <c r="F275" s="230" t="s">
        <v>1996</v>
      </c>
      <c r="G275" s="231" t="s">
        <v>177</v>
      </c>
      <c r="H275" s="232">
        <v>36.219999999999999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43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242</v>
      </c>
      <c r="AT275" s="240" t="s">
        <v>160</v>
      </c>
      <c r="AU275" s="240" t="s">
        <v>88</v>
      </c>
      <c r="AY275" s="18" t="s">
        <v>157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86</v>
      </c>
      <c r="BK275" s="241">
        <f>ROUND(I275*H275,2)</f>
        <v>0</v>
      </c>
      <c r="BL275" s="18" t="s">
        <v>242</v>
      </c>
      <c r="BM275" s="240" t="s">
        <v>2315</v>
      </c>
    </row>
    <row r="276" s="2" customFormat="1" ht="21.75" customHeight="1">
      <c r="A276" s="39"/>
      <c r="B276" s="40"/>
      <c r="C276" s="228" t="s">
        <v>1056</v>
      </c>
      <c r="D276" s="228" t="s">
        <v>160</v>
      </c>
      <c r="E276" s="229" t="s">
        <v>2316</v>
      </c>
      <c r="F276" s="230" t="s">
        <v>2317</v>
      </c>
      <c r="G276" s="231" t="s">
        <v>173</v>
      </c>
      <c r="H276" s="232">
        <v>12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43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164</v>
      </c>
      <c r="AT276" s="240" t="s">
        <v>160</v>
      </c>
      <c r="AU276" s="240" t="s">
        <v>88</v>
      </c>
      <c r="AY276" s="18" t="s">
        <v>157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86</v>
      </c>
      <c r="BK276" s="241">
        <f>ROUND(I276*H276,2)</f>
        <v>0</v>
      </c>
      <c r="BL276" s="18" t="s">
        <v>164</v>
      </c>
      <c r="BM276" s="240" t="s">
        <v>2318</v>
      </c>
    </row>
    <row r="277" s="2" customFormat="1" ht="24.15" customHeight="1">
      <c r="A277" s="39"/>
      <c r="B277" s="40"/>
      <c r="C277" s="228" t="s">
        <v>1061</v>
      </c>
      <c r="D277" s="228" t="s">
        <v>160</v>
      </c>
      <c r="E277" s="229" t="s">
        <v>2319</v>
      </c>
      <c r="F277" s="230" t="s">
        <v>2320</v>
      </c>
      <c r="G277" s="231" t="s">
        <v>367</v>
      </c>
      <c r="H277" s="290"/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43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242</v>
      </c>
      <c r="AT277" s="240" t="s">
        <v>160</v>
      </c>
      <c r="AU277" s="240" t="s">
        <v>88</v>
      </c>
      <c r="AY277" s="18" t="s">
        <v>157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86</v>
      </c>
      <c r="BK277" s="241">
        <f>ROUND(I277*H277,2)</f>
        <v>0</v>
      </c>
      <c r="BL277" s="18" t="s">
        <v>242</v>
      </c>
      <c r="BM277" s="240" t="s">
        <v>2321</v>
      </c>
    </row>
    <row r="278" s="12" customFormat="1" ht="22.8" customHeight="1">
      <c r="A278" s="12"/>
      <c r="B278" s="212"/>
      <c r="C278" s="213"/>
      <c r="D278" s="214" t="s">
        <v>77</v>
      </c>
      <c r="E278" s="226" t="s">
        <v>529</v>
      </c>
      <c r="F278" s="226" t="s">
        <v>1229</v>
      </c>
      <c r="G278" s="213"/>
      <c r="H278" s="213"/>
      <c r="I278" s="216"/>
      <c r="J278" s="227">
        <f>BK278</f>
        <v>0</v>
      </c>
      <c r="K278" s="213"/>
      <c r="L278" s="218"/>
      <c r="M278" s="219"/>
      <c r="N278" s="220"/>
      <c r="O278" s="220"/>
      <c r="P278" s="221">
        <f>SUM(P279:P282)</f>
        <v>0</v>
      </c>
      <c r="Q278" s="220"/>
      <c r="R278" s="221">
        <f>SUM(R279:R282)</f>
        <v>0.00114</v>
      </c>
      <c r="S278" s="220"/>
      <c r="T278" s="222">
        <f>SUM(T279:T282)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3" t="s">
        <v>88</v>
      </c>
      <c r="AT278" s="224" t="s">
        <v>77</v>
      </c>
      <c r="AU278" s="224" t="s">
        <v>86</v>
      </c>
      <c r="AY278" s="223" t="s">
        <v>157</v>
      </c>
      <c r="BK278" s="225">
        <f>SUM(BK279:BK282)</f>
        <v>0</v>
      </c>
    </row>
    <row r="279" s="2" customFormat="1" ht="24.15" customHeight="1">
      <c r="A279" s="39"/>
      <c r="B279" s="40"/>
      <c r="C279" s="228" t="s">
        <v>1069</v>
      </c>
      <c r="D279" s="228" t="s">
        <v>160</v>
      </c>
      <c r="E279" s="229" t="s">
        <v>2322</v>
      </c>
      <c r="F279" s="230" t="s">
        <v>2323</v>
      </c>
      <c r="G279" s="231" t="s">
        <v>177</v>
      </c>
      <c r="H279" s="232">
        <v>3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43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242</v>
      </c>
      <c r="AT279" s="240" t="s">
        <v>160</v>
      </c>
      <c r="AU279" s="240" t="s">
        <v>88</v>
      </c>
      <c r="AY279" s="18" t="s">
        <v>157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86</v>
      </c>
      <c r="BK279" s="241">
        <f>ROUND(I279*H279,2)</f>
        <v>0</v>
      </c>
      <c r="BL279" s="18" t="s">
        <v>242</v>
      </c>
      <c r="BM279" s="240" t="s">
        <v>2324</v>
      </c>
    </row>
    <row r="280" s="2" customFormat="1" ht="24.15" customHeight="1">
      <c r="A280" s="39"/>
      <c r="B280" s="40"/>
      <c r="C280" s="228" t="s">
        <v>1074</v>
      </c>
      <c r="D280" s="228" t="s">
        <v>160</v>
      </c>
      <c r="E280" s="229" t="s">
        <v>1235</v>
      </c>
      <c r="F280" s="230" t="s">
        <v>1538</v>
      </c>
      <c r="G280" s="231" t="s">
        <v>177</v>
      </c>
      <c r="H280" s="232">
        <v>3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43</v>
      </c>
      <c r="O280" s="92"/>
      <c r="P280" s="238">
        <f>O280*H280</f>
        <v>0</v>
      </c>
      <c r="Q280" s="238">
        <v>0.00013999999999999999</v>
      </c>
      <c r="R280" s="238">
        <f>Q280*H280</f>
        <v>0.00041999999999999996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242</v>
      </c>
      <c r="AT280" s="240" t="s">
        <v>160</v>
      </c>
      <c r="AU280" s="240" t="s">
        <v>88</v>
      </c>
      <c r="AY280" s="18" t="s">
        <v>157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86</v>
      </c>
      <c r="BK280" s="241">
        <f>ROUND(I280*H280,2)</f>
        <v>0</v>
      </c>
      <c r="BL280" s="18" t="s">
        <v>242</v>
      </c>
      <c r="BM280" s="240" t="s">
        <v>2325</v>
      </c>
    </row>
    <row r="281" s="2" customFormat="1" ht="24.15" customHeight="1">
      <c r="A281" s="39"/>
      <c r="B281" s="40"/>
      <c r="C281" s="228" t="s">
        <v>1080</v>
      </c>
      <c r="D281" s="228" t="s">
        <v>160</v>
      </c>
      <c r="E281" s="229" t="s">
        <v>1239</v>
      </c>
      <c r="F281" s="230" t="s">
        <v>1240</v>
      </c>
      <c r="G281" s="231" t="s">
        <v>177</v>
      </c>
      <c r="H281" s="232">
        <v>3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43</v>
      </c>
      <c r="O281" s="92"/>
      <c r="P281" s="238">
        <f>O281*H281</f>
        <v>0</v>
      </c>
      <c r="Q281" s="238">
        <v>0.00012</v>
      </c>
      <c r="R281" s="238">
        <f>Q281*H281</f>
        <v>0.00036000000000000002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242</v>
      </c>
      <c r="AT281" s="240" t="s">
        <v>160</v>
      </c>
      <c r="AU281" s="240" t="s">
        <v>88</v>
      </c>
      <c r="AY281" s="18" t="s">
        <v>157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86</v>
      </c>
      <c r="BK281" s="241">
        <f>ROUND(I281*H281,2)</f>
        <v>0</v>
      </c>
      <c r="BL281" s="18" t="s">
        <v>242</v>
      </c>
      <c r="BM281" s="240" t="s">
        <v>2326</v>
      </c>
    </row>
    <row r="282" s="2" customFormat="1" ht="24.15" customHeight="1">
      <c r="A282" s="39"/>
      <c r="B282" s="40"/>
      <c r="C282" s="228" t="s">
        <v>1086</v>
      </c>
      <c r="D282" s="228" t="s">
        <v>160</v>
      </c>
      <c r="E282" s="229" t="s">
        <v>1243</v>
      </c>
      <c r="F282" s="230" t="s">
        <v>1244</v>
      </c>
      <c r="G282" s="231" t="s">
        <v>177</v>
      </c>
      <c r="H282" s="232">
        <v>3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43</v>
      </c>
      <c r="O282" s="92"/>
      <c r="P282" s="238">
        <f>O282*H282</f>
        <v>0</v>
      </c>
      <c r="Q282" s="238">
        <v>0.00012</v>
      </c>
      <c r="R282" s="238">
        <f>Q282*H282</f>
        <v>0.00036000000000000002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242</v>
      </c>
      <c r="AT282" s="240" t="s">
        <v>160</v>
      </c>
      <c r="AU282" s="240" t="s">
        <v>88</v>
      </c>
      <c r="AY282" s="18" t="s">
        <v>157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86</v>
      </c>
      <c r="BK282" s="241">
        <f>ROUND(I282*H282,2)</f>
        <v>0</v>
      </c>
      <c r="BL282" s="18" t="s">
        <v>242</v>
      </c>
      <c r="BM282" s="240" t="s">
        <v>2327</v>
      </c>
    </row>
    <row r="283" s="12" customFormat="1" ht="22.8" customHeight="1">
      <c r="A283" s="12"/>
      <c r="B283" s="212"/>
      <c r="C283" s="213"/>
      <c r="D283" s="214" t="s">
        <v>77</v>
      </c>
      <c r="E283" s="226" t="s">
        <v>1541</v>
      </c>
      <c r="F283" s="226" t="s">
        <v>2328</v>
      </c>
      <c r="G283" s="213"/>
      <c r="H283" s="213"/>
      <c r="I283" s="216"/>
      <c r="J283" s="227">
        <f>BK283</f>
        <v>0</v>
      </c>
      <c r="K283" s="213"/>
      <c r="L283" s="218"/>
      <c r="M283" s="219"/>
      <c r="N283" s="220"/>
      <c r="O283" s="220"/>
      <c r="P283" s="221">
        <f>SUM(P284:P296)</f>
        <v>0</v>
      </c>
      <c r="Q283" s="220"/>
      <c r="R283" s="221">
        <f>SUM(R284:R296)</f>
        <v>0.019617300000000004</v>
      </c>
      <c r="S283" s="220"/>
      <c r="T283" s="222">
        <f>SUM(T284:T296)</f>
        <v>0.0044361000000000001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3" t="s">
        <v>88</v>
      </c>
      <c r="AT283" s="224" t="s">
        <v>77</v>
      </c>
      <c r="AU283" s="224" t="s">
        <v>86</v>
      </c>
      <c r="AY283" s="223" t="s">
        <v>157</v>
      </c>
      <c r="BK283" s="225">
        <f>SUM(BK284:BK296)</f>
        <v>0</v>
      </c>
    </row>
    <row r="284" s="2" customFormat="1" ht="24.15" customHeight="1">
      <c r="A284" s="39"/>
      <c r="B284" s="40"/>
      <c r="C284" s="228" t="s">
        <v>1091</v>
      </c>
      <c r="D284" s="228" t="s">
        <v>160</v>
      </c>
      <c r="E284" s="229" t="s">
        <v>1544</v>
      </c>
      <c r="F284" s="230" t="s">
        <v>2329</v>
      </c>
      <c r="G284" s="231" t="s">
        <v>177</v>
      </c>
      <c r="H284" s="232">
        <v>14.310000000000001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43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242</v>
      </c>
      <c r="AT284" s="240" t="s">
        <v>160</v>
      </c>
      <c r="AU284" s="240" t="s">
        <v>88</v>
      </c>
      <c r="AY284" s="18" t="s">
        <v>157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86</v>
      </c>
      <c r="BK284" s="241">
        <f>ROUND(I284*H284,2)</f>
        <v>0</v>
      </c>
      <c r="BL284" s="18" t="s">
        <v>242</v>
      </c>
      <c r="BM284" s="240" t="s">
        <v>2330</v>
      </c>
    </row>
    <row r="285" s="2" customFormat="1" ht="16.5" customHeight="1">
      <c r="A285" s="39"/>
      <c r="B285" s="40"/>
      <c r="C285" s="228" t="s">
        <v>1098</v>
      </c>
      <c r="D285" s="228" t="s">
        <v>160</v>
      </c>
      <c r="E285" s="229" t="s">
        <v>2012</v>
      </c>
      <c r="F285" s="230" t="s">
        <v>2331</v>
      </c>
      <c r="G285" s="231" t="s">
        <v>177</v>
      </c>
      <c r="H285" s="232">
        <v>14.310000000000001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43</v>
      </c>
      <c r="O285" s="92"/>
      <c r="P285" s="238">
        <f>O285*H285</f>
        <v>0</v>
      </c>
      <c r="Q285" s="238">
        <v>0.001</v>
      </c>
      <c r="R285" s="238">
        <f>Q285*H285</f>
        <v>0.014310000000000002</v>
      </c>
      <c r="S285" s="238">
        <v>0.00031</v>
      </c>
      <c r="T285" s="239">
        <f>S285*H285</f>
        <v>0.0044361000000000001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242</v>
      </c>
      <c r="AT285" s="240" t="s">
        <v>160</v>
      </c>
      <c r="AU285" s="240" t="s">
        <v>88</v>
      </c>
      <c r="AY285" s="18" t="s">
        <v>157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86</v>
      </c>
      <c r="BK285" s="241">
        <f>ROUND(I285*H285,2)</f>
        <v>0</v>
      </c>
      <c r="BL285" s="18" t="s">
        <v>242</v>
      </c>
      <c r="BM285" s="240" t="s">
        <v>2332</v>
      </c>
    </row>
    <row r="286" s="2" customFormat="1" ht="16.5" customHeight="1">
      <c r="A286" s="39"/>
      <c r="B286" s="40"/>
      <c r="C286" s="228" t="s">
        <v>1102</v>
      </c>
      <c r="D286" s="228" t="s">
        <v>160</v>
      </c>
      <c r="E286" s="229" t="s">
        <v>2333</v>
      </c>
      <c r="F286" s="230" t="s">
        <v>2334</v>
      </c>
      <c r="G286" s="231" t="s">
        <v>177</v>
      </c>
      <c r="H286" s="232">
        <v>8.5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43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242</v>
      </c>
      <c r="AT286" s="240" t="s">
        <v>160</v>
      </c>
      <c r="AU286" s="240" t="s">
        <v>88</v>
      </c>
      <c r="AY286" s="18" t="s">
        <v>157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86</v>
      </c>
      <c r="BK286" s="241">
        <f>ROUND(I286*H286,2)</f>
        <v>0</v>
      </c>
      <c r="BL286" s="18" t="s">
        <v>242</v>
      </c>
      <c r="BM286" s="240" t="s">
        <v>2335</v>
      </c>
    </row>
    <row r="287" s="14" customFormat="1">
      <c r="A287" s="14"/>
      <c r="B287" s="253"/>
      <c r="C287" s="254"/>
      <c r="D287" s="244" t="s">
        <v>166</v>
      </c>
      <c r="E287" s="255" t="s">
        <v>1</v>
      </c>
      <c r="F287" s="256" t="s">
        <v>2252</v>
      </c>
      <c r="G287" s="254"/>
      <c r="H287" s="257">
        <v>8.5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166</v>
      </c>
      <c r="AU287" s="263" t="s">
        <v>88</v>
      </c>
      <c r="AV287" s="14" t="s">
        <v>88</v>
      </c>
      <c r="AW287" s="14" t="s">
        <v>34</v>
      </c>
      <c r="AX287" s="14" t="s">
        <v>86</v>
      </c>
      <c r="AY287" s="263" t="s">
        <v>157</v>
      </c>
    </row>
    <row r="288" s="2" customFormat="1" ht="16.5" customHeight="1">
      <c r="A288" s="39"/>
      <c r="B288" s="40"/>
      <c r="C288" s="279" t="s">
        <v>1106</v>
      </c>
      <c r="D288" s="279" t="s">
        <v>261</v>
      </c>
      <c r="E288" s="280" t="s">
        <v>2336</v>
      </c>
      <c r="F288" s="281" t="s">
        <v>2337</v>
      </c>
      <c r="G288" s="282" t="s">
        <v>177</v>
      </c>
      <c r="H288" s="283">
        <v>8.5</v>
      </c>
      <c r="I288" s="284"/>
      <c r="J288" s="285">
        <f>ROUND(I288*H288,2)</f>
        <v>0</v>
      </c>
      <c r="K288" s="286"/>
      <c r="L288" s="287"/>
      <c r="M288" s="288" t="s">
        <v>1</v>
      </c>
      <c r="N288" s="289" t="s">
        <v>43</v>
      </c>
      <c r="O288" s="92"/>
      <c r="P288" s="238">
        <f>O288*H288</f>
        <v>0</v>
      </c>
      <c r="Q288" s="238">
        <v>1.0000000000000001E-05</v>
      </c>
      <c r="R288" s="238">
        <f>Q288*H288</f>
        <v>8.5000000000000006E-05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264</v>
      </c>
      <c r="AT288" s="240" t="s">
        <v>261</v>
      </c>
      <c r="AU288" s="240" t="s">
        <v>88</v>
      </c>
      <c r="AY288" s="18" t="s">
        <v>157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86</v>
      </c>
      <c r="BK288" s="241">
        <f>ROUND(I288*H288,2)</f>
        <v>0</v>
      </c>
      <c r="BL288" s="18" t="s">
        <v>242</v>
      </c>
      <c r="BM288" s="240" t="s">
        <v>2338</v>
      </c>
    </row>
    <row r="289" s="2" customFormat="1" ht="21.75" customHeight="1">
      <c r="A289" s="39"/>
      <c r="B289" s="40"/>
      <c r="C289" s="228" t="s">
        <v>1110</v>
      </c>
      <c r="D289" s="228" t="s">
        <v>160</v>
      </c>
      <c r="E289" s="229" t="s">
        <v>2339</v>
      </c>
      <c r="F289" s="230" t="s">
        <v>2340</v>
      </c>
      <c r="G289" s="231" t="s">
        <v>177</v>
      </c>
      <c r="H289" s="232">
        <v>50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43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242</v>
      </c>
      <c r="AT289" s="240" t="s">
        <v>160</v>
      </c>
      <c r="AU289" s="240" t="s">
        <v>88</v>
      </c>
      <c r="AY289" s="18" t="s">
        <v>157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86</v>
      </c>
      <c r="BK289" s="241">
        <f>ROUND(I289*H289,2)</f>
        <v>0</v>
      </c>
      <c r="BL289" s="18" t="s">
        <v>242</v>
      </c>
      <c r="BM289" s="240" t="s">
        <v>2341</v>
      </c>
    </row>
    <row r="290" s="2" customFormat="1" ht="16.5" customHeight="1">
      <c r="A290" s="39"/>
      <c r="B290" s="40"/>
      <c r="C290" s="279" t="s">
        <v>1115</v>
      </c>
      <c r="D290" s="279" t="s">
        <v>261</v>
      </c>
      <c r="E290" s="280" t="s">
        <v>2336</v>
      </c>
      <c r="F290" s="281" t="s">
        <v>2337</v>
      </c>
      <c r="G290" s="282" t="s">
        <v>177</v>
      </c>
      <c r="H290" s="283">
        <v>50</v>
      </c>
      <c r="I290" s="284"/>
      <c r="J290" s="285">
        <f>ROUND(I290*H290,2)</f>
        <v>0</v>
      </c>
      <c r="K290" s="286"/>
      <c r="L290" s="287"/>
      <c r="M290" s="288" t="s">
        <v>1</v>
      </c>
      <c r="N290" s="289" t="s">
        <v>43</v>
      </c>
      <c r="O290" s="92"/>
      <c r="P290" s="238">
        <f>O290*H290</f>
        <v>0</v>
      </c>
      <c r="Q290" s="238">
        <v>1.0000000000000001E-05</v>
      </c>
      <c r="R290" s="238">
        <f>Q290*H290</f>
        <v>0.00050000000000000001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264</v>
      </c>
      <c r="AT290" s="240" t="s">
        <v>261</v>
      </c>
      <c r="AU290" s="240" t="s">
        <v>88</v>
      </c>
      <c r="AY290" s="18" t="s">
        <v>157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86</v>
      </c>
      <c r="BK290" s="241">
        <f>ROUND(I290*H290,2)</f>
        <v>0</v>
      </c>
      <c r="BL290" s="18" t="s">
        <v>242</v>
      </c>
      <c r="BM290" s="240" t="s">
        <v>2342</v>
      </c>
    </row>
    <row r="291" s="2" customFormat="1" ht="24.15" customHeight="1">
      <c r="A291" s="39"/>
      <c r="B291" s="40"/>
      <c r="C291" s="228" t="s">
        <v>1119</v>
      </c>
      <c r="D291" s="228" t="s">
        <v>160</v>
      </c>
      <c r="E291" s="229" t="s">
        <v>1547</v>
      </c>
      <c r="F291" s="230" t="s">
        <v>2343</v>
      </c>
      <c r="G291" s="231" t="s">
        <v>177</v>
      </c>
      <c r="H291" s="232">
        <v>14.310000000000001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43</v>
      </c>
      <c r="O291" s="92"/>
      <c r="P291" s="238">
        <f>O291*H291</f>
        <v>0</v>
      </c>
      <c r="Q291" s="238">
        <v>0.00020000000000000001</v>
      </c>
      <c r="R291" s="238">
        <f>Q291*H291</f>
        <v>0.0028620000000000004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242</v>
      </c>
      <c r="AT291" s="240" t="s">
        <v>160</v>
      </c>
      <c r="AU291" s="240" t="s">
        <v>88</v>
      </c>
      <c r="AY291" s="18" t="s">
        <v>157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86</v>
      </c>
      <c r="BK291" s="241">
        <f>ROUND(I291*H291,2)</f>
        <v>0</v>
      </c>
      <c r="BL291" s="18" t="s">
        <v>242</v>
      </c>
      <c r="BM291" s="240" t="s">
        <v>2344</v>
      </c>
    </row>
    <row r="292" s="2" customFormat="1" ht="33" customHeight="1">
      <c r="A292" s="39"/>
      <c r="B292" s="40"/>
      <c r="C292" s="228" t="s">
        <v>1123</v>
      </c>
      <c r="D292" s="228" t="s">
        <v>160</v>
      </c>
      <c r="E292" s="229" t="s">
        <v>2345</v>
      </c>
      <c r="F292" s="230" t="s">
        <v>2346</v>
      </c>
      <c r="G292" s="231" t="s">
        <v>177</v>
      </c>
      <c r="H292" s="232">
        <v>14.310000000000001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43</v>
      </c>
      <c r="O292" s="92"/>
      <c r="P292" s="238">
        <f>O292*H292</f>
        <v>0</v>
      </c>
      <c r="Q292" s="238">
        <v>0.00012999999999999999</v>
      </c>
      <c r="R292" s="238">
        <f>Q292*H292</f>
        <v>0.0018602999999999998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242</v>
      </c>
      <c r="AT292" s="240" t="s">
        <v>160</v>
      </c>
      <c r="AU292" s="240" t="s">
        <v>88</v>
      </c>
      <c r="AY292" s="18" t="s">
        <v>157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86</v>
      </c>
      <c r="BK292" s="241">
        <f>ROUND(I292*H292,2)</f>
        <v>0</v>
      </c>
      <c r="BL292" s="18" t="s">
        <v>242</v>
      </c>
      <c r="BM292" s="240" t="s">
        <v>2347</v>
      </c>
    </row>
    <row r="293" s="14" customFormat="1">
      <c r="A293" s="14"/>
      <c r="B293" s="253"/>
      <c r="C293" s="254"/>
      <c r="D293" s="244" t="s">
        <v>166</v>
      </c>
      <c r="E293" s="255" t="s">
        <v>1</v>
      </c>
      <c r="F293" s="256" t="s">
        <v>2348</v>
      </c>
      <c r="G293" s="254"/>
      <c r="H293" s="257">
        <v>8.25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166</v>
      </c>
      <c r="AU293" s="263" t="s">
        <v>88</v>
      </c>
      <c r="AV293" s="14" t="s">
        <v>88</v>
      </c>
      <c r="AW293" s="14" t="s">
        <v>34</v>
      </c>
      <c r="AX293" s="14" t="s">
        <v>78</v>
      </c>
      <c r="AY293" s="263" t="s">
        <v>157</v>
      </c>
    </row>
    <row r="294" s="14" customFormat="1">
      <c r="A294" s="14"/>
      <c r="B294" s="253"/>
      <c r="C294" s="254"/>
      <c r="D294" s="244" t="s">
        <v>166</v>
      </c>
      <c r="E294" s="255" t="s">
        <v>1</v>
      </c>
      <c r="F294" s="256" t="s">
        <v>2349</v>
      </c>
      <c r="G294" s="254"/>
      <c r="H294" s="257">
        <v>3.48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166</v>
      </c>
      <c r="AU294" s="263" t="s">
        <v>88</v>
      </c>
      <c r="AV294" s="14" t="s">
        <v>88</v>
      </c>
      <c r="AW294" s="14" t="s">
        <v>34</v>
      </c>
      <c r="AX294" s="14" t="s">
        <v>78</v>
      </c>
      <c r="AY294" s="263" t="s">
        <v>157</v>
      </c>
    </row>
    <row r="295" s="14" customFormat="1">
      <c r="A295" s="14"/>
      <c r="B295" s="253"/>
      <c r="C295" s="254"/>
      <c r="D295" s="244" t="s">
        <v>166</v>
      </c>
      <c r="E295" s="255" t="s">
        <v>1</v>
      </c>
      <c r="F295" s="256" t="s">
        <v>2350</v>
      </c>
      <c r="G295" s="254"/>
      <c r="H295" s="257">
        <v>2.5800000000000001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166</v>
      </c>
      <c r="AU295" s="263" t="s">
        <v>88</v>
      </c>
      <c r="AV295" s="14" t="s">
        <v>88</v>
      </c>
      <c r="AW295" s="14" t="s">
        <v>34</v>
      </c>
      <c r="AX295" s="14" t="s">
        <v>78</v>
      </c>
      <c r="AY295" s="263" t="s">
        <v>157</v>
      </c>
    </row>
    <row r="296" s="15" customFormat="1">
      <c r="A296" s="15"/>
      <c r="B296" s="264"/>
      <c r="C296" s="265"/>
      <c r="D296" s="244" t="s">
        <v>166</v>
      </c>
      <c r="E296" s="266" t="s">
        <v>1</v>
      </c>
      <c r="F296" s="267" t="s">
        <v>170</v>
      </c>
      <c r="G296" s="265"/>
      <c r="H296" s="268">
        <v>14.310000000000001</v>
      </c>
      <c r="I296" s="269"/>
      <c r="J296" s="265"/>
      <c r="K296" s="265"/>
      <c r="L296" s="270"/>
      <c r="M296" s="312"/>
      <c r="N296" s="313"/>
      <c r="O296" s="313"/>
      <c r="P296" s="313"/>
      <c r="Q296" s="313"/>
      <c r="R296" s="313"/>
      <c r="S296" s="313"/>
      <c r="T296" s="31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4" t="s">
        <v>166</v>
      </c>
      <c r="AU296" s="274" t="s">
        <v>88</v>
      </c>
      <c r="AV296" s="15" t="s">
        <v>164</v>
      </c>
      <c r="AW296" s="15" t="s">
        <v>34</v>
      </c>
      <c r="AX296" s="15" t="s">
        <v>86</v>
      </c>
      <c r="AY296" s="274" t="s">
        <v>157</v>
      </c>
    </row>
    <row r="297" s="2" customFormat="1" ht="6.96" customHeight="1">
      <c r="A297" s="39"/>
      <c r="B297" s="67"/>
      <c r="C297" s="68"/>
      <c r="D297" s="68"/>
      <c r="E297" s="68"/>
      <c r="F297" s="68"/>
      <c r="G297" s="68"/>
      <c r="H297" s="68"/>
      <c r="I297" s="68"/>
      <c r="J297" s="68"/>
      <c r="K297" s="68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2iuEEhG6jqz04UfWXsazzE/D4VfHHvSOFTA5+08dczSGwS4rDCCcgw+8M7HZYlafqqvxzo0Hn3Ve5qvz+y2RUw==" hashValue="qhLBwxiuimoqj3ohNMquhyHrk2JSEErouk9TkkPJVTxTv6UBUePdlbjSqhpU4bawEiszvy+q9+Rio+HVXnrKig==" algorithmName="SHA-512" password="CC35"/>
  <autoFilter ref="C137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 Senohraby ON - oprava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2049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2050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2351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25. 7. 2023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ROUND(J137,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ROUND((SUM(BE137:BE289)),  2)</f>
        <v>0</v>
      </c>
      <c r="G35" s="39"/>
      <c r="H35" s="39"/>
      <c r="I35" s="165">
        <v>0.20999999999999999</v>
      </c>
      <c r="J35" s="164">
        <f>ROUND(((SUM(BE137:BE289))*I35),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ROUND((SUM(BF137:BF289)),  2)</f>
        <v>0</v>
      </c>
      <c r="G36" s="39"/>
      <c r="H36" s="39"/>
      <c r="I36" s="165">
        <v>0.14999999999999999</v>
      </c>
      <c r="J36" s="164">
        <f>ROUND(((SUM(BF137:BF289))*I36),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ROUND((SUM(BG137:BG289)),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ROUND((SUM(BH137:BH289)),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ROUND((SUM(BI137:BI289)),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 Senohraby ON -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2049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2050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5.2 - WC invalidé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Senohraby</v>
      </c>
      <c r="G91" s="41"/>
      <c r="H91" s="41"/>
      <c r="I91" s="33" t="s">
        <v>22</v>
      </c>
      <c r="J91" s="80" t="str">
        <f>IF(J14="","",J14)</f>
        <v>25. 7. 2023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železnic, státní organizace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L. Malý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124</v>
      </c>
      <c r="D96" s="186"/>
      <c r="E96" s="186"/>
      <c r="F96" s="186"/>
      <c r="G96" s="186"/>
      <c r="H96" s="186"/>
      <c r="I96" s="186"/>
      <c r="J96" s="187" t="s">
        <v>125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126</v>
      </c>
      <c r="D98" s="41"/>
      <c r="E98" s="41"/>
      <c r="F98" s="41"/>
      <c r="G98" s="41"/>
      <c r="H98" s="41"/>
      <c r="I98" s="41"/>
      <c r="J98" s="111">
        <f>J137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127</v>
      </c>
    </row>
    <row r="99" s="9" customFormat="1" ht="24.96" customHeight="1">
      <c r="A99" s="9"/>
      <c r="B99" s="189"/>
      <c r="C99" s="190"/>
      <c r="D99" s="191" t="s">
        <v>128</v>
      </c>
      <c r="E99" s="192"/>
      <c r="F99" s="192"/>
      <c r="G99" s="192"/>
      <c r="H99" s="192"/>
      <c r="I99" s="192"/>
      <c r="J99" s="193">
        <f>J138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129</v>
      </c>
      <c r="E100" s="197"/>
      <c r="F100" s="197"/>
      <c r="G100" s="197"/>
      <c r="H100" s="197"/>
      <c r="I100" s="197"/>
      <c r="J100" s="198">
        <f>J139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559</v>
      </c>
      <c r="E101" s="197"/>
      <c r="F101" s="197"/>
      <c r="G101" s="197"/>
      <c r="H101" s="197"/>
      <c r="I101" s="197"/>
      <c r="J101" s="198">
        <f>J141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561</v>
      </c>
      <c r="E102" s="197"/>
      <c r="F102" s="197"/>
      <c r="G102" s="197"/>
      <c r="H102" s="197"/>
      <c r="I102" s="197"/>
      <c r="J102" s="198">
        <f>J146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131</v>
      </c>
      <c r="E103" s="197"/>
      <c r="F103" s="197"/>
      <c r="G103" s="197"/>
      <c r="H103" s="197"/>
      <c r="I103" s="197"/>
      <c r="J103" s="198">
        <f>J155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132</v>
      </c>
      <c r="E104" s="197"/>
      <c r="F104" s="197"/>
      <c r="G104" s="197"/>
      <c r="H104" s="197"/>
      <c r="I104" s="197"/>
      <c r="J104" s="198">
        <f>J162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2052</v>
      </c>
      <c r="E105" s="192"/>
      <c r="F105" s="192"/>
      <c r="G105" s="192"/>
      <c r="H105" s="192"/>
      <c r="I105" s="192"/>
      <c r="J105" s="193">
        <f>J164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2053</v>
      </c>
      <c r="E106" s="197"/>
      <c r="F106" s="197"/>
      <c r="G106" s="197"/>
      <c r="H106" s="197"/>
      <c r="I106" s="197"/>
      <c r="J106" s="198">
        <f>J192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133</v>
      </c>
      <c r="E107" s="192"/>
      <c r="F107" s="192"/>
      <c r="G107" s="192"/>
      <c r="H107" s="192"/>
      <c r="I107" s="192"/>
      <c r="J107" s="193">
        <f>J195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1579</v>
      </c>
      <c r="E108" s="197"/>
      <c r="F108" s="197"/>
      <c r="G108" s="197"/>
      <c r="H108" s="197"/>
      <c r="I108" s="197"/>
      <c r="J108" s="198">
        <f>J196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1580</v>
      </c>
      <c r="E109" s="197"/>
      <c r="F109" s="197"/>
      <c r="G109" s="197"/>
      <c r="H109" s="197"/>
      <c r="I109" s="197"/>
      <c r="J109" s="198">
        <f>J225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1336</v>
      </c>
      <c r="E110" s="197"/>
      <c r="F110" s="197"/>
      <c r="G110" s="197"/>
      <c r="H110" s="197"/>
      <c r="I110" s="197"/>
      <c r="J110" s="198">
        <f>J229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1337</v>
      </c>
      <c r="E111" s="197"/>
      <c r="F111" s="197"/>
      <c r="G111" s="197"/>
      <c r="H111" s="197"/>
      <c r="I111" s="197"/>
      <c r="J111" s="198">
        <f>J234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1338</v>
      </c>
      <c r="E112" s="197"/>
      <c r="F112" s="197"/>
      <c r="G112" s="197"/>
      <c r="H112" s="197"/>
      <c r="I112" s="197"/>
      <c r="J112" s="198">
        <f>J241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1583</v>
      </c>
      <c r="E113" s="197"/>
      <c r="F113" s="197"/>
      <c r="G113" s="197"/>
      <c r="H113" s="197"/>
      <c r="I113" s="197"/>
      <c r="J113" s="198">
        <f>J254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566</v>
      </c>
      <c r="E114" s="197"/>
      <c r="F114" s="197"/>
      <c r="G114" s="197"/>
      <c r="H114" s="197"/>
      <c r="I114" s="197"/>
      <c r="J114" s="198">
        <f>J272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2054</v>
      </c>
      <c r="E115" s="197"/>
      <c r="F115" s="197"/>
      <c r="G115" s="197"/>
      <c r="H115" s="197"/>
      <c r="I115" s="197"/>
      <c r="J115" s="198">
        <f>J277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142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4" t="str">
        <f>E7</f>
        <v xml:space="preserve"> Senohraby ON - oprava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121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4" t="s">
        <v>2049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2050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E11</f>
        <v>5.2 - WC invalidé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F14</f>
        <v>Senohraby</v>
      </c>
      <c r="G131" s="41"/>
      <c r="H131" s="41"/>
      <c r="I131" s="33" t="s">
        <v>22</v>
      </c>
      <c r="J131" s="80" t="str">
        <f>IF(J14="","",J14)</f>
        <v>25. 7. 2023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E17</f>
        <v>Správa železnic, státní organizace</v>
      </c>
      <c r="G133" s="41"/>
      <c r="H133" s="41"/>
      <c r="I133" s="33" t="s">
        <v>32</v>
      </c>
      <c r="J133" s="37" t="str">
        <f>E23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30</v>
      </c>
      <c r="D134" s="41"/>
      <c r="E134" s="41"/>
      <c r="F134" s="28" t="str">
        <f>IF(E20="","",E20)</f>
        <v>Vyplň údaj</v>
      </c>
      <c r="G134" s="41"/>
      <c r="H134" s="41"/>
      <c r="I134" s="33" t="s">
        <v>35</v>
      </c>
      <c r="J134" s="37" t="str">
        <f>E26</f>
        <v>L. Malý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0"/>
      <c r="B136" s="201"/>
      <c r="C136" s="202" t="s">
        <v>143</v>
      </c>
      <c r="D136" s="203" t="s">
        <v>63</v>
      </c>
      <c r="E136" s="203" t="s">
        <v>59</v>
      </c>
      <c r="F136" s="203" t="s">
        <v>60</v>
      </c>
      <c r="G136" s="203" t="s">
        <v>144</v>
      </c>
      <c r="H136" s="203" t="s">
        <v>145</v>
      </c>
      <c r="I136" s="203" t="s">
        <v>146</v>
      </c>
      <c r="J136" s="204" t="s">
        <v>125</v>
      </c>
      <c r="K136" s="205" t="s">
        <v>147</v>
      </c>
      <c r="L136" s="206"/>
      <c r="M136" s="101" t="s">
        <v>1</v>
      </c>
      <c r="N136" s="102" t="s">
        <v>42</v>
      </c>
      <c r="O136" s="102" t="s">
        <v>148</v>
      </c>
      <c r="P136" s="102" t="s">
        <v>149</v>
      </c>
      <c r="Q136" s="102" t="s">
        <v>150</v>
      </c>
      <c r="R136" s="102" t="s">
        <v>151</v>
      </c>
      <c r="S136" s="102" t="s">
        <v>152</v>
      </c>
      <c r="T136" s="103" t="s">
        <v>153</v>
      </c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</row>
    <row r="137" s="2" customFormat="1" ht="22.8" customHeight="1">
      <c r="A137" s="39"/>
      <c r="B137" s="40"/>
      <c r="C137" s="108" t="s">
        <v>154</v>
      </c>
      <c r="D137" s="41"/>
      <c r="E137" s="41"/>
      <c r="F137" s="41"/>
      <c r="G137" s="41"/>
      <c r="H137" s="41"/>
      <c r="I137" s="41"/>
      <c r="J137" s="207">
        <f>BK137</f>
        <v>0</v>
      </c>
      <c r="K137" s="41"/>
      <c r="L137" s="45"/>
      <c r="M137" s="104"/>
      <c r="N137" s="208"/>
      <c r="O137" s="105"/>
      <c r="P137" s="209">
        <f>P138+P164+P195</f>
        <v>0</v>
      </c>
      <c r="Q137" s="105"/>
      <c r="R137" s="209">
        <f>R138+R164+R195</f>
        <v>0.89795580000000008</v>
      </c>
      <c r="S137" s="105"/>
      <c r="T137" s="210">
        <f>T138+T164+T195</f>
        <v>1.1434778000000001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77</v>
      </c>
      <c r="AU137" s="18" t="s">
        <v>127</v>
      </c>
      <c r="BK137" s="211">
        <f>BK138+BK164+BK195</f>
        <v>0</v>
      </c>
    </row>
    <row r="138" s="12" customFormat="1" ht="25.92" customHeight="1">
      <c r="A138" s="12"/>
      <c r="B138" s="212"/>
      <c r="C138" s="213"/>
      <c r="D138" s="214" t="s">
        <v>77</v>
      </c>
      <c r="E138" s="215" t="s">
        <v>155</v>
      </c>
      <c r="F138" s="215" t="s">
        <v>156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P139+P141+P146+P155+P162</f>
        <v>0</v>
      </c>
      <c r="Q138" s="220"/>
      <c r="R138" s="221">
        <f>R139+R141+R146+R155+R162</f>
        <v>0.3429606</v>
      </c>
      <c r="S138" s="220"/>
      <c r="T138" s="222">
        <f>T139+T141+T146+T155+T162</f>
        <v>0.42900000000000005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86</v>
      </c>
      <c r="AT138" s="224" t="s">
        <v>77</v>
      </c>
      <c r="AU138" s="224" t="s">
        <v>78</v>
      </c>
      <c r="AY138" s="223" t="s">
        <v>157</v>
      </c>
      <c r="BK138" s="225">
        <f>BK139+BK141+BK146+BK155+BK162</f>
        <v>0</v>
      </c>
    </row>
    <row r="139" s="12" customFormat="1" ht="22.8" customHeight="1">
      <c r="A139" s="12"/>
      <c r="B139" s="212"/>
      <c r="C139" s="213"/>
      <c r="D139" s="214" t="s">
        <v>77</v>
      </c>
      <c r="E139" s="226" t="s">
        <v>158</v>
      </c>
      <c r="F139" s="226" t="s">
        <v>159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P140</f>
        <v>0</v>
      </c>
      <c r="Q139" s="220"/>
      <c r="R139" s="221">
        <f>R140</f>
        <v>0.093480000000000008</v>
      </c>
      <c r="S139" s="220"/>
      <c r="T139" s="22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86</v>
      </c>
      <c r="AT139" s="224" t="s">
        <v>77</v>
      </c>
      <c r="AU139" s="224" t="s">
        <v>86</v>
      </c>
      <c r="AY139" s="223" t="s">
        <v>157</v>
      </c>
      <c r="BK139" s="225">
        <f>BK140</f>
        <v>0</v>
      </c>
    </row>
    <row r="140" s="2" customFormat="1" ht="24.15" customHeight="1">
      <c r="A140" s="39"/>
      <c r="B140" s="40"/>
      <c r="C140" s="228" t="s">
        <v>86</v>
      </c>
      <c r="D140" s="228" t="s">
        <v>160</v>
      </c>
      <c r="E140" s="229" t="s">
        <v>2055</v>
      </c>
      <c r="F140" s="230" t="s">
        <v>2056</v>
      </c>
      <c r="G140" s="231" t="s">
        <v>177</v>
      </c>
      <c r="H140" s="232">
        <v>1.5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43</v>
      </c>
      <c r="O140" s="92"/>
      <c r="P140" s="238">
        <f>O140*H140</f>
        <v>0</v>
      </c>
      <c r="Q140" s="238">
        <v>0.06232</v>
      </c>
      <c r="R140" s="238">
        <f>Q140*H140</f>
        <v>0.093480000000000008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164</v>
      </c>
      <c r="AT140" s="240" t="s">
        <v>160</v>
      </c>
      <c r="AU140" s="240" t="s">
        <v>88</v>
      </c>
      <c r="AY140" s="18" t="s">
        <v>157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86</v>
      </c>
      <c r="BK140" s="241">
        <f>ROUND(I140*H140,2)</f>
        <v>0</v>
      </c>
      <c r="BL140" s="18" t="s">
        <v>164</v>
      </c>
      <c r="BM140" s="240" t="s">
        <v>2352</v>
      </c>
    </row>
    <row r="141" s="12" customFormat="1" ht="22.8" customHeight="1">
      <c r="A141" s="12"/>
      <c r="B141" s="212"/>
      <c r="C141" s="213"/>
      <c r="D141" s="214" t="s">
        <v>77</v>
      </c>
      <c r="E141" s="226" t="s">
        <v>192</v>
      </c>
      <c r="F141" s="226" t="s">
        <v>607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SUM(P142:P145)</f>
        <v>0</v>
      </c>
      <c r="Q141" s="220"/>
      <c r="R141" s="221">
        <f>SUM(R142:R145)</f>
        <v>0.24850559999999999</v>
      </c>
      <c r="S141" s="220"/>
      <c r="T141" s="222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86</v>
      </c>
      <c r="AT141" s="224" t="s">
        <v>77</v>
      </c>
      <c r="AU141" s="224" t="s">
        <v>86</v>
      </c>
      <c r="AY141" s="223" t="s">
        <v>157</v>
      </c>
      <c r="BK141" s="225">
        <f>SUM(BK142:BK145)</f>
        <v>0</v>
      </c>
    </row>
    <row r="142" s="2" customFormat="1" ht="24.15" customHeight="1">
      <c r="A142" s="39"/>
      <c r="B142" s="40"/>
      <c r="C142" s="228" t="s">
        <v>88</v>
      </c>
      <c r="D142" s="228" t="s">
        <v>160</v>
      </c>
      <c r="E142" s="229" t="s">
        <v>1349</v>
      </c>
      <c r="F142" s="230" t="s">
        <v>1350</v>
      </c>
      <c r="G142" s="231" t="s">
        <v>177</v>
      </c>
      <c r="H142" s="232">
        <v>10.32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43</v>
      </c>
      <c r="O142" s="92"/>
      <c r="P142" s="238">
        <f>O142*H142</f>
        <v>0</v>
      </c>
      <c r="Q142" s="238">
        <v>0.0043800000000000002</v>
      </c>
      <c r="R142" s="238">
        <f>Q142*H142</f>
        <v>0.045201600000000002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164</v>
      </c>
      <c r="AT142" s="240" t="s">
        <v>160</v>
      </c>
      <c r="AU142" s="240" t="s">
        <v>88</v>
      </c>
      <c r="AY142" s="18" t="s">
        <v>157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86</v>
      </c>
      <c r="BK142" s="241">
        <f>ROUND(I142*H142,2)</f>
        <v>0</v>
      </c>
      <c r="BL142" s="18" t="s">
        <v>164</v>
      </c>
      <c r="BM142" s="240" t="s">
        <v>2353</v>
      </c>
    </row>
    <row r="143" s="14" customFormat="1">
      <c r="A143" s="14"/>
      <c r="B143" s="253"/>
      <c r="C143" s="254"/>
      <c r="D143" s="244" t="s">
        <v>166</v>
      </c>
      <c r="E143" s="255" t="s">
        <v>1</v>
      </c>
      <c r="F143" s="256" t="s">
        <v>2354</v>
      </c>
      <c r="G143" s="254"/>
      <c r="H143" s="257">
        <v>10.32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166</v>
      </c>
      <c r="AU143" s="263" t="s">
        <v>88</v>
      </c>
      <c r="AV143" s="14" t="s">
        <v>88</v>
      </c>
      <c r="AW143" s="14" t="s">
        <v>34</v>
      </c>
      <c r="AX143" s="14" t="s">
        <v>78</v>
      </c>
      <c r="AY143" s="263" t="s">
        <v>157</v>
      </c>
    </row>
    <row r="144" s="15" customFormat="1">
      <c r="A144" s="15"/>
      <c r="B144" s="264"/>
      <c r="C144" s="265"/>
      <c r="D144" s="244" t="s">
        <v>166</v>
      </c>
      <c r="E144" s="266" t="s">
        <v>1</v>
      </c>
      <c r="F144" s="267" t="s">
        <v>170</v>
      </c>
      <c r="G144" s="265"/>
      <c r="H144" s="268">
        <v>10.32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166</v>
      </c>
      <c r="AU144" s="274" t="s">
        <v>88</v>
      </c>
      <c r="AV144" s="15" t="s">
        <v>164</v>
      </c>
      <c r="AW144" s="15" t="s">
        <v>34</v>
      </c>
      <c r="AX144" s="15" t="s">
        <v>86</v>
      </c>
      <c r="AY144" s="274" t="s">
        <v>157</v>
      </c>
    </row>
    <row r="145" s="2" customFormat="1" ht="37.8" customHeight="1">
      <c r="A145" s="39"/>
      <c r="B145" s="40"/>
      <c r="C145" s="228" t="s">
        <v>158</v>
      </c>
      <c r="D145" s="228" t="s">
        <v>160</v>
      </c>
      <c r="E145" s="229" t="s">
        <v>2061</v>
      </c>
      <c r="F145" s="230" t="s">
        <v>2062</v>
      </c>
      <c r="G145" s="231" t="s">
        <v>177</v>
      </c>
      <c r="H145" s="232">
        <v>10.32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43</v>
      </c>
      <c r="O145" s="92"/>
      <c r="P145" s="238">
        <f>O145*H145</f>
        <v>0</v>
      </c>
      <c r="Q145" s="238">
        <v>0.019699999999999999</v>
      </c>
      <c r="R145" s="238">
        <f>Q145*H145</f>
        <v>0.20330399999999999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164</v>
      </c>
      <c r="AT145" s="240" t="s">
        <v>160</v>
      </c>
      <c r="AU145" s="240" t="s">
        <v>88</v>
      </c>
      <c r="AY145" s="18" t="s">
        <v>157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86</v>
      </c>
      <c r="BK145" s="241">
        <f>ROUND(I145*H145,2)</f>
        <v>0</v>
      </c>
      <c r="BL145" s="18" t="s">
        <v>164</v>
      </c>
      <c r="BM145" s="240" t="s">
        <v>2355</v>
      </c>
    </row>
    <row r="146" s="12" customFormat="1" ht="22.8" customHeight="1">
      <c r="A146" s="12"/>
      <c r="B146" s="212"/>
      <c r="C146" s="213"/>
      <c r="D146" s="214" t="s">
        <v>77</v>
      </c>
      <c r="E146" s="226" t="s">
        <v>181</v>
      </c>
      <c r="F146" s="226" t="s">
        <v>704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SUM(P147:P154)</f>
        <v>0</v>
      </c>
      <c r="Q146" s="220"/>
      <c r="R146" s="221">
        <f>SUM(R147:R154)</f>
        <v>0.00097500000000000006</v>
      </c>
      <c r="S146" s="220"/>
      <c r="T146" s="222">
        <f>SUM(T147:T154)</f>
        <v>0.42900000000000005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86</v>
      </c>
      <c r="AT146" s="224" t="s">
        <v>77</v>
      </c>
      <c r="AU146" s="224" t="s">
        <v>86</v>
      </c>
      <c r="AY146" s="223" t="s">
        <v>157</v>
      </c>
      <c r="BK146" s="225">
        <f>SUM(BK147:BK154)</f>
        <v>0</v>
      </c>
    </row>
    <row r="147" s="2" customFormat="1" ht="37.8" customHeight="1">
      <c r="A147" s="39"/>
      <c r="B147" s="40"/>
      <c r="C147" s="228" t="s">
        <v>164</v>
      </c>
      <c r="D147" s="228" t="s">
        <v>160</v>
      </c>
      <c r="E147" s="229" t="s">
        <v>2064</v>
      </c>
      <c r="F147" s="230" t="s">
        <v>2065</v>
      </c>
      <c r="G147" s="231" t="s">
        <v>177</v>
      </c>
      <c r="H147" s="232">
        <v>3.8999999999999999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43</v>
      </c>
      <c r="O147" s="92"/>
      <c r="P147" s="238">
        <f>O147*H147</f>
        <v>0</v>
      </c>
      <c r="Q147" s="238">
        <v>0.00021000000000000001</v>
      </c>
      <c r="R147" s="238">
        <f>Q147*H147</f>
        <v>0.00081900000000000007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164</v>
      </c>
      <c r="AT147" s="240" t="s">
        <v>160</v>
      </c>
      <c r="AU147" s="240" t="s">
        <v>88</v>
      </c>
      <c r="AY147" s="18" t="s">
        <v>157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86</v>
      </c>
      <c r="BK147" s="241">
        <f>ROUND(I147*H147,2)</f>
        <v>0</v>
      </c>
      <c r="BL147" s="18" t="s">
        <v>164</v>
      </c>
      <c r="BM147" s="240" t="s">
        <v>2356</v>
      </c>
    </row>
    <row r="148" s="14" customFormat="1">
      <c r="A148" s="14"/>
      <c r="B148" s="253"/>
      <c r="C148" s="254"/>
      <c r="D148" s="244" t="s">
        <v>166</v>
      </c>
      <c r="E148" s="255" t="s">
        <v>1</v>
      </c>
      <c r="F148" s="256" t="s">
        <v>2357</v>
      </c>
      <c r="G148" s="254"/>
      <c r="H148" s="257">
        <v>3.5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166</v>
      </c>
      <c r="AU148" s="263" t="s">
        <v>88</v>
      </c>
      <c r="AV148" s="14" t="s">
        <v>88</v>
      </c>
      <c r="AW148" s="14" t="s">
        <v>34</v>
      </c>
      <c r="AX148" s="14" t="s">
        <v>78</v>
      </c>
      <c r="AY148" s="263" t="s">
        <v>157</v>
      </c>
    </row>
    <row r="149" s="14" customFormat="1">
      <c r="A149" s="14"/>
      <c r="B149" s="253"/>
      <c r="C149" s="254"/>
      <c r="D149" s="244" t="s">
        <v>166</v>
      </c>
      <c r="E149" s="255" t="s">
        <v>1</v>
      </c>
      <c r="F149" s="256" t="s">
        <v>2358</v>
      </c>
      <c r="G149" s="254"/>
      <c r="H149" s="257">
        <v>0.40000000000000002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166</v>
      </c>
      <c r="AU149" s="263" t="s">
        <v>88</v>
      </c>
      <c r="AV149" s="14" t="s">
        <v>88</v>
      </c>
      <c r="AW149" s="14" t="s">
        <v>34</v>
      </c>
      <c r="AX149" s="14" t="s">
        <v>78</v>
      </c>
      <c r="AY149" s="263" t="s">
        <v>157</v>
      </c>
    </row>
    <row r="150" s="15" customFormat="1">
      <c r="A150" s="15"/>
      <c r="B150" s="264"/>
      <c r="C150" s="265"/>
      <c r="D150" s="244" t="s">
        <v>166</v>
      </c>
      <c r="E150" s="266" t="s">
        <v>1</v>
      </c>
      <c r="F150" s="267" t="s">
        <v>170</v>
      </c>
      <c r="G150" s="265"/>
      <c r="H150" s="268">
        <v>3.8999999999999999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166</v>
      </c>
      <c r="AU150" s="274" t="s">
        <v>88</v>
      </c>
      <c r="AV150" s="15" t="s">
        <v>164</v>
      </c>
      <c r="AW150" s="15" t="s">
        <v>34</v>
      </c>
      <c r="AX150" s="15" t="s">
        <v>86</v>
      </c>
      <c r="AY150" s="274" t="s">
        <v>157</v>
      </c>
    </row>
    <row r="151" s="2" customFormat="1" ht="24.15" customHeight="1">
      <c r="A151" s="39"/>
      <c r="B151" s="40"/>
      <c r="C151" s="228" t="s">
        <v>187</v>
      </c>
      <c r="D151" s="228" t="s">
        <v>160</v>
      </c>
      <c r="E151" s="229" t="s">
        <v>1378</v>
      </c>
      <c r="F151" s="230" t="s">
        <v>1379</v>
      </c>
      <c r="G151" s="231" t="s">
        <v>177</v>
      </c>
      <c r="H151" s="232">
        <v>3.8999999999999999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43</v>
      </c>
      <c r="O151" s="92"/>
      <c r="P151" s="238">
        <f>O151*H151</f>
        <v>0</v>
      </c>
      <c r="Q151" s="238">
        <v>4.0000000000000003E-05</v>
      </c>
      <c r="R151" s="238">
        <f>Q151*H151</f>
        <v>0.000156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164</v>
      </c>
      <c r="AT151" s="240" t="s">
        <v>160</v>
      </c>
      <c r="AU151" s="240" t="s">
        <v>88</v>
      </c>
      <c r="AY151" s="18" t="s">
        <v>157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86</v>
      </c>
      <c r="BK151" s="241">
        <f>ROUND(I151*H151,2)</f>
        <v>0</v>
      </c>
      <c r="BL151" s="18" t="s">
        <v>164</v>
      </c>
      <c r="BM151" s="240" t="s">
        <v>2359</v>
      </c>
    </row>
    <row r="152" s="2" customFormat="1" ht="33" customHeight="1">
      <c r="A152" s="39"/>
      <c r="B152" s="40"/>
      <c r="C152" s="228" t="s">
        <v>192</v>
      </c>
      <c r="D152" s="228" t="s">
        <v>160</v>
      </c>
      <c r="E152" s="229" t="s">
        <v>2068</v>
      </c>
      <c r="F152" s="230" t="s">
        <v>2069</v>
      </c>
      <c r="G152" s="231" t="s">
        <v>163</v>
      </c>
      <c r="H152" s="232">
        <v>0.19500000000000001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43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2.2000000000000002</v>
      </c>
      <c r="T152" s="239">
        <f>S152*H152</f>
        <v>0.42900000000000005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164</v>
      </c>
      <c r="AT152" s="240" t="s">
        <v>160</v>
      </c>
      <c r="AU152" s="240" t="s">
        <v>88</v>
      </c>
      <c r="AY152" s="18" t="s">
        <v>157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86</v>
      </c>
      <c r="BK152" s="241">
        <f>ROUND(I152*H152,2)</f>
        <v>0</v>
      </c>
      <c r="BL152" s="18" t="s">
        <v>164</v>
      </c>
      <c r="BM152" s="240" t="s">
        <v>2360</v>
      </c>
    </row>
    <row r="153" s="14" customFormat="1">
      <c r="A153" s="14"/>
      <c r="B153" s="253"/>
      <c r="C153" s="254"/>
      <c r="D153" s="244" t="s">
        <v>166</v>
      </c>
      <c r="E153" s="255" t="s">
        <v>1</v>
      </c>
      <c r="F153" s="256" t="s">
        <v>2361</v>
      </c>
      <c r="G153" s="254"/>
      <c r="H153" s="257">
        <v>0.19500000000000001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166</v>
      </c>
      <c r="AU153" s="263" t="s">
        <v>88</v>
      </c>
      <c r="AV153" s="14" t="s">
        <v>88</v>
      </c>
      <c r="AW153" s="14" t="s">
        <v>34</v>
      </c>
      <c r="AX153" s="14" t="s">
        <v>86</v>
      </c>
      <c r="AY153" s="263" t="s">
        <v>157</v>
      </c>
    </row>
    <row r="154" s="2" customFormat="1" ht="37.8" customHeight="1">
      <c r="A154" s="39"/>
      <c r="B154" s="40"/>
      <c r="C154" s="228" t="s">
        <v>197</v>
      </c>
      <c r="D154" s="228" t="s">
        <v>160</v>
      </c>
      <c r="E154" s="229" t="s">
        <v>2072</v>
      </c>
      <c r="F154" s="230" t="s">
        <v>2073</v>
      </c>
      <c r="G154" s="231" t="s">
        <v>185</v>
      </c>
      <c r="H154" s="232">
        <v>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43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164</v>
      </c>
      <c r="AT154" s="240" t="s">
        <v>160</v>
      </c>
      <c r="AU154" s="240" t="s">
        <v>88</v>
      </c>
      <c r="AY154" s="18" t="s">
        <v>157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86</v>
      </c>
      <c r="BK154" s="241">
        <f>ROUND(I154*H154,2)</f>
        <v>0</v>
      </c>
      <c r="BL154" s="18" t="s">
        <v>164</v>
      </c>
      <c r="BM154" s="240" t="s">
        <v>2362</v>
      </c>
    </row>
    <row r="155" s="12" customFormat="1" ht="22.8" customHeight="1">
      <c r="A155" s="12"/>
      <c r="B155" s="212"/>
      <c r="C155" s="213"/>
      <c r="D155" s="214" t="s">
        <v>77</v>
      </c>
      <c r="E155" s="226" t="s">
        <v>214</v>
      </c>
      <c r="F155" s="226" t="s">
        <v>215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SUM(P156:P161)</f>
        <v>0</v>
      </c>
      <c r="Q155" s="220"/>
      <c r="R155" s="221">
        <f>SUM(R156:R161)</f>
        <v>0</v>
      </c>
      <c r="S155" s="220"/>
      <c r="T155" s="222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86</v>
      </c>
      <c r="AT155" s="224" t="s">
        <v>77</v>
      </c>
      <c r="AU155" s="224" t="s">
        <v>86</v>
      </c>
      <c r="AY155" s="223" t="s">
        <v>157</v>
      </c>
      <c r="BK155" s="225">
        <f>SUM(BK156:BK161)</f>
        <v>0</v>
      </c>
    </row>
    <row r="156" s="2" customFormat="1" ht="16.5" customHeight="1">
      <c r="A156" s="39"/>
      <c r="B156" s="40"/>
      <c r="C156" s="228" t="s">
        <v>203</v>
      </c>
      <c r="D156" s="228" t="s">
        <v>160</v>
      </c>
      <c r="E156" s="229" t="s">
        <v>2075</v>
      </c>
      <c r="F156" s="230" t="s">
        <v>2076</v>
      </c>
      <c r="G156" s="231" t="s">
        <v>190</v>
      </c>
      <c r="H156" s="232">
        <v>0.89800000000000002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43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164</v>
      </c>
      <c r="AT156" s="240" t="s">
        <v>160</v>
      </c>
      <c r="AU156" s="240" t="s">
        <v>88</v>
      </c>
      <c r="AY156" s="18" t="s">
        <v>157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86</v>
      </c>
      <c r="BK156" s="241">
        <f>ROUND(I156*H156,2)</f>
        <v>0</v>
      </c>
      <c r="BL156" s="18" t="s">
        <v>164</v>
      </c>
      <c r="BM156" s="240" t="s">
        <v>2363</v>
      </c>
    </row>
    <row r="157" s="2" customFormat="1" ht="24.15" customHeight="1">
      <c r="A157" s="39"/>
      <c r="B157" s="40"/>
      <c r="C157" s="228" t="s">
        <v>181</v>
      </c>
      <c r="D157" s="228" t="s">
        <v>160</v>
      </c>
      <c r="E157" s="229" t="s">
        <v>2078</v>
      </c>
      <c r="F157" s="230" t="s">
        <v>2079</v>
      </c>
      <c r="G157" s="231" t="s">
        <v>190</v>
      </c>
      <c r="H157" s="232">
        <v>0.85699999999999998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43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164</v>
      </c>
      <c r="AT157" s="240" t="s">
        <v>160</v>
      </c>
      <c r="AU157" s="240" t="s">
        <v>88</v>
      </c>
      <c r="AY157" s="18" t="s">
        <v>157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86</v>
      </c>
      <c r="BK157" s="241">
        <f>ROUND(I157*H157,2)</f>
        <v>0</v>
      </c>
      <c r="BL157" s="18" t="s">
        <v>164</v>
      </c>
      <c r="BM157" s="240" t="s">
        <v>2364</v>
      </c>
    </row>
    <row r="158" s="2" customFormat="1" ht="24.15" customHeight="1">
      <c r="A158" s="39"/>
      <c r="B158" s="40"/>
      <c r="C158" s="228" t="s">
        <v>216</v>
      </c>
      <c r="D158" s="228" t="s">
        <v>160</v>
      </c>
      <c r="E158" s="229" t="s">
        <v>221</v>
      </c>
      <c r="F158" s="230" t="s">
        <v>1677</v>
      </c>
      <c r="G158" s="231" t="s">
        <v>190</v>
      </c>
      <c r="H158" s="232">
        <v>0.89800000000000002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43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164</v>
      </c>
      <c r="AT158" s="240" t="s">
        <v>160</v>
      </c>
      <c r="AU158" s="240" t="s">
        <v>88</v>
      </c>
      <c r="AY158" s="18" t="s">
        <v>157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86</v>
      </c>
      <c r="BK158" s="241">
        <f>ROUND(I158*H158,2)</f>
        <v>0</v>
      </c>
      <c r="BL158" s="18" t="s">
        <v>164</v>
      </c>
      <c r="BM158" s="240" t="s">
        <v>2365</v>
      </c>
    </row>
    <row r="159" s="2" customFormat="1" ht="24.15" customHeight="1">
      <c r="A159" s="39"/>
      <c r="B159" s="40"/>
      <c r="C159" s="228" t="s">
        <v>220</v>
      </c>
      <c r="D159" s="228" t="s">
        <v>160</v>
      </c>
      <c r="E159" s="229" t="s">
        <v>225</v>
      </c>
      <c r="F159" s="230" t="s">
        <v>226</v>
      </c>
      <c r="G159" s="231" t="s">
        <v>190</v>
      </c>
      <c r="H159" s="232">
        <v>17.062000000000001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43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164</v>
      </c>
      <c r="AT159" s="240" t="s">
        <v>160</v>
      </c>
      <c r="AU159" s="240" t="s">
        <v>88</v>
      </c>
      <c r="AY159" s="18" t="s">
        <v>157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86</v>
      </c>
      <c r="BK159" s="241">
        <f>ROUND(I159*H159,2)</f>
        <v>0</v>
      </c>
      <c r="BL159" s="18" t="s">
        <v>164</v>
      </c>
      <c r="BM159" s="240" t="s">
        <v>2366</v>
      </c>
    </row>
    <row r="160" s="14" customFormat="1">
      <c r="A160" s="14"/>
      <c r="B160" s="253"/>
      <c r="C160" s="254"/>
      <c r="D160" s="244" t="s">
        <v>166</v>
      </c>
      <c r="E160" s="254"/>
      <c r="F160" s="256" t="s">
        <v>2367</v>
      </c>
      <c r="G160" s="254"/>
      <c r="H160" s="257">
        <v>17.062000000000001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166</v>
      </c>
      <c r="AU160" s="263" t="s">
        <v>88</v>
      </c>
      <c r="AV160" s="14" t="s">
        <v>88</v>
      </c>
      <c r="AW160" s="14" t="s">
        <v>4</v>
      </c>
      <c r="AX160" s="14" t="s">
        <v>86</v>
      </c>
      <c r="AY160" s="263" t="s">
        <v>157</v>
      </c>
    </row>
    <row r="161" s="2" customFormat="1" ht="33" customHeight="1">
      <c r="A161" s="39"/>
      <c r="B161" s="40"/>
      <c r="C161" s="228" t="s">
        <v>224</v>
      </c>
      <c r="D161" s="228" t="s">
        <v>160</v>
      </c>
      <c r="E161" s="229" t="s">
        <v>832</v>
      </c>
      <c r="F161" s="230" t="s">
        <v>833</v>
      </c>
      <c r="G161" s="231" t="s">
        <v>190</v>
      </c>
      <c r="H161" s="232">
        <v>0.85699999999999998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43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164</v>
      </c>
      <c r="AT161" s="240" t="s">
        <v>160</v>
      </c>
      <c r="AU161" s="240" t="s">
        <v>88</v>
      </c>
      <c r="AY161" s="18" t="s">
        <v>157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86</v>
      </c>
      <c r="BK161" s="241">
        <f>ROUND(I161*H161,2)</f>
        <v>0</v>
      </c>
      <c r="BL161" s="18" t="s">
        <v>164</v>
      </c>
      <c r="BM161" s="240" t="s">
        <v>2368</v>
      </c>
    </row>
    <row r="162" s="12" customFormat="1" ht="22.8" customHeight="1">
      <c r="A162" s="12"/>
      <c r="B162" s="212"/>
      <c r="C162" s="213"/>
      <c r="D162" s="214" t="s">
        <v>77</v>
      </c>
      <c r="E162" s="226" t="s">
        <v>246</v>
      </c>
      <c r="F162" s="226" t="s">
        <v>247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P163</f>
        <v>0</v>
      </c>
      <c r="Q162" s="220"/>
      <c r="R162" s="221">
        <f>R163</f>
        <v>0</v>
      </c>
      <c r="S162" s="220"/>
      <c r="T162" s="222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86</v>
      </c>
      <c r="AT162" s="224" t="s">
        <v>77</v>
      </c>
      <c r="AU162" s="224" t="s">
        <v>86</v>
      </c>
      <c r="AY162" s="223" t="s">
        <v>157</v>
      </c>
      <c r="BK162" s="225">
        <f>BK163</f>
        <v>0</v>
      </c>
    </row>
    <row r="163" s="2" customFormat="1" ht="21.75" customHeight="1">
      <c r="A163" s="39"/>
      <c r="B163" s="40"/>
      <c r="C163" s="228" t="s">
        <v>229</v>
      </c>
      <c r="D163" s="228" t="s">
        <v>160</v>
      </c>
      <c r="E163" s="229" t="s">
        <v>1404</v>
      </c>
      <c r="F163" s="230" t="s">
        <v>1405</v>
      </c>
      <c r="G163" s="231" t="s">
        <v>190</v>
      </c>
      <c r="H163" s="232">
        <v>2.6499999999999999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43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164</v>
      </c>
      <c r="AT163" s="240" t="s">
        <v>160</v>
      </c>
      <c r="AU163" s="240" t="s">
        <v>88</v>
      </c>
      <c r="AY163" s="18" t="s">
        <v>157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86</v>
      </c>
      <c r="BK163" s="241">
        <f>ROUND(I163*H163,2)</f>
        <v>0</v>
      </c>
      <c r="BL163" s="18" t="s">
        <v>164</v>
      </c>
      <c r="BM163" s="240" t="s">
        <v>2369</v>
      </c>
    </row>
    <row r="164" s="12" customFormat="1" ht="25.92" customHeight="1">
      <c r="A164" s="12"/>
      <c r="B164" s="212"/>
      <c r="C164" s="213"/>
      <c r="D164" s="214" t="s">
        <v>77</v>
      </c>
      <c r="E164" s="215" t="s">
        <v>906</v>
      </c>
      <c r="F164" s="215" t="s">
        <v>907</v>
      </c>
      <c r="G164" s="213"/>
      <c r="H164" s="213"/>
      <c r="I164" s="216"/>
      <c r="J164" s="217">
        <f>BK164</f>
        <v>0</v>
      </c>
      <c r="K164" s="213"/>
      <c r="L164" s="218"/>
      <c r="M164" s="219"/>
      <c r="N164" s="220"/>
      <c r="O164" s="220"/>
      <c r="P164" s="221">
        <f>P165+SUM(P166:P192)</f>
        <v>0</v>
      </c>
      <c r="Q164" s="220"/>
      <c r="R164" s="221">
        <f>R165+SUM(R166:R192)</f>
        <v>0</v>
      </c>
      <c r="S164" s="220"/>
      <c r="T164" s="222">
        <f>T165+SUM(T166:T192)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77</v>
      </c>
      <c r="AU164" s="224" t="s">
        <v>78</v>
      </c>
      <c r="AY164" s="223" t="s">
        <v>157</v>
      </c>
      <c r="BK164" s="225">
        <f>BK165+SUM(BK166:BK192)</f>
        <v>0</v>
      </c>
    </row>
    <row r="165" s="2" customFormat="1" ht="33" customHeight="1">
      <c r="A165" s="39"/>
      <c r="B165" s="40"/>
      <c r="C165" s="228" t="s">
        <v>235</v>
      </c>
      <c r="D165" s="228" t="s">
        <v>160</v>
      </c>
      <c r="E165" s="229" t="s">
        <v>2086</v>
      </c>
      <c r="F165" s="230" t="s">
        <v>2087</v>
      </c>
      <c r="G165" s="231" t="s">
        <v>173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43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242</v>
      </c>
      <c r="AT165" s="240" t="s">
        <v>160</v>
      </c>
      <c r="AU165" s="240" t="s">
        <v>86</v>
      </c>
      <c r="AY165" s="18" t="s">
        <v>157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86</v>
      </c>
      <c r="BK165" s="241">
        <f>ROUND(I165*H165,2)</f>
        <v>0</v>
      </c>
      <c r="BL165" s="18" t="s">
        <v>242</v>
      </c>
      <c r="BM165" s="240" t="s">
        <v>2370</v>
      </c>
    </row>
    <row r="166" s="14" customFormat="1">
      <c r="A166" s="14"/>
      <c r="B166" s="253"/>
      <c r="C166" s="254"/>
      <c r="D166" s="244" t="s">
        <v>166</v>
      </c>
      <c r="E166" s="255" t="s">
        <v>1</v>
      </c>
      <c r="F166" s="256" t="s">
        <v>2089</v>
      </c>
      <c r="G166" s="254"/>
      <c r="H166" s="257">
        <v>1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166</v>
      </c>
      <c r="AU166" s="263" t="s">
        <v>86</v>
      </c>
      <c r="AV166" s="14" t="s">
        <v>88</v>
      </c>
      <c r="AW166" s="14" t="s">
        <v>34</v>
      </c>
      <c r="AX166" s="14" t="s">
        <v>78</v>
      </c>
      <c r="AY166" s="263" t="s">
        <v>157</v>
      </c>
    </row>
    <row r="167" s="15" customFormat="1">
      <c r="A167" s="15"/>
      <c r="B167" s="264"/>
      <c r="C167" s="265"/>
      <c r="D167" s="244" t="s">
        <v>166</v>
      </c>
      <c r="E167" s="266" t="s">
        <v>1</v>
      </c>
      <c r="F167" s="267" t="s">
        <v>170</v>
      </c>
      <c r="G167" s="265"/>
      <c r="H167" s="268">
        <v>1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4" t="s">
        <v>166</v>
      </c>
      <c r="AU167" s="274" t="s">
        <v>86</v>
      </c>
      <c r="AV167" s="15" t="s">
        <v>164</v>
      </c>
      <c r="AW167" s="15" t="s">
        <v>34</v>
      </c>
      <c r="AX167" s="15" t="s">
        <v>86</v>
      </c>
      <c r="AY167" s="274" t="s">
        <v>157</v>
      </c>
    </row>
    <row r="168" s="2" customFormat="1" ht="24.15" customHeight="1">
      <c r="A168" s="39"/>
      <c r="B168" s="40"/>
      <c r="C168" s="279" t="s">
        <v>8</v>
      </c>
      <c r="D168" s="279" t="s">
        <v>261</v>
      </c>
      <c r="E168" s="280" t="s">
        <v>2090</v>
      </c>
      <c r="F168" s="281" t="s">
        <v>2091</v>
      </c>
      <c r="G168" s="282" t="s">
        <v>173</v>
      </c>
      <c r="H168" s="283">
        <v>1</v>
      </c>
      <c r="I168" s="284"/>
      <c r="J168" s="285">
        <f>ROUND(I168*H168,2)</f>
        <v>0</v>
      </c>
      <c r="K168" s="286"/>
      <c r="L168" s="287"/>
      <c r="M168" s="288" t="s">
        <v>1</v>
      </c>
      <c r="N168" s="289" t="s">
        <v>43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264</v>
      </c>
      <c r="AT168" s="240" t="s">
        <v>261</v>
      </c>
      <c r="AU168" s="240" t="s">
        <v>86</v>
      </c>
      <c r="AY168" s="18" t="s">
        <v>157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86</v>
      </c>
      <c r="BK168" s="241">
        <f>ROUND(I168*H168,2)</f>
        <v>0</v>
      </c>
      <c r="BL168" s="18" t="s">
        <v>242</v>
      </c>
      <c r="BM168" s="240" t="s">
        <v>2371</v>
      </c>
    </row>
    <row r="169" s="2" customFormat="1" ht="16.5" customHeight="1">
      <c r="A169" s="39"/>
      <c r="B169" s="40"/>
      <c r="C169" s="228" t="s">
        <v>242</v>
      </c>
      <c r="D169" s="228" t="s">
        <v>160</v>
      </c>
      <c r="E169" s="229" t="s">
        <v>2093</v>
      </c>
      <c r="F169" s="230" t="s">
        <v>2094</v>
      </c>
      <c r="G169" s="231" t="s">
        <v>173</v>
      </c>
      <c r="H169" s="232">
        <v>1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43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242</v>
      </c>
      <c r="AT169" s="240" t="s">
        <v>160</v>
      </c>
      <c r="AU169" s="240" t="s">
        <v>86</v>
      </c>
      <c r="AY169" s="18" t="s">
        <v>157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86</v>
      </c>
      <c r="BK169" s="241">
        <f>ROUND(I169*H169,2)</f>
        <v>0</v>
      </c>
      <c r="BL169" s="18" t="s">
        <v>242</v>
      </c>
      <c r="BM169" s="240" t="s">
        <v>2372</v>
      </c>
    </row>
    <row r="170" s="2" customFormat="1" ht="21.75" customHeight="1">
      <c r="A170" s="39"/>
      <c r="B170" s="40"/>
      <c r="C170" s="279" t="s">
        <v>248</v>
      </c>
      <c r="D170" s="279" t="s">
        <v>261</v>
      </c>
      <c r="E170" s="280" t="s">
        <v>2096</v>
      </c>
      <c r="F170" s="281" t="s">
        <v>2097</v>
      </c>
      <c r="G170" s="282" t="s">
        <v>173</v>
      </c>
      <c r="H170" s="283">
        <v>1</v>
      </c>
      <c r="I170" s="284"/>
      <c r="J170" s="285">
        <f>ROUND(I170*H170,2)</f>
        <v>0</v>
      </c>
      <c r="K170" s="286"/>
      <c r="L170" s="287"/>
      <c r="M170" s="288" t="s">
        <v>1</v>
      </c>
      <c r="N170" s="289" t="s">
        <v>43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264</v>
      </c>
      <c r="AT170" s="240" t="s">
        <v>261</v>
      </c>
      <c r="AU170" s="240" t="s">
        <v>86</v>
      </c>
      <c r="AY170" s="18" t="s">
        <v>157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86</v>
      </c>
      <c r="BK170" s="241">
        <f>ROUND(I170*H170,2)</f>
        <v>0</v>
      </c>
      <c r="BL170" s="18" t="s">
        <v>242</v>
      </c>
      <c r="BM170" s="240" t="s">
        <v>2373</v>
      </c>
    </row>
    <row r="171" s="2" customFormat="1" ht="16.5" customHeight="1">
      <c r="A171" s="39"/>
      <c r="B171" s="40"/>
      <c r="C171" s="279" t="s">
        <v>256</v>
      </c>
      <c r="D171" s="279" t="s">
        <v>261</v>
      </c>
      <c r="E171" s="280" t="s">
        <v>2099</v>
      </c>
      <c r="F171" s="281" t="s">
        <v>2100</v>
      </c>
      <c r="G171" s="282" t="s">
        <v>2101</v>
      </c>
      <c r="H171" s="283">
        <v>1</v>
      </c>
      <c r="I171" s="284"/>
      <c r="J171" s="285">
        <f>ROUND(I171*H171,2)</f>
        <v>0</v>
      </c>
      <c r="K171" s="286"/>
      <c r="L171" s="287"/>
      <c r="M171" s="288" t="s">
        <v>1</v>
      </c>
      <c r="N171" s="289" t="s">
        <v>43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264</v>
      </c>
      <c r="AT171" s="240" t="s">
        <v>261</v>
      </c>
      <c r="AU171" s="240" t="s">
        <v>86</v>
      </c>
      <c r="AY171" s="18" t="s">
        <v>157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86</v>
      </c>
      <c r="BK171" s="241">
        <f>ROUND(I171*H171,2)</f>
        <v>0</v>
      </c>
      <c r="BL171" s="18" t="s">
        <v>242</v>
      </c>
      <c r="BM171" s="240" t="s">
        <v>2374</v>
      </c>
    </row>
    <row r="172" s="2" customFormat="1" ht="24.15" customHeight="1">
      <c r="A172" s="39"/>
      <c r="B172" s="40"/>
      <c r="C172" s="228" t="s">
        <v>260</v>
      </c>
      <c r="D172" s="228" t="s">
        <v>160</v>
      </c>
      <c r="E172" s="229" t="s">
        <v>2103</v>
      </c>
      <c r="F172" s="230" t="s">
        <v>2104</v>
      </c>
      <c r="G172" s="231" t="s">
        <v>173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43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242</v>
      </c>
      <c r="AT172" s="240" t="s">
        <v>160</v>
      </c>
      <c r="AU172" s="240" t="s">
        <v>86</v>
      </c>
      <c r="AY172" s="18" t="s">
        <v>157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86</v>
      </c>
      <c r="BK172" s="241">
        <f>ROUND(I172*H172,2)</f>
        <v>0</v>
      </c>
      <c r="BL172" s="18" t="s">
        <v>242</v>
      </c>
      <c r="BM172" s="240" t="s">
        <v>2375</v>
      </c>
    </row>
    <row r="173" s="2" customFormat="1" ht="24.15" customHeight="1">
      <c r="A173" s="39"/>
      <c r="B173" s="40"/>
      <c r="C173" s="279" t="s">
        <v>268</v>
      </c>
      <c r="D173" s="279" t="s">
        <v>261</v>
      </c>
      <c r="E173" s="280" t="s">
        <v>2106</v>
      </c>
      <c r="F173" s="281" t="s">
        <v>2107</v>
      </c>
      <c r="G173" s="282" t="s">
        <v>173</v>
      </c>
      <c r="H173" s="283">
        <v>1</v>
      </c>
      <c r="I173" s="284"/>
      <c r="J173" s="285">
        <f>ROUND(I173*H173,2)</f>
        <v>0</v>
      </c>
      <c r="K173" s="286"/>
      <c r="L173" s="287"/>
      <c r="M173" s="288" t="s">
        <v>1</v>
      </c>
      <c r="N173" s="289" t="s">
        <v>43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264</v>
      </c>
      <c r="AT173" s="240" t="s">
        <v>261</v>
      </c>
      <c r="AU173" s="240" t="s">
        <v>86</v>
      </c>
      <c r="AY173" s="18" t="s">
        <v>157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86</v>
      </c>
      <c r="BK173" s="241">
        <f>ROUND(I173*H173,2)</f>
        <v>0</v>
      </c>
      <c r="BL173" s="18" t="s">
        <v>242</v>
      </c>
      <c r="BM173" s="240" t="s">
        <v>2376</v>
      </c>
    </row>
    <row r="174" s="2" customFormat="1" ht="21.75" customHeight="1">
      <c r="A174" s="39"/>
      <c r="B174" s="40"/>
      <c r="C174" s="228" t="s">
        <v>7</v>
      </c>
      <c r="D174" s="228" t="s">
        <v>160</v>
      </c>
      <c r="E174" s="229" t="s">
        <v>2109</v>
      </c>
      <c r="F174" s="230" t="s">
        <v>2110</v>
      </c>
      <c r="G174" s="231" t="s">
        <v>173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43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242</v>
      </c>
      <c r="AT174" s="240" t="s">
        <v>160</v>
      </c>
      <c r="AU174" s="240" t="s">
        <v>86</v>
      </c>
      <c r="AY174" s="18" t="s">
        <v>157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86</v>
      </c>
      <c r="BK174" s="241">
        <f>ROUND(I174*H174,2)</f>
        <v>0</v>
      </c>
      <c r="BL174" s="18" t="s">
        <v>242</v>
      </c>
      <c r="BM174" s="240" t="s">
        <v>2377</v>
      </c>
    </row>
    <row r="175" s="2" customFormat="1" ht="24.15" customHeight="1">
      <c r="A175" s="39"/>
      <c r="B175" s="40"/>
      <c r="C175" s="279" t="s">
        <v>289</v>
      </c>
      <c r="D175" s="279" t="s">
        <v>261</v>
      </c>
      <c r="E175" s="280" t="s">
        <v>2112</v>
      </c>
      <c r="F175" s="281" t="s">
        <v>2113</v>
      </c>
      <c r="G175" s="282" t="s">
        <v>173</v>
      </c>
      <c r="H175" s="283">
        <v>1</v>
      </c>
      <c r="I175" s="284"/>
      <c r="J175" s="285">
        <f>ROUND(I175*H175,2)</f>
        <v>0</v>
      </c>
      <c r="K175" s="286"/>
      <c r="L175" s="287"/>
      <c r="M175" s="288" t="s">
        <v>1</v>
      </c>
      <c r="N175" s="289" t="s">
        <v>43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264</v>
      </c>
      <c r="AT175" s="240" t="s">
        <v>261</v>
      </c>
      <c r="AU175" s="240" t="s">
        <v>86</v>
      </c>
      <c r="AY175" s="18" t="s">
        <v>157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86</v>
      </c>
      <c r="BK175" s="241">
        <f>ROUND(I175*H175,2)</f>
        <v>0</v>
      </c>
      <c r="BL175" s="18" t="s">
        <v>242</v>
      </c>
      <c r="BM175" s="240" t="s">
        <v>2378</v>
      </c>
    </row>
    <row r="176" s="2" customFormat="1" ht="24.15" customHeight="1">
      <c r="A176" s="39"/>
      <c r="B176" s="40"/>
      <c r="C176" s="228" t="s">
        <v>294</v>
      </c>
      <c r="D176" s="228" t="s">
        <v>160</v>
      </c>
      <c r="E176" s="229" t="s">
        <v>2115</v>
      </c>
      <c r="F176" s="230" t="s">
        <v>2116</v>
      </c>
      <c r="G176" s="231" t="s">
        <v>173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43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242</v>
      </c>
      <c r="AT176" s="240" t="s">
        <v>160</v>
      </c>
      <c r="AU176" s="240" t="s">
        <v>86</v>
      </c>
      <c r="AY176" s="18" t="s">
        <v>157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86</v>
      </c>
      <c r="BK176" s="241">
        <f>ROUND(I176*H176,2)</f>
        <v>0</v>
      </c>
      <c r="BL176" s="18" t="s">
        <v>242</v>
      </c>
      <c r="BM176" s="240" t="s">
        <v>2379</v>
      </c>
    </row>
    <row r="177" s="2" customFormat="1" ht="24.15" customHeight="1">
      <c r="A177" s="39"/>
      <c r="B177" s="40"/>
      <c r="C177" s="279" t="s">
        <v>300</v>
      </c>
      <c r="D177" s="279" t="s">
        <v>261</v>
      </c>
      <c r="E177" s="280" t="s">
        <v>2118</v>
      </c>
      <c r="F177" s="281" t="s">
        <v>2119</v>
      </c>
      <c r="G177" s="282" t="s">
        <v>173</v>
      </c>
      <c r="H177" s="283">
        <v>1</v>
      </c>
      <c r="I177" s="284"/>
      <c r="J177" s="285">
        <f>ROUND(I177*H177,2)</f>
        <v>0</v>
      </c>
      <c r="K177" s="286"/>
      <c r="L177" s="287"/>
      <c r="M177" s="288" t="s">
        <v>1</v>
      </c>
      <c r="N177" s="289" t="s">
        <v>43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264</v>
      </c>
      <c r="AT177" s="240" t="s">
        <v>261</v>
      </c>
      <c r="AU177" s="240" t="s">
        <v>86</v>
      </c>
      <c r="AY177" s="18" t="s">
        <v>157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86</v>
      </c>
      <c r="BK177" s="241">
        <f>ROUND(I177*H177,2)</f>
        <v>0</v>
      </c>
      <c r="BL177" s="18" t="s">
        <v>242</v>
      </c>
      <c r="BM177" s="240" t="s">
        <v>2380</v>
      </c>
    </row>
    <row r="178" s="2" customFormat="1" ht="24.15" customHeight="1">
      <c r="A178" s="39"/>
      <c r="B178" s="40"/>
      <c r="C178" s="228" t="s">
        <v>306</v>
      </c>
      <c r="D178" s="228" t="s">
        <v>160</v>
      </c>
      <c r="E178" s="229" t="s">
        <v>2121</v>
      </c>
      <c r="F178" s="230" t="s">
        <v>2122</v>
      </c>
      <c r="G178" s="231" t="s">
        <v>173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43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242</v>
      </c>
      <c r="AT178" s="240" t="s">
        <v>160</v>
      </c>
      <c r="AU178" s="240" t="s">
        <v>86</v>
      </c>
      <c r="AY178" s="18" t="s">
        <v>157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86</v>
      </c>
      <c r="BK178" s="241">
        <f>ROUND(I178*H178,2)</f>
        <v>0</v>
      </c>
      <c r="BL178" s="18" t="s">
        <v>242</v>
      </c>
      <c r="BM178" s="240" t="s">
        <v>2381</v>
      </c>
    </row>
    <row r="179" s="2" customFormat="1" ht="16.5" customHeight="1">
      <c r="A179" s="39"/>
      <c r="B179" s="40"/>
      <c r="C179" s="279" t="s">
        <v>322</v>
      </c>
      <c r="D179" s="279" t="s">
        <v>261</v>
      </c>
      <c r="E179" s="280" t="s">
        <v>2124</v>
      </c>
      <c r="F179" s="281" t="s">
        <v>2125</v>
      </c>
      <c r="G179" s="282" t="s">
        <v>212</v>
      </c>
      <c r="H179" s="283">
        <v>0.5</v>
      </c>
      <c r="I179" s="284"/>
      <c r="J179" s="285">
        <f>ROUND(I179*H179,2)</f>
        <v>0</v>
      </c>
      <c r="K179" s="286"/>
      <c r="L179" s="287"/>
      <c r="M179" s="288" t="s">
        <v>1</v>
      </c>
      <c r="N179" s="289" t="s">
        <v>43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264</v>
      </c>
      <c r="AT179" s="240" t="s">
        <v>261</v>
      </c>
      <c r="AU179" s="240" t="s">
        <v>86</v>
      </c>
      <c r="AY179" s="18" t="s">
        <v>157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86</v>
      </c>
      <c r="BK179" s="241">
        <f>ROUND(I179*H179,2)</f>
        <v>0</v>
      </c>
      <c r="BL179" s="18" t="s">
        <v>242</v>
      </c>
      <c r="BM179" s="240" t="s">
        <v>2382</v>
      </c>
    </row>
    <row r="180" s="2" customFormat="1" ht="24.15" customHeight="1">
      <c r="A180" s="39"/>
      <c r="B180" s="40"/>
      <c r="C180" s="228" t="s">
        <v>327</v>
      </c>
      <c r="D180" s="228" t="s">
        <v>160</v>
      </c>
      <c r="E180" s="229" t="s">
        <v>2127</v>
      </c>
      <c r="F180" s="230" t="s">
        <v>2128</v>
      </c>
      <c r="G180" s="231" t="s">
        <v>173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43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242</v>
      </c>
      <c r="AT180" s="240" t="s">
        <v>160</v>
      </c>
      <c r="AU180" s="240" t="s">
        <v>86</v>
      </c>
      <c r="AY180" s="18" t="s">
        <v>157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86</v>
      </c>
      <c r="BK180" s="241">
        <f>ROUND(I180*H180,2)</f>
        <v>0</v>
      </c>
      <c r="BL180" s="18" t="s">
        <v>242</v>
      </c>
      <c r="BM180" s="240" t="s">
        <v>2383</v>
      </c>
    </row>
    <row r="181" s="2" customFormat="1" ht="16.5" customHeight="1">
      <c r="A181" s="39"/>
      <c r="B181" s="40"/>
      <c r="C181" s="279" t="s">
        <v>331</v>
      </c>
      <c r="D181" s="279" t="s">
        <v>261</v>
      </c>
      <c r="E181" s="280" t="s">
        <v>2130</v>
      </c>
      <c r="F181" s="281" t="s">
        <v>2131</v>
      </c>
      <c r="G181" s="282" t="s">
        <v>173</v>
      </c>
      <c r="H181" s="283">
        <v>1</v>
      </c>
      <c r="I181" s="284"/>
      <c r="J181" s="285">
        <f>ROUND(I181*H181,2)</f>
        <v>0</v>
      </c>
      <c r="K181" s="286"/>
      <c r="L181" s="287"/>
      <c r="M181" s="288" t="s">
        <v>1</v>
      </c>
      <c r="N181" s="289" t="s">
        <v>43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264</v>
      </c>
      <c r="AT181" s="240" t="s">
        <v>261</v>
      </c>
      <c r="AU181" s="240" t="s">
        <v>86</v>
      </c>
      <c r="AY181" s="18" t="s">
        <v>157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86</v>
      </c>
      <c r="BK181" s="241">
        <f>ROUND(I181*H181,2)</f>
        <v>0</v>
      </c>
      <c r="BL181" s="18" t="s">
        <v>242</v>
      </c>
      <c r="BM181" s="240" t="s">
        <v>2384</v>
      </c>
    </row>
    <row r="182" s="2" customFormat="1" ht="33" customHeight="1">
      <c r="A182" s="39"/>
      <c r="B182" s="40"/>
      <c r="C182" s="228" t="s">
        <v>335</v>
      </c>
      <c r="D182" s="228" t="s">
        <v>160</v>
      </c>
      <c r="E182" s="229" t="s">
        <v>2133</v>
      </c>
      <c r="F182" s="230" t="s">
        <v>2134</v>
      </c>
      <c r="G182" s="231" t="s">
        <v>173</v>
      </c>
      <c r="H182" s="232">
        <v>1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43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242</v>
      </c>
      <c r="AT182" s="240" t="s">
        <v>160</v>
      </c>
      <c r="AU182" s="240" t="s">
        <v>86</v>
      </c>
      <c r="AY182" s="18" t="s">
        <v>157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86</v>
      </c>
      <c r="BK182" s="241">
        <f>ROUND(I182*H182,2)</f>
        <v>0</v>
      </c>
      <c r="BL182" s="18" t="s">
        <v>242</v>
      </c>
      <c r="BM182" s="240" t="s">
        <v>2385</v>
      </c>
    </row>
    <row r="183" s="2" customFormat="1" ht="24.15" customHeight="1">
      <c r="A183" s="39"/>
      <c r="B183" s="40"/>
      <c r="C183" s="279" t="s">
        <v>347</v>
      </c>
      <c r="D183" s="279" t="s">
        <v>261</v>
      </c>
      <c r="E183" s="280" t="s">
        <v>2136</v>
      </c>
      <c r="F183" s="281" t="s">
        <v>2137</v>
      </c>
      <c r="G183" s="282" t="s">
        <v>173</v>
      </c>
      <c r="H183" s="283">
        <v>1</v>
      </c>
      <c r="I183" s="284"/>
      <c r="J183" s="285">
        <f>ROUND(I183*H183,2)</f>
        <v>0</v>
      </c>
      <c r="K183" s="286"/>
      <c r="L183" s="287"/>
      <c r="M183" s="288" t="s">
        <v>1</v>
      </c>
      <c r="N183" s="289" t="s">
        <v>43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264</v>
      </c>
      <c r="AT183" s="240" t="s">
        <v>261</v>
      </c>
      <c r="AU183" s="240" t="s">
        <v>86</v>
      </c>
      <c r="AY183" s="18" t="s">
        <v>157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86</v>
      </c>
      <c r="BK183" s="241">
        <f>ROUND(I183*H183,2)</f>
        <v>0</v>
      </c>
      <c r="BL183" s="18" t="s">
        <v>242</v>
      </c>
      <c r="BM183" s="240" t="s">
        <v>2386</v>
      </c>
    </row>
    <row r="184" s="2" customFormat="1" ht="24.15" customHeight="1">
      <c r="A184" s="39"/>
      <c r="B184" s="40"/>
      <c r="C184" s="228" t="s">
        <v>351</v>
      </c>
      <c r="D184" s="228" t="s">
        <v>160</v>
      </c>
      <c r="E184" s="229" t="s">
        <v>2139</v>
      </c>
      <c r="F184" s="230" t="s">
        <v>2140</v>
      </c>
      <c r="G184" s="231" t="s">
        <v>212</v>
      </c>
      <c r="H184" s="232">
        <v>2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43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242</v>
      </c>
      <c r="AT184" s="240" t="s">
        <v>160</v>
      </c>
      <c r="AU184" s="240" t="s">
        <v>86</v>
      </c>
      <c r="AY184" s="18" t="s">
        <v>157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86</v>
      </c>
      <c r="BK184" s="241">
        <f>ROUND(I184*H184,2)</f>
        <v>0</v>
      </c>
      <c r="BL184" s="18" t="s">
        <v>242</v>
      </c>
      <c r="BM184" s="240" t="s">
        <v>2387</v>
      </c>
    </row>
    <row r="185" s="2" customFormat="1" ht="24.15" customHeight="1">
      <c r="A185" s="39"/>
      <c r="B185" s="40"/>
      <c r="C185" s="279" t="s">
        <v>264</v>
      </c>
      <c r="D185" s="279" t="s">
        <v>261</v>
      </c>
      <c r="E185" s="280" t="s">
        <v>2142</v>
      </c>
      <c r="F185" s="281" t="s">
        <v>2143</v>
      </c>
      <c r="G185" s="282" t="s">
        <v>173</v>
      </c>
      <c r="H185" s="283">
        <v>2</v>
      </c>
      <c r="I185" s="284"/>
      <c r="J185" s="285">
        <f>ROUND(I185*H185,2)</f>
        <v>0</v>
      </c>
      <c r="K185" s="286"/>
      <c r="L185" s="287"/>
      <c r="M185" s="288" t="s">
        <v>1</v>
      </c>
      <c r="N185" s="289" t="s">
        <v>43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264</v>
      </c>
      <c r="AT185" s="240" t="s">
        <v>261</v>
      </c>
      <c r="AU185" s="240" t="s">
        <v>86</v>
      </c>
      <c r="AY185" s="18" t="s">
        <v>157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86</v>
      </c>
      <c r="BK185" s="241">
        <f>ROUND(I185*H185,2)</f>
        <v>0</v>
      </c>
      <c r="BL185" s="18" t="s">
        <v>242</v>
      </c>
      <c r="BM185" s="240" t="s">
        <v>2388</v>
      </c>
    </row>
    <row r="186" s="2" customFormat="1" ht="16.5" customHeight="1">
      <c r="A186" s="39"/>
      <c r="B186" s="40"/>
      <c r="C186" s="279" t="s">
        <v>358</v>
      </c>
      <c r="D186" s="279" t="s">
        <v>261</v>
      </c>
      <c r="E186" s="280" t="s">
        <v>2145</v>
      </c>
      <c r="F186" s="281" t="s">
        <v>2146</v>
      </c>
      <c r="G186" s="282" t="s">
        <v>173</v>
      </c>
      <c r="H186" s="283">
        <v>1</v>
      </c>
      <c r="I186" s="284"/>
      <c r="J186" s="285">
        <f>ROUND(I186*H186,2)</f>
        <v>0</v>
      </c>
      <c r="K186" s="286"/>
      <c r="L186" s="287"/>
      <c r="M186" s="288" t="s">
        <v>1</v>
      </c>
      <c r="N186" s="289" t="s">
        <v>43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264</v>
      </c>
      <c r="AT186" s="240" t="s">
        <v>261</v>
      </c>
      <c r="AU186" s="240" t="s">
        <v>86</v>
      </c>
      <c r="AY186" s="18" t="s">
        <v>157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86</v>
      </c>
      <c r="BK186" s="241">
        <f>ROUND(I186*H186,2)</f>
        <v>0</v>
      </c>
      <c r="BL186" s="18" t="s">
        <v>242</v>
      </c>
      <c r="BM186" s="240" t="s">
        <v>2389</v>
      </c>
    </row>
    <row r="187" s="2" customFormat="1" ht="16.5" customHeight="1">
      <c r="A187" s="39"/>
      <c r="B187" s="40"/>
      <c r="C187" s="228" t="s">
        <v>364</v>
      </c>
      <c r="D187" s="228" t="s">
        <v>160</v>
      </c>
      <c r="E187" s="229" t="s">
        <v>2148</v>
      </c>
      <c r="F187" s="230" t="s">
        <v>2149</v>
      </c>
      <c r="G187" s="231" t="s">
        <v>173</v>
      </c>
      <c r="H187" s="232">
        <v>1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43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242</v>
      </c>
      <c r="AT187" s="240" t="s">
        <v>160</v>
      </c>
      <c r="AU187" s="240" t="s">
        <v>86</v>
      </c>
      <c r="AY187" s="18" t="s">
        <v>157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86</v>
      </c>
      <c r="BK187" s="241">
        <f>ROUND(I187*H187,2)</f>
        <v>0</v>
      </c>
      <c r="BL187" s="18" t="s">
        <v>242</v>
      </c>
      <c r="BM187" s="240" t="s">
        <v>2390</v>
      </c>
    </row>
    <row r="188" s="2" customFormat="1" ht="16.5" customHeight="1">
      <c r="A188" s="39"/>
      <c r="B188" s="40"/>
      <c r="C188" s="279" t="s">
        <v>371</v>
      </c>
      <c r="D188" s="279" t="s">
        <v>261</v>
      </c>
      <c r="E188" s="280" t="s">
        <v>2151</v>
      </c>
      <c r="F188" s="281" t="s">
        <v>2152</v>
      </c>
      <c r="G188" s="282" t="s">
        <v>173</v>
      </c>
      <c r="H188" s="283">
        <v>1</v>
      </c>
      <c r="I188" s="284"/>
      <c r="J188" s="285">
        <f>ROUND(I188*H188,2)</f>
        <v>0</v>
      </c>
      <c r="K188" s="286"/>
      <c r="L188" s="287"/>
      <c r="M188" s="288" t="s">
        <v>1</v>
      </c>
      <c r="N188" s="289" t="s">
        <v>43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264</v>
      </c>
      <c r="AT188" s="240" t="s">
        <v>261</v>
      </c>
      <c r="AU188" s="240" t="s">
        <v>86</v>
      </c>
      <c r="AY188" s="18" t="s">
        <v>157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86</v>
      </c>
      <c r="BK188" s="241">
        <f>ROUND(I188*H188,2)</f>
        <v>0</v>
      </c>
      <c r="BL188" s="18" t="s">
        <v>242</v>
      </c>
      <c r="BM188" s="240" t="s">
        <v>2391</v>
      </c>
    </row>
    <row r="189" s="2" customFormat="1" ht="16.5" customHeight="1">
      <c r="A189" s="39"/>
      <c r="B189" s="40"/>
      <c r="C189" s="228" t="s">
        <v>375</v>
      </c>
      <c r="D189" s="228" t="s">
        <v>160</v>
      </c>
      <c r="E189" s="229" t="s">
        <v>2154</v>
      </c>
      <c r="F189" s="230" t="s">
        <v>2155</v>
      </c>
      <c r="G189" s="231" t="s">
        <v>173</v>
      </c>
      <c r="H189" s="232">
        <v>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43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242</v>
      </c>
      <c r="AT189" s="240" t="s">
        <v>160</v>
      </c>
      <c r="AU189" s="240" t="s">
        <v>86</v>
      </c>
      <c r="AY189" s="18" t="s">
        <v>157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86</v>
      </c>
      <c r="BK189" s="241">
        <f>ROUND(I189*H189,2)</f>
        <v>0</v>
      </c>
      <c r="BL189" s="18" t="s">
        <v>242</v>
      </c>
      <c r="BM189" s="240" t="s">
        <v>2392</v>
      </c>
    </row>
    <row r="190" s="2" customFormat="1" ht="16.5" customHeight="1">
      <c r="A190" s="39"/>
      <c r="B190" s="40"/>
      <c r="C190" s="279" t="s">
        <v>380</v>
      </c>
      <c r="D190" s="279" t="s">
        <v>261</v>
      </c>
      <c r="E190" s="280" t="s">
        <v>2157</v>
      </c>
      <c r="F190" s="281" t="s">
        <v>2158</v>
      </c>
      <c r="G190" s="282" t="s">
        <v>212</v>
      </c>
      <c r="H190" s="283">
        <v>5</v>
      </c>
      <c r="I190" s="284"/>
      <c r="J190" s="285">
        <f>ROUND(I190*H190,2)</f>
        <v>0</v>
      </c>
      <c r="K190" s="286"/>
      <c r="L190" s="287"/>
      <c r="M190" s="288" t="s">
        <v>1</v>
      </c>
      <c r="N190" s="289" t="s">
        <v>43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264</v>
      </c>
      <c r="AT190" s="240" t="s">
        <v>261</v>
      </c>
      <c r="AU190" s="240" t="s">
        <v>86</v>
      </c>
      <c r="AY190" s="18" t="s">
        <v>157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86</v>
      </c>
      <c r="BK190" s="241">
        <f>ROUND(I190*H190,2)</f>
        <v>0</v>
      </c>
      <c r="BL190" s="18" t="s">
        <v>242</v>
      </c>
      <c r="BM190" s="240" t="s">
        <v>2393</v>
      </c>
    </row>
    <row r="191" s="2" customFormat="1" ht="24.15" customHeight="1">
      <c r="A191" s="39"/>
      <c r="B191" s="40"/>
      <c r="C191" s="228" t="s">
        <v>387</v>
      </c>
      <c r="D191" s="228" t="s">
        <v>160</v>
      </c>
      <c r="E191" s="229" t="s">
        <v>917</v>
      </c>
      <c r="F191" s="230" t="s">
        <v>918</v>
      </c>
      <c r="G191" s="231" t="s">
        <v>367</v>
      </c>
      <c r="H191" s="290"/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43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242</v>
      </c>
      <c r="AT191" s="240" t="s">
        <v>160</v>
      </c>
      <c r="AU191" s="240" t="s">
        <v>86</v>
      </c>
      <c r="AY191" s="18" t="s">
        <v>157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86</v>
      </c>
      <c r="BK191" s="241">
        <f>ROUND(I191*H191,2)</f>
        <v>0</v>
      </c>
      <c r="BL191" s="18" t="s">
        <v>242</v>
      </c>
      <c r="BM191" s="240" t="s">
        <v>2394</v>
      </c>
    </row>
    <row r="192" s="12" customFormat="1" ht="22.8" customHeight="1">
      <c r="A192" s="12"/>
      <c r="B192" s="212"/>
      <c r="C192" s="213"/>
      <c r="D192" s="214" t="s">
        <v>77</v>
      </c>
      <c r="E192" s="226" t="s">
        <v>2161</v>
      </c>
      <c r="F192" s="226" t="s">
        <v>2162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SUM(P193:P194)</f>
        <v>0</v>
      </c>
      <c r="Q192" s="220"/>
      <c r="R192" s="221">
        <f>SUM(R193:R194)</f>
        <v>0</v>
      </c>
      <c r="S192" s="220"/>
      <c r="T192" s="222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86</v>
      </c>
      <c r="AT192" s="224" t="s">
        <v>77</v>
      </c>
      <c r="AU192" s="224" t="s">
        <v>86</v>
      </c>
      <c r="AY192" s="223" t="s">
        <v>157</v>
      </c>
      <c r="BK192" s="225">
        <f>SUM(BK193:BK194)</f>
        <v>0</v>
      </c>
    </row>
    <row r="193" s="2" customFormat="1" ht="49.05" customHeight="1">
      <c r="A193" s="39"/>
      <c r="B193" s="40"/>
      <c r="C193" s="228" t="s">
        <v>396</v>
      </c>
      <c r="D193" s="228" t="s">
        <v>160</v>
      </c>
      <c r="E193" s="229" t="s">
        <v>2163</v>
      </c>
      <c r="F193" s="230" t="s">
        <v>2164</v>
      </c>
      <c r="G193" s="231" t="s">
        <v>195</v>
      </c>
      <c r="H193" s="232">
        <v>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43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164</v>
      </c>
      <c r="AT193" s="240" t="s">
        <v>160</v>
      </c>
      <c r="AU193" s="240" t="s">
        <v>88</v>
      </c>
      <c r="AY193" s="18" t="s">
        <v>157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86</v>
      </c>
      <c r="BK193" s="241">
        <f>ROUND(I193*H193,2)</f>
        <v>0</v>
      </c>
      <c r="BL193" s="18" t="s">
        <v>164</v>
      </c>
      <c r="BM193" s="240" t="s">
        <v>2395</v>
      </c>
    </row>
    <row r="194" s="2" customFormat="1" ht="37.8" customHeight="1">
      <c r="A194" s="39"/>
      <c r="B194" s="40"/>
      <c r="C194" s="228" t="s">
        <v>400</v>
      </c>
      <c r="D194" s="228" t="s">
        <v>160</v>
      </c>
      <c r="E194" s="229" t="s">
        <v>2166</v>
      </c>
      <c r="F194" s="230" t="s">
        <v>2167</v>
      </c>
      <c r="G194" s="231" t="s">
        <v>195</v>
      </c>
      <c r="H194" s="232">
        <v>1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43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164</v>
      </c>
      <c r="AT194" s="240" t="s">
        <v>160</v>
      </c>
      <c r="AU194" s="240" t="s">
        <v>88</v>
      </c>
      <c r="AY194" s="18" t="s">
        <v>157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86</v>
      </c>
      <c r="BK194" s="241">
        <f>ROUND(I194*H194,2)</f>
        <v>0</v>
      </c>
      <c r="BL194" s="18" t="s">
        <v>164</v>
      </c>
      <c r="BM194" s="240" t="s">
        <v>2396</v>
      </c>
    </row>
    <row r="195" s="12" customFormat="1" ht="25.92" customHeight="1">
      <c r="A195" s="12"/>
      <c r="B195" s="212"/>
      <c r="C195" s="213"/>
      <c r="D195" s="214" t="s">
        <v>77</v>
      </c>
      <c r="E195" s="215" t="s">
        <v>252</v>
      </c>
      <c r="F195" s="215" t="s">
        <v>253</v>
      </c>
      <c r="G195" s="213"/>
      <c r="H195" s="213"/>
      <c r="I195" s="216"/>
      <c r="J195" s="217">
        <f>BK195</f>
        <v>0</v>
      </c>
      <c r="K195" s="213"/>
      <c r="L195" s="218"/>
      <c r="M195" s="219"/>
      <c r="N195" s="220"/>
      <c r="O195" s="220"/>
      <c r="P195" s="221">
        <f>P196+P225+P229+P234+P241+P254+P272+P277</f>
        <v>0</v>
      </c>
      <c r="Q195" s="220"/>
      <c r="R195" s="221">
        <f>R196+R225+R229+R234+R241+R254+R272+R277</f>
        <v>0.55499520000000002</v>
      </c>
      <c r="S195" s="220"/>
      <c r="T195" s="222">
        <f>T196+T225+T229+T234+T241+T254+T272+T277</f>
        <v>0.71447780000000005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88</v>
      </c>
      <c r="AT195" s="224" t="s">
        <v>77</v>
      </c>
      <c r="AU195" s="224" t="s">
        <v>78</v>
      </c>
      <c r="AY195" s="223" t="s">
        <v>157</v>
      </c>
      <c r="BK195" s="225">
        <f>BK196+BK225+BK229+BK234+BK241+BK254+BK272+BK277</f>
        <v>0</v>
      </c>
    </row>
    <row r="196" s="12" customFormat="1" ht="22.8" customHeight="1">
      <c r="A196" s="12"/>
      <c r="B196" s="212"/>
      <c r="C196" s="213"/>
      <c r="D196" s="214" t="s">
        <v>77</v>
      </c>
      <c r="E196" s="226" t="s">
        <v>1739</v>
      </c>
      <c r="F196" s="226" t="s">
        <v>1740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SUM(P197:P224)</f>
        <v>0</v>
      </c>
      <c r="Q196" s="220"/>
      <c r="R196" s="221">
        <f>SUM(R197:R224)</f>
        <v>0.0096599999999999984</v>
      </c>
      <c r="S196" s="220"/>
      <c r="T196" s="222">
        <f>SUM(T197:T224)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88</v>
      </c>
      <c r="AT196" s="224" t="s">
        <v>77</v>
      </c>
      <c r="AU196" s="224" t="s">
        <v>86</v>
      </c>
      <c r="AY196" s="223" t="s">
        <v>157</v>
      </c>
      <c r="BK196" s="225">
        <f>SUM(BK197:BK224)</f>
        <v>0</v>
      </c>
    </row>
    <row r="197" s="2" customFormat="1" ht="24.15" customHeight="1">
      <c r="A197" s="39"/>
      <c r="B197" s="40"/>
      <c r="C197" s="228" t="s">
        <v>406</v>
      </c>
      <c r="D197" s="228" t="s">
        <v>160</v>
      </c>
      <c r="E197" s="229" t="s">
        <v>2169</v>
      </c>
      <c r="F197" s="230" t="s">
        <v>2170</v>
      </c>
      <c r="G197" s="231" t="s">
        <v>173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43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242</v>
      </c>
      <c r="AT197" s="240" t="s">
        <v>160</v>
      </c>
      <c r="AU197" s="240" t="s">
        <v>88</v>
      </c>
      <c r="AY197" s="18" t="s">
        <v>157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86</v>
      </c>
      <c r="BK197" s="241">
        <f>ROUND(I197*H197,2)</f>
        <v>0</v>
      </c>
      <c r="BL197" s="18" t="s">
        <v>242</v>
      </c>
      <c r="BM197" s="240" t="s">
        <v>2397</v>
      </c>
    </row>
    <row r="198" s="2" customFormat="1" ht="16.5" customHeight="1">
      <c r="A198" s="39"/>
      <c r="B198" s="40"/>
      <c r="C198" s="228" t="s">
        <v>410</v>
      </c>
      <c r="D198" s="228" t="s">
        <v>160</v>
      </c>
      <c r="E198" s="229" t="s">
        <v>1770</v>
      </c>
      <c r="F198" s="230" t="s">
        <v>2172</v>
      </c>
      <c r="G198" s="231" t="s">
        <v>173</v>
      </c>
      <c r="H198" s="232">
        <v>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43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242</v>
      </c>
      <c r="AT198" s="240" t="s">
        <v>160</v>
      </c>
      <c r="AU198" s="240" t="s">
        <v>88</v>
      </c>
      <c r="AY198" s="18" t="s">
        <v>157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86</v>
      </c>
      <c r="BK198" s="241">
        <f>ROUND(I198*H198,2)</f>
        <v>0</v>
      </c>
      <c r="BL198" s="18" t="s">
        <v>242</v>
      </c>
      <c r="BM198" s="240" t="s">
        <v>2398</v>
      </c>
    </row>
    <row r="199" s="2" customFormat="1" ht="21.75" customHeight="1">
      <c r="A199" s="39"/>
      <c r="B199" s="40"/>
      <c r="C199" s="228" t="s">
        <v>414</v>
      </c>
      <c r="D199" s="228" t="s">
        <v>160</v>
      </c>
      <c r="E199" s="229" t="s">
        <v>2174</v>
      </c>
      <c r="F199" s="230" t="s">
        <v>2175</v>
      </c>
      <c r="G199" s="231" t="s">
        <v>173</v>
      </c>
      <c r="H199" s="232">
        <v>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43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242</v>
      </c>
      <c r="AT199" s="240" t="s">
        <v>160</v>
      </c>
      <c r="AU199" s="240" t="s">
        <v>88</v>
      </c>
      <c r="AY199" s="18" t="s">
        <v>157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86</v>
      </c>
      <c r="BK199" s="241">
        <f>ROUND(I199*H199,2)</f>
        <v>0</v>
      </c>
      <c r="BL199" s="18" t="s">
        <v>242</v>
      </c>
      <c r="BM199" s="240" t="s">
        <v>2399</v>
      </c>
    </row>
    <row r="200" s="2" customFormat="1" ht="16.5" customHeight="1">
      <c r="A200" s="39"/>
      <c r="B200" s="40"/>
      <c r="C200" s="228" t="s">
        <v>424</v>
      </c>
      <c r="D200" s="228" t="s">
        <v>160</v>
      </c>
      <c r="E200" s="229" t="s">
        <v>2177</v>
      </c>
      <c r="F200" s="230" t="s">
        <v>2178</v>
      </c>
      <c r="G200" s="231" t="s">
        <v>173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43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242</v>
      </c>
      <c r="AT200" s="240" t="s">
        <v>160</v>
      </c>
      <c r="AU200" s="240" t="s">
        <v>88</v>
      </c>
      <c r="AY200" s="18" t="s">
        <v>157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86</v>
      </c>
      <c r="BK200" s="241">
        <f>ROUND(I200*H200,2)</f>
        <v>0</v>
      </c>
      <c r="BL200" s="18" t="s">
        <v>242</v>
      </c>
      <c r="BM200" s="240" t="s">
        <v>2400</v>
      </c>
    </row>
    <row r="201" s="2" customFormat="1" ht="21.75" customHeight="1">
      <c r="A201" s="39"/>
      <c r="B201" s="40"/>
      <c r="C201" s="228" t="s">
        <v>429</v>
      </c>
      <c r="D201" s="228" t="s">
        <v>160</v>
      </c>
      <c r="E201" s="229" t="s">
        <v>1774</v>
      </c>
      <c r="F201" s="230" t="s">
        <v>2180</v>
      </c>
      <c r="G201" s="231" t="s">
        <v>173</v>
      </c>
      <c r="H201" s="232">
        <v>1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43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242</v>
      </c>
      <c r="AT201" s="240" t="s">
        <v>160</v>
      </c>
      <c r="AU201" s="240" t="s">
        <v>88</v>
      </c>
      <c r="AY201" s="18" t="s">
        <v>157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86</v>
      </c>
      <c r="BK201" s="241">
        <f>ROUND(I201*H201,2)</f>
        <v>0</v>
      </c>
      <c r="BL201" s="18" t="s">
        <v>242</v>
      </c>
      <c r="BM201" s="240" t="s">
        <v>2401</v>
      </c>
    </row>
    <row r="202" s="2" customFormat="1" ht="16.5" customHeight="1">
      <c r="A202" s="39"/>
      <c r="B202" s="40"/>
      <c r="C202" s="228" t="s">
        <v>433</v>
      </c>
      <c r="D202" s="228" t="s">
        <v>160</v>
      </c>
      <c r="E202" s="229" t="s">
        <v>1741</v>
      </c>
      <c r="F202" s="230" t="s">
        <v>2182</v>
      </c>
      <c r="G202" s="231" t="s">
        <v>195</v>
      </c>
      <c r="H202" s="232">
        <v>1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43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242</v>
      </c>
      <c r="AT202" s="240" t="s">
        <v>160</v>
      </c>
      <c r="AU202" s="240" t="s">
        <v>88</v>
      </c>
      <c r="AY202" s="18" t="s">
        <v>157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86</v>
      </c>
      <c r="BK202" s="241">
        <f>ROUND(I202*H202,2)</f>
        <v>0</v>
      </c>
      <c r="BL202" s="18" t="s">
        <v>242</v>
      </c>
      <c r="BM202" s="240" t="s">
        <v>2402</v>
      </c>
    </row>
    <row r="203" s="2" customFormat="1" ht="16.5" customHeight="1">
      <c r="A203" s="39"/>
      <c r="B203" s="40"/>
      <c r="C203" s="228" t="s">
        <v>437</v>
      </c>
      <c r="D203" s="228" t="s">
        <v>160</v>
      </c>
      <c r="E203" s="229" t="s">
        <v>1747</v>
      </c>
      <c r="F203" s="230" t="s">
        <v>2184</v>
      </c>
      <c r="G203" s="231" t="s">
        <v>195</v>
      </c>
      <c r="H203" s="232">
        <v>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43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242</v>
      </c>
      <c r="AT203" s="240" t="s">
        <v>160</v>
      </c>
      <c r="AU203" s="240" t="s">
        <v>88</v>
      </c>
      <c r="AY203" s="18" t="s">
        <v>157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86</v>
      </c>
      <c r="BK203" s="241">
        <f>ROUND(I203*H203,2)</f>
        <v>0</v>
      </c>
      <c r="BL203" s="18" t="s">
        <v>242</v>
      </c>
      <c r="BM203" s="240" t="s">
        <v>2403</v>
      </c>
    </row>
    <row r="204" s="2" customFormat="1" ht="21.75" customHeight="1">
      <c r="A204" s="39"/>
      <c r="B204" s="40"/>
      <c r="C204" s="228" t="s">
        <v>442</v>
      </c>
      <c r="D204" s="228" t="s">
        <v>160</v>
      </c>
      <c r="E204" s="229" t="s">
        <v>2186</v>
      </c>
      <c r="F204" s="230" t="s">
        <v>2187</v>
      </c>
      <c r="G204" s="231" t="s">
        <v>195</v>
      </c>
      <c r="H204" s="232">
        <v>1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43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242</v>
      </c>
      <c r="AT204" s="240" t="s">
        <v>160</v>
      </c>
      <c r="AU204" s="240" t="s">
        <v>88</v>
      </c>
      <c r="AY204" s="18" t="s">
        <v>157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86</v>
      </c>
      <c r="BK204" s="241">
        <f>ROUND(I204*H204,2)</f>
        <v>0</v>
      </c>
      <c r="BL204" s="18" t="s">
        <v>242</v>
      </c>
      <c r="BM204" s="240" t="s">
        <v>2404</v>
      </c>
    </row>
    <row r="205" s="2" customFormat="1" ht="24.15" customHeight="1">
      <c r="A205" s="39"/>
      <c r="B205" s="40"/>
      <c r="C205" s="228" t="s">
        <v>446</v>
      </c>
      <c r="D205" s="228" t="s">
        <v>160</v>
      </c>
      <c r="E205" s="229" t="s">
        <v>2189</v>
      </c>
      <c r="F205" s="230" t="s">
        <v>2190</v>
      </c>
      <c r="G205" s="231" t="s">
        <v>195</v>
      </c>
      <c r="H205" s="232">
        <v>1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43</v>
      </c>
      <c r="O205" s="92"/>
      <c r="P205" s="238">
        <f>O205*H205</f>
        <v>0</v>
      </c>
      <c r="Q205" s="238">
        <v>0.00066</v>
      </c>
      <c r="R205" s="238">
        <f>Q205*H205</f>
        <v>0.00066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242</v>
      </c>
      <c r="AT205" s="240" t="s">
        <v>160</v>
      </c>
      <c r="AU205" s="240" t="s">
        <v>88</v>
      </c>
      <c r="AY205" s="18" t="s">
        <v>157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86</v>
      </c>
      <c r="BK205" s="241">
        <f>ROUND(I205*H205,2)</f>
        <v>0</v>
      </c>
      <c r="BL205" s="18" t="s">
        <v>242</v>
      </c>
      <c r="BM205" s="240" t="s">
        <v>2405</v>
      </c>
    </row>
    <row r="206" s="2" customFormat="1" ht="16.5" customHeight="1">
      <c r="A206" s="39"/>
      <c r="B206" s="40"/>
      <c r="C206" s="279" t="s">
        <v>450</v>
      </c>
      <c r="D206" s="279" t="s">
        <v>261</v>
      </c>
      <c r="E206" s="280" t="s">
        <v>2192</v>
      </c>
      <c r="F206" s="281" t="s">
        <v>2193</v>
      </c>
      <c r="G206" s="282" t="s">
        <v>173</v>
      </c>
      <c r="H206" s="283">
        <v>1</v>
      </c>
      <c r="I206" s="284"/>
      <c r="J206" s="285">
        <f>ROUND(I206*H206,2)</f>
        <v>0</v>
      </c>
      <c r="K206" s="286"/>
      <c r="L206" s="287"/>
      <c r="M206" s="288" t="s">
        <v>1</v>
      </c>
      <c r="N206" s="289" t="s">
        <v>43</v>
      </c>
      <c r="O206" s="92"/>
      <c r="P206" s="238">
        <f>O206*H206</f>
        <v>0</v>
      </c>
      <c r="Q206" s="238">
        <v>0.0089999999999999993</v>
      </c>
      <c r="R206" s="238">
        <f>Q206*H206</f>
        <v>0.0089999999999999993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264</v>
      </c>
      <c r="AT206" s="240" t="s">
        <v>261</v>
      </c>
      <c r="AU206" s="240" t="s">
        <v>88</v>
      </c>
      <c r="AY206" s="18" t="s">
        <v>157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86</v>
      </c>
      <c r="BK206" s="241">
        <f>ROUND(I206*H206,2)</f>
        <v>0</v>
      </c>
      <c r="BL206" s="18" t="s">
        <v>242</v>
      </c>
      <c r="BM206" s="240" t="s">
        <v>2406</v>
      </c>
    </row>
    <row r="207" s="2" customFormat="1" ht="16.5" customHeight="1">
      <c r="A207" s="39"/>
      <c r="B207" s="40"/>
      <c r="C207" s="228" t="s">
        <v>454</v>
      </c>
      <c r="D207" s="228" t="s">
        <v>160</v>
      </c>
      <c r="E207" s="229" t="s">
        <v>1788</v>
      </c>
      <c r="F207" s="230" t="s">
        <v>1789</v>
      </c>
      <c r="G207" s="231" t="s">
        <v>195</v>
      </c>
      <c r="H207" s="232">
        <v>1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43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242</v>
      </c>
      <c r="AT207" s="240" t="s">
        <v>160</v>
      </c>
      <c r="AU207" s="240" t="s">
        <v>88</v>
      </c>
      <c r="AY207" s="18" t="s">
        <v>157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86</v>
      </c>
      <c r="BK207" s="241">
        <f>ROUND(I207*H207,2)</f>
        <v>0</v>
      </c>
      <c r="BL207" s="18" t="s">
        <v>242</v>
      </c>
      <c r="BM207" s="240" t="s">
        <v>2407</v>
      </c>
    </row>
    <row r="208" s="2" customFormat="1" ht="16.5" customHeight="1">
      <c r="A208" s="39"/>
      <c r="B208" s="40"/>
      <c r="C208" s="228" t="s">
        <v>458</v>
      </c>
      <c r="D208" s="228" t="s">
        <v>160</v>
      </c>
      <c r="E208" s="229" t="s">
        <v>2196</v>
      </c>
      <c r="F208" s="230" t="s">
        <v>2197</v>
      </c>
      <c r="G208" s="231" t="s">
        <v>173</v>
      </c>
      <c r="H208" s="232">
        <v>1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43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242</v>
      </c>
      <c r="AT208" s="240" t="s">
        <v>160</v>
      </c>
      <c r="AU208" s="240" t="s">
        <v>88</v>
      </c>
      <c r="AY208" s="18" t="s">
        <v>157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86</v>
      </c>
      <c r="BK208" s="241">
        <f>ROUND(I208*H208,2)</f>
        <v>0</v>
      </c>
      <c r="BL208" s="18" t="s">
        <v>242</v>
      </c>
      <c r="BM208" s="240" t="s">
        <v>2408</v>
      </c>
    </row>
    <row r="209" s="2" customFormat="1" ht="16.5" customHeight="1">
      <c r="A209" s="39"/>
      <c r="B209" s="40"/>
      <c r="C209" s="228" t="s">
        <v>462</v>
      </c>
      <c r="D209" s="228" t="s">
        <v>160</v>
      </c>
      <c r="E209" s="229" t="s">
        <v>2199</v>
      </c>
      <c r="F209" s="230" t="s">
        <v>2200</v>
      </c>
      <c r="G209" s="231" t="s">
        <v>173</v>
      </c>
      <c r="H209" s="232">
        <v>1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43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242</v>
      </c>
      <c r="AT209" s="240" t="s">
        <v>160</v>
      </c>
      <c r="AU209" s="240" t="s">
        <v>88</v>
      </c>
      <c r="AY209" s="18" t="s">
        <v>157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86</v>
      </c>
      <c r="BK209" s="241">
        <f>ROUND(I209*H209,2)</f>
        <v>0</v>
      </c>
      <c r="BL209" s="18" t="s">
        <v>242</v>
      </c>
      <c r="BM209" s="240" t="s">
        <v>2409</v>
      </c>
    </row>
    <row r="210" s="2" customFormat="1" ht="21.75" customHeight="1">
      <c r="A210" s="39"/>
      <c r="B210" s="40"/>
      <c r="C210" s="228" t="s">
        <v>466</v>
      </c>
      <c r="D210" s="228" t="s">
        <v>160</v>
      </c>
      <c r="E210" s="229" t="s">
        <v>2410</v>
      </c>
      <c r="F210" s="230" t="s">
        <v>2411</v>
      </c>
      <c r="G210" s="231" t="s">
        <v>173</v>
      </c>
      <c r="H210" s="232">
        <v>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43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242</v>
      </c>
      <c r="AT210" s="240" t="s">
        <v>160</v>
      </c>
      <c r="AU210" s="240" t="s">
        <v>88</v>
      </c>
      <c r="AY210" s="18" t="s">
        <v>157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86</v>
      </c>
      <c r="BK210" s="241">
        <f>ROUND(I210*H210,2)</f>
        <v>0</v>
      </c>
      <c r="BL210" s="18" t="s">
        <v>242</v>
      </c>
      <c r="BM210" s="240" t="s">
        <v>2412</v>
      </c>
    </row>
    <row r="211" s="2" customFormat="1" ht="16.5" customHeight="1">
      <c r="A211" s="39"/>
      <c r="B211" s="40"/>
      <c r="C211" s="228" t="s">
        <v>470</v>
      </c>
      <c r="D211" s="228" t="s">
        <v>160</v>
      </c>
      <c r="E211" s="229" t="s">
        <v>2413</v>
      </c>
      <c r="F211" s="230" t="s">
        <v>2414</v>
      </c>
      <c r="G211" s="231" t="s">
        <v>173</v>
      </c>
      <c r="H211" s="232">
        <v>2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43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242</v>
      </c>
      <c r="AT211" s="240" t="s">
        <v>160</v>
      </c>
      <c r="AU211" s="240" t="s">
        <v>88</v>
      </c>
      <c r="AY211" s="18" t="s">
        <v>157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86</v>
      </c>
      <c r="BK211" s="241">
        <f>ROUND(I211*H211,2)</f>
        <v>0</v>
      </c>
      <c r="BL211" s="18" t="s">
        <v>242</v>
      </c>
      <c r="BM211" s="240" t="s">
        <v>2415</v>
      </c>
    </row>
    <row r="212" s="2" customFormat="1" ht="16.5" customHeight="1">
      <c r="A212" s="39"/>
      <c r="B212" s="40"/>
      <c r="C212" s="228" t="s">
        <v>474</v>
      </c>
      <c r="D212" s="228" t="s">
        <v>160</v>
      </c>
      <c r="E212" s="229" t="s">
        <v>2416</v>
      </c>
      <c r="F212" s="230" t="s">
        <v>2417</v>
      </c>
      <c r="G212" s="231" t="s">
        <v>173</v>
      </c>
      <c r="H212" s="232">
        <v>1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43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242</v>
      </c>
      <c r="AT212" s="240" t="s">
        <v>160</v>
      </c>
      <c r="AU212" s="240" t="s">
        <v>88</v>
      </c>
      <c r="AY212" s="18" t="s">
        <v>157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86</v>
      </c>
      <c r="BK212" s="241">
        <f>ROUND(I212*H212,2)</f>
        <v>0</v>
      </c>
      <c r="BL212" s="18" t="s">
        <v>242</v>
      </c>
      <c r="BM212" s="240" t="s">
        <v>2418</v>
      </c>
    </row>
    <row r="213" s="2" customFormat="1" ht="24.15" customHeight="1">
      <c r="A213" s="39"/>
      <c r="B213" s="40"/>
      <c r="C213" s="228" t="s">
        <v>478</v>
      </c>
      <c r="D213" s="228" t="s">
        <v>160</v>
      </c>
      <c r="E213" s="229" t="s">
        <v>2419</v>
      </c>
      <c r="F213" s="230" t="s">
        <v>2420</v>
      </c>
      <c r="G213" s="231" t="s">
        <v>173</v>
      </c>
      <c r="H213" s="232">
        <v>1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43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242</v>
      </c>
      <c r="AT213" s="240" t="s">
        <v>160</v>
      </c>
      <c r="AU213" s="240" t="s">
        <v>88</v>
      </c>
      <c r="AY213" s="18" t="s">
        <v>157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86</v>
      </c>
      <c r="BK213" s="241">
        <f>ROUND(I213*H213,2)</f>
        <v>0</v>
      </c>
      <c r="BL213" s="18" t="s">
        <v>242</v>
      </c>
      <c r="BM213" s="240" t="s">
        <v>2421</v>
      </c>
    </row>
    <row r="214" s="2" customFormat="1" ht="16.5" customHeight="1">
      <c r="A214" s="39"/>
      <c r="B214" s="40"/>
      <c r="C214" s="228" t="s">
        <v>482</v>
      </c>
      <c r="D214" s="228" t="s">
        <v>160</v>
      </c>
      <c r="E214" s="229" t="s">
        <v>2202</v>
      </c>
      <c r="F214" s="230" t="s">
        <v>2203</v>
      </c>
      <c r="G214" s="231" t="s">
        <v>173</v>
      </c>
      <c r="H214" s="232">
        <v>1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43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242</v>
      </c>
      <c r="AT214" s="240" t="s">
        <v>160</v>
      </c>
      <c r="AU214" s="240" t="s">
        <v>88</v>
      </c>
      <c r="AY214" s="18" t="s">
        <v>157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86</v>
      </c>
      <c r="BK214" s="241">
        <f>ROUND(I214*H214,2)</f>
        <v>0</v>
      </c>
      <c r="BL214" s="18" t="s">
        <v>242</v>
      </c>
      <c r="BM214" s="240" t="s">
        <v>2422</v>
      </c>
    </row>
    <row r="215" s="2" customFormat="1" ht="24.15" customHeight="1">
      <c r="A215" s="39"/>
      <c r="B215" s="40"/>
      <c r="C215" s="228" t="s">
        <v>487</v>
      </c>
      <c r="D215" s="228" t="s">
        <v>160</v>
      </c>
      <c r="E215" s="229" t="s">
        <v>2205</v>
      </c>
      <c r="F215" s="230" t="s">
        <v>2206</v>
      </c>
      <c r="G215" s="231" t="s">
        <v>173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43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242</v>
      </c>
      <c r="AT215" s="240" t="s">
        <v>160</v>
      </c>
      <c r="AU215" s="240" t="s">
        <v>88</v>
      </c>
      <c r="AY215" s="18" t="s">
        <v>157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86</v>
      </c>
      <c r="BK215" s="241">
        <f>ROUND(I215*H215,2)</f>
        <v>0</v>
      </c>
      <c r="BL215" s="18" t="s">
        <v>242</v>
      </c>
      <c r="BM215" s="240" t="s">
        <v>2423</v>
      </c>
    </row>
    <row r="216" s="2" customFormat="1" ht="37.8" customHeight="1">
      <c r="A216" s="39"/>
      <c r="B216" s="40"/>
      <c r="C216" s="228" t="s">
        <v>493</v>
      </c>
      <c r="D216" s="228" t="s">
        <v>160</v>
      </c>
      <c r="E216" s="229" t="s">
        <v>2211</v>
      </c>
      <c r="F216" s="230" t="s">
        <v>2212</v>
      </c>
      <c r="G216" s="231" t="s">
        <v>173</v>
      </c>
      <c r="H216" s="232">
        <v>1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43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242</v>
      </c>
      <c r="AT216" s="240" t="s">
        <v>160</v>
      </c>
      <c r="AU216" s="240" t="s">
        <v>88</v>
      </c>
      <c r="AY216" s="18" t="s">
        <v>157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86</v>
      </c>
      <c r="BK216" s="241">
        <f>ROUND(I216*H216,2)</f>
        <v>0</v>
      </c>
      <c r="BL216" s="18" t="s">
        <v>242</v>
      </c>
      <c r="BM216" s="240" t="s">
        <v>2424</v>
      </c>
    </row>
    <row r="217" s="2" customFormat="1" ht="16.5" customHeight="1">
      <c r="A217" s="39"/>
      <c r="B217" s="40"/>
      <c r="C217" s="228" t="s">
        <v>497</v>
      </c>
      <c r="D217" s="228" t="s">
        <v>160</v>
      </c>
      <c r="E217" s="229" t="s">
        <v>2214</v>
      </c>
      <c r="F217" s="230" t="s">
        <v>2215</v>
      </c>
      <c r="G217" s="231" t="s">
        <v>173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43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242</v>
      </c>
      <c r="AT217" s="240" t="s">
        <v>160</v>
      </c>
      <c r="AU217" s="240" t="s">
        <v>88</v>
      </c>
      <c r="AY217" s="18" t="s">
        <v>157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86</v>
      </c>
      <c r="BK217" s="241">
        <f>ROUND(I217*H217,2)</f>
        <v>0</v>
      </c>
      <c r="BL217" s="18" t="s">
        <v>242</v>
      </c>
      <c r="BM217" s="240" t="s">
        <v>2425</v>
      </c>
    </row>
    <row r="218" s="2" customFormat="1" ht="24.15" customHeight="1">
      <c r="A218" s="39"/>
      <c r="B218" s="40"/>
      <c r="C218" s="228" t="s">
        <v>501</v>
      </c>
      <c r="D218" s="228" t="s">
        <v>160</v>
      </c>
      <c r="E218" s="229" t="s">
        <v>2426</v>
      </c>
      <c r="F218" s="230" t="s">
        <v>2427</v>
      </c>
      <c r="G218" s="231" t="s">
        <v>173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43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242</v>
      </c>
      <c r="AT218" s="240" t="s">
        <v>160</v>
      </c>
      <c r="AU218" s="240" t="s">
        <v>88</v>
      </c>
      <c r="AY218" s="18" t="s">
        <v>157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86</v>
      </c>
      <c r="BK218" s="241">
        <f>ROUND(I218*H218,2)</f>
        <v>0</v>
      </c>
      <c r="BL218" s="18" t="s">
        <v>242</v>
      </c>
      <c r="BM218" s="240" t="s">
        <v>2428</v>
      </c>
    </row>
    <row r="219" s="2" customFormat="1" ht="16.5" customHeight="1">
      <c r="A219" s="39"/>
      <c r="B219" s="40"/>
      <c r="C219" s="228" t="s">
        <v>506</v>
      </c>
      <c r="D219" s="228" t="s">
        <v>160</v>
      </c>
      <c r="E219" s="229" t="s">
        <v>2220</v>
      </c>
      <c r="F219" s="230" t="s">
        <v>2221</v>
      </c>
      <c r="G219" s="231" t="s">
        <v>173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43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242</v>
      </c>
      <c r="AT219" s="240" t="s">
        <v>160</v>
      </c>
      <c r="AU219" s="240" t="s">
        <v>88</v>
      </c>
      <c r="AY219" s="18" t="s">
        <v>157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86</v>
      </c>
      <c r="BK219" s="241">
        <f>ROUND(I219*H219,2)</f>
        <v>0</v>
      </c>
      <c r="BL219" s="18" t="s">
        <v>242</v>
      </c>
      <c r="BM219" s="240" t="s">
        <v>2429</v>
      </c>
    </row>
    <row r="220" s="2" customFormat="1" ht="24.15" customHeight="1">
      <c r="A220" s="39"/>
      <c r="B220" s="40"/>
      <c r="C220" s="228" t="s">
        <v>512</v>
      </c>
      <c r="D220" s="228" t="s">
        <v>160</v>
      </c>
      <c r="E220" s="229" t="s">
        <v>2223</v>
      </c>
      <c r="F220" s="230" t="s">
        <v>2224</v>
      </c>
      <c r="G220" s="231" t="s">
        <v>173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43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242</v>
      </c>
      <c r="AT220" s="240" t="s">
        <v>160</v>
      </c>
      <c r="AU220" s="240" t="s">
        <v>88</v>
      </c>
      <c r="AY220" s="18" t="s">
        <v>157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86</v>
      </c>
      <c r="BK220" s="241">
        <f>ROUND(I220*H220,2)</f>
        <v>0</v>
      </c>
      <c r="BL220" s="18" t="s">
        <v>242</v>
      </c>
      <c r="BM220" s="240" t="s">
        <v>2430</v>
      </c>
    </row>
    <row r="221" s="2" customFormat="1" ht="24.15" customHeight="1">
      <c r="A221" s="39"/>
      <c r="B221" s="40"/>
      <c r="C221" s="228" t="s">
        <v>516</v>
      </c>
      <c r="D221" s="228" t="s">
        <v>160</v>
      </c>
      <c r="E221" s="229" t="s">
        <v>2226</v>
      </c>
      <c r="F221" s="230" t="s">
        <v>2227</v>
      </c>
      <c r="G221" s="231" t="s">
        <v>173</v>
      </c>
      <c r="H221" s="232">
        <v>1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43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242</v>
      </c>
      <c r="AT221" s="240" t="s">
        <v>160</v>
      </c>
      <c r="AU221" s="240" t="s">
        <v>88</v>
      </c>
      <c r="AY221" s="18" t="s">
        <v>157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86</v>
      </c>
      <c r="BK221" s="241">
        <f>ROUND(I221*H221,2)</f>
        <v>0</v>
      </c>
      <c r="BL221" s="18" t="s">
        <v>242</v>
      </c>
      <c r="BM221" s="240" t="s">
        <v>2431</v>
      </c>
    </row>
    <row r="222" s="2" customFormat="1" ht="16.5" customHeight="1">
      <c r="A222" s="39"/>
      <c r="B222" s="40"/>
      <c r="C222" s="228" t="s">
        <v>520</v>
      </c>
      <c r="D222" s="228" t="s">
        <v>160</v>
      </c>
      <c r="E222" s="229" t="s">
        <v>2432</v>
      </c>
      <c r="F222" s="230" t="s">
        <v>2433</v>
      </c>
      <c r="G222" s="231" t="s">
        <v>173</v>
      </c>
      <c r="H222" s="232">
        <v>1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43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242</v>
      </c>
      <c r="AT222" s="240" t="s">
        <v>160</v>
      </c>
      <c r="AU222" s="240" t="s">
        <v>88</v>
      </c>
      <c r="AY222" s="18" t="s">
        <v>157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86</v>
      </c>
      <c r="BK222" s="241">
        <f>ROUND(I222*H222,2)</f>
        <v>0</v>
      </c>
      <c r="BL222" s="18" t="s">
        <v>242</v>
      </c>
      <c r="BM222" s="240" t="s">
        <v>2434</v>
      </c>
    </row>
    <row r="223" s="2" customFormat="1" ht="16.5" customHeight="1">
      <c r="A223" s="39"/>
      <c r="B223" s="40"/>
      <c r="C223" s="228" t="s">
        <v>525</v>
      </c>
      <c r="D223" s="228" t="s">
        <v>160</v>
      </c>
      <c r="E223" s="229" t="s">
        <v>2229</v>
      </c>
      <c r="F223" s="230" t="s">
        <v>2230</v>
      </c>
      <c r="G223" s="231" t="s">
        <v>173</v>
      </c>
      <c r="H223" s="232">
        <v>1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43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242</v>
      </c>
      <c r="AT223" s="240" t="s">
        <v>160</v>
      </c>
      <c r="AU223" s="240" t="s">
        <v>88</v>
      </c>
      <c r="AY223" s="18" t="s">
        <v>157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86</v>
      </c>
      <c r="BK223" s="241">
        <f>ROUND(I223*H223,2)</f>
        <v>0</v>
      </c>
      <c r="BL223" s="18" t="s">
        <v>242</v>
      </c>
      <c r="BM223" s="240" t="s">
        <v>2435</v>
      </c>
    </row>
    <row r="224" s="2" customFormat="1" ht="24.15" customHeight="1">
      <c r="A224" s="39"/>
      <c r="B224" s="40"/>
      <c r="C224" s="228" t="s">
        <v>531</v>
      </c>
      <c r="D224" s="228" t="s">
        <v>160</v>
      </c>
      <c r="E224" s="229" t="s">
        <v>2232</v>
      </c>
      <c r="F224" s="230" t="s">
        <v>2233</v>
      </c>
      <c r="G224" s="231" t="s">
        <v>367</v>
      </c>
      <c r="H224" s="290"/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43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242</v>
      </c>
      <c r="AT224" s="240" t="s">
        <v>160</v>
      </c>
      <c r="AU224" s="240" t="s">
        <v>88</v>
      </c>
      <c r="AY224" s="18" t="s">
        <v>157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86</v>
      </c>
      <c r="BK224" s="241">
        <f>ROUND(I224*H224,2)</f>
        <v>0</v>
      </c>
      <c r="BL224" s="18" t="s">
        <v>242</v>
      </c>
      <c r="BM224" s="240" t="s">
        <v>2436</v>
      </c>
    </row>
    <row r="225" s="12" customFormat="1" ht="22.8" customHeight="1">
      <c r="A225" s="12"/>
      <c r="B225" s="212"/>
      <c r="C225" s="213"/>
      <c r="D225" s="214" t="s">
        <v>77</v>
      </c>
      <c r="E225" s="226" t="s">
        <v>1809</v>
      </c>
      <c r="F225" s="226" t="s">
        <v>1810</v>
      </c>
      <c r="G225" s="213"/>
      <c r="H225" s="213"/>
      <c r="I225" s="216"/>
      <c r="J225" s="227">
        <f>BK225</f>
        <v>0</v>
      </c>
      <c r="K225" s="213"/>
      <c r="L225" s="218"/>
      <c r="M225" s="219"/>
      <c r="N225" s="220"/>
      <c r="O225" s="220"/>
      <c r="P225" s="221">
        <f>SUM(P226:P228)</f>
        <v>0</v>
      </c>
      <c r="Q225" s="220"/>
      <c r="R225" s="221">
        <f>SUM(R226:R228)</f>
        <v>0.0093500000000000007</v>
      </c>
      <c r="S225" s="220"/>
      <c r="T225" s="222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3" t="s">
        <v>88</v>
      </c>
      <c r="AT225" s="224" t="s">
        <v>77</v>
      </c>
      <c r="AU225" s="224" t="s">
        <v>86</v>
      </c>
      <c r="AY225" s="223" t="s">
        <v>157</v>
      </c>
      <c r="BK225" s="225">
        <f>SUM(BK226:BK228)</f>
        <v>0</v>
      </c>
    </row>
    <row r="226" s="2" customFormat="1" ht="33" customHeight="1">
      <c r="A226" s="39"/>
      <c r="B226" s="40"/>
      <c r="C226" s="228" t="s">
        <v>535</v>
      </c>
      <c r="D226" s="228" t="s">
        <v>160</v>
      </c>
      <c r="E226" s="229" t="s">
        <v>1811</v>
      </c>
      <c r="F226" s="230" t="s">
        <v>2235</v>
      </c>
      <c r="G226" s="231" t="s">
        <v>195</v>
      </c>
      <c r="H226" s="232">
        <v>1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43</v>
      </c>
      <c r="O226" s="92"/>
      <c r="P226" s="238">
        <f>O226*H226</f>
        <v>0</v>
      </c>
      <c r="Q226" s="238">
        <v>0.0091999999999999998</v>
      </c>
      <c r="R226" s="238">
        <f>Q226*H226</f>
        <v>0.0091999999999999998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242</v>
      </c>
      <c r="AT226" s="240" t="s">
        <v>160</v>
      </c>
      <c r="AU226" s="240" t="s">
        <v>88</v>
      </c>
      <c r="AY226" s="18" t="s">
        <v>157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86</v>
      </c>
      <c r="BK226" s="241">
        <f>ROUND(I226*H226,2)</f>
        <v>0</v>
      </c>
      <c r="BL226" s="18" t="s">
        <v>242</v>
      </c>
      <c r="BM226" s="240" t="s">
        <v>2437</v>
      </c>
    </row>
    <row r="227" s="2" customFormat="1" ht="16.5" customHeight="1">
      <c r="A227" s="39"/>
      <c r="B227" s="40"/>
      <c r="C227" s="228" t="s">
        <v>539</v>
      </c>
      <c r="D227" s="228" t="s">
        <v>160</v>
      </c>
      <c r="E227" s="229" t="s">
        <v>2237</v>
      </c>
      <c r="F227" s="230" t="s">
        <v>2238</v>
      </c>
      <c r="G227" s="231" t="s">
        <v>195</v>
      </c>
      <c r="H227" s="232">
        <v>1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43</v>
      </c>
      <c r="O227" s="92"/>
      <c r="P227" s="238">
        <f>O227*H227</f>
        <v>0</v>
      </c>
      <c r="Q227" s="238">
        <v>0.00014999999999999999</v>
      </c>
      <c r="R227" s="238">
        <f>Q227*H227</f>
        <v>0.00014999999999999999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242</v>
      </c>
      <c r="AT227" s="240" t="s">
        <v>160</v>
      </c>
      <c r="AU227" s="240" t="s">
        <v>88</v>
      </c>
      <c r="AY227" s="18" t="s">
        <v>157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86</v>
      </c>
      <c r="BK227" s="241">
        <f>ROUND(I227*H227,2)</f>
        <v>0</v>
      </c>
      <c r="BL227" s="18" t="s">
        <v>242</v>
      </c>
      <c r="BM227" s="240" t="s">
        <v>2438</v>
      </c>
    </row>
    <row r="228" s="2" customFormat="1" ht="24.15" customHeight="1">
      <c r="A228" s="39"/>
      <c r="B228" s="40"/>
      <c r="C228" s="228" t="s">
        <v>543</v>
      </c>
      <c r="D228" s="228" t="s">
        <v>160</v>
      </c>
      <c r="E228" s="229" t="s">
        <v>2240</v>
      </c>
      <c r="F228" s="230" t="s">
        <v>2241</v>
      </c>
      <c r="G228" s="231" t="s">
        <v>190</v>
      </c>
      <c r="H228" s="232">
        <v>0.0089999999999999993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43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242</v>
      </c>
      <c r="AT228" s="240" t="s">
        <v>160</v>
      </c>
      <c r="AU228" s="240" t="s">
        <v>88</v>
      </c>
      <c r="AY228" s="18" t="s">
        <v>157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86</v>
      </c>
      <c r="BK228" s="241">
        <f>ROUND(I228*H228,2)</f>
        <v>0</v>
      </c>
      <c r="BL228" s="18" t="s">
        <v>242</v>
      </c>
      <c r="BM228" s="240" t="s">
        <v>2439</v>
      </c>
    </row>
    <row r="229" s="12" customFormat="1" ht="22.8" customHeight="1">
      <c r="A229" s="12"/>
      <c r="B229" s="212"/>
      <c r="C229" s="213"/>
      <c r="D229" s="214" t="s">
        <v>77</v>
      </c>
      <c r="E229" s="226" t="s">
        <v>1456</v>
      </c>
      <c r="F229" s="226" t="s">
        <v>1457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SUM(P230:P233)</f>
        <v>0</v>
      </c>
      <c r="Q229" s="220"/>
      <c r="R229" s="221">
        <f>SUM(R230:R233)</f>
        <v>0.027199999999999998</v>
      </c>
      <c r="S229" s="220"/>
      <c r="T229" s="222">
        <f>SUM(T230:T233)</f>
        <v>0.01057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88</v>
      </c>
      <c r="AT229" s="224" t="s">
        <v>77</v>
      </c>
      <c r="AU229" s="224" t="s">
        <v>86</v>
      </c>
      <c r="AY229" s="223" t="s">
        <v>157</v>
      </c>
      <c r="BK229" s="225">
        <f>SUM(BK230:BK233)</f>
        <v>0</v>
      </c>
    </row>
    <row r="230" s="2" customFormat="1" ht="16.5" customHeight="1">
      <c r="A230" s="39"/>
      <c r="B230" s="40"/>
      <c r="C230" s="228" t="s">
        <v>547</v>
      </c>
      <c r="D230" s="228" t="s">
        <v>160</v>
      </c>
      <c r="E230" s="229" t="s">
        <v>1458</v>
      </c>
      <c r="F230" s="230" t="s">
        <v>1459</v>
      </c>
      <c r="G230" s="231" t="s">
        <v>177</v>
      </c>
      <c r="H230" s="232">
        <v>1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43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0.01057</v>
      </c>
      <c r="T230" s="239">
        <f>S230*H230</f>
        <v>0.01057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242</v>
      </c>
      <c r="AT230" s="240" t="s">
        <v>160</v>
      </c>
      <c r="AU230" s="240" t="s">
        <v>88</v>
      </c>
      <c r="AY230" s="18" t="s">
        <v>157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86</v>
      </c>
      <c r="BK230" s="241">
        <f>ROUND(I230*H230,2)</f>
        <v>0</v>
      </c>
      <c r="BL230" s="18" t="s">
        <v>242</v>
      </c>
      <c r="BM230" s="240" t="s">
        <v>2440</v>
      </c>
    </row>
    <row r="231" s="2" customFormat="1" ht="21.75" customHeight="1">
      <c r="A231" s="39"/>
      <c r="B231" s="40"/>
      <c r="C231" s="228" t="s">
        <v>554</v>
      </c>
      <c r="D231" s="228" t="s">
        <v>160</v>
      </c>
      <c r="E231" s="229" t="s">
        <v>2244</v>
      </c>
      <c r="F231" s="230" t="s">
        <v>1462</v>
      </c>
      <c r="G231" s="231" t="s">
        <v>195</v>
      </c>
      <c r="H231" s="232">
        <v>1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43</v>
      </c>
      <c r="O231" s="92"/>
      <c r="P231" s="238">
        <f>O231*H231</f>
        <v>0</v>
      </c>
      <c r="Q231" s="238">
        <v>0.013599999999999999</v>
      </c>
      <c r="R231" s="238">
        <f>Q231*H231</f>
        <v>0.013599999999999999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242</v>
      </c>
      <c r="AT231" s="240" t="s">
        <v>160</v>
      </c>
      <c r="AU231" s="240" t="s">
        <v>88</v>
      </c>
      <c r="AY231" s="18" t="s">
        <v>157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86</v>
      </c>
      <c r="BK231" s="241">
        <f>ROUND(I231*H231,2)</f>
        <v>0</v>
      </c>
      <c r="BL231" s="18" t="s">
        <v>242</v>
      </c>
      <c r="BM231" s="240" t="s">
        <v>2441</v>
      </c>
    </row>
    <row r="232" s="2" customFormat="1" ht="16.5" customHeight="1">
      <c r="A232" s="39"/>
      <c r="B232" s="40"/>
      <c r="C232" s="228" t="s">
        <v>890</v>
      </c>
      <c r="D232" s="228" t="s">
        <v>160</v>
      </c>
      <c r="E232" s="229" t="s">
        <v>1464</v>
      </c>
      <c r="F232" s="230" t="s">
        <v>1465</v>
      </c>
      <c r="G232" s="231" t="s">
        <v>195</v>
      </c>
      <c r="H232" s="232">
        <v>1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43</v>
      </c>
      <c r="O232" s="92"/>
      <c r="P232" s="238">
        <f>O232*H232</f>
        <v>0</v>
      </c>
      <c r="Q232" s="238">
        <v>0.013599999999999999</v>
      </c>
      <c r="R232" s="238">
        <f>Q232*H232</f>
        <v>0.013599999999999999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242</v>
      </c>
      <c r="AT232" s="240" t="s">
        <v>160</v>
      </c>
      <c r="AU232" s="240" t="s">
        <v>88</v>
      </c>
      <c r="AY232" s="18" t="s">
        <v>157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86</v>
      </c>
      <c r="BK232" s="241">
        <f>ROUND(I232*H232,2)</f>
        <v>0</v>
      </c>
      <c r="BL232" s="18" t="s">
        <v>242</v>
      </c>
      <c r="BM232" s="240" t="s">
        <v>2442</v>
      </c>
    </row>
    <row r="233" s="2" customFormat="1" ht="24.15" customHeight="1">
      <c r="A233" s="39"/>
      <c r="B233" s="40"/>
      <c r="C233" s="228" t="s">
        <v>894</v>
      </c>
      <c r="D233" s="228" t="s">
        <v>160</v>
      </c>
      <c r="E233" s="229" t="s">
        <v>1470</v>
      </c>
      <c r="F233" s="230" t="s">
        <v>1471</v>
      </c>
      <c r="G233" s="231" t="s">
        <v>367</v>
      </c>
      <c r="H233" s="290"/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43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242</v>
      </c>
      <c r="AT233" s="240" t="s">
        <v>160</v>
      </c>
      <c r="AU233" s="240" t="s">
        <v>88</v>
      </c>
      <c r="AY233" s="18" t="s">
        <v>157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86</v>
      </c>
      <c r="BK233" s="241">
        <f>ROUND(I233*H233,2)</f>
        <v>0</v>
      </c>
      <c r="BL233" s="18" t="s">
        <v>242</v>
      </c>
      <c r="BM233" s="240" t="s">
        <v>2443</v>
      </c>
    </row>
    <row r="234" s="12" customFormat="1" ht="22.8" customHeight="1">
      <c r="A234" s="12"/>
      <c r="B234" s="212"/>
      <c r="C234" s="213"/>
      <c r="D234" s="214" t="s">
        <v>77</v>
      </c>
      <c r="E234" s="226" t="s">
        <v>1473</v>
      </c>
      <c r="F234" s="226" t="s">
        <v>1474</v>
      </c>
      <c r="G234" s="213"/>
      <c r="H234" s="213"/>
      <c r="I234" s="216"/>
      <c r="J234" s="227">
        <f>BK234</f>
        <v>0</v>
      </c>
      <c r="K234" s="213"/>
      <c r="L234" s="218"/>
      <c r="M234" s="219"/>
      <c r="N234" s="220"/>
      <c r="O234" s="220"/>
      <c r="P234" s="221">
        <f>SUM(P235:P240)</f>
        <v>0</v>
      </c>
      <c r="Q234" s="220"/>
      <c r="R234" s="221">
        <f>SUM(R235:R240)</f>
        <v>0</v>
      </c>
      <c r="S234" s="220"/>
      <c r="T234" s="222">
        <f>SUM(T235:T240)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3" t="s">
        <v>88</v>
      </c>
      <c r="AT234" s="224" t="s">
        <v>77</v>
      </c>
      <c r="AU234" s="224" t="s">
        <v>86</v>
      </c>
      <c r="AY234" s="223" t="s">
        <v>157</v>
      </c>
      <c r="BK234" s="225">
        <f>SUM(BK235:BK240)</f>
        <v>0</v>
      </c>
    </row>
    <row r="235" s="2" customFormat="1" ht="24.15" customHeight="1">
      <c r="A235" s="39"/>
      <c r="B235" s="40"/>
      <c r="C235" s="228" t="s">
        <v>901</v>
      </c>
      <c r="D235" s="228" t="s">
        <v>160</v>
      </c>
      <c r="E235" s="229" t="s">
        <v>1475</v>
      </c>
      <c r="F235" s="230" t="s">
        <v>1476</v>
      </c>
      <c r="G235" s="231" t="s">
        <v>177</v>
      </c>
      <c r="H235" s="232">
        <v>3.8999999999999999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43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242</v>
      </c>
      <c r="AT235" s="240" t="s">
        <v>160</v>
      </c>
      <c r="AU235" s="240" t="s">
        <v>88</v>
      </c>
      <c r="AY235" s="18" t="s">
        <v>157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86</v>
      </c>
      <c r="BK235" s="241">
        <f>ROUND(I235*H235,2)</f>
        <v>0</v>
      </c>
      <c r="BL235" s="18" t="s">
        <v>242</v>
      </c>
      <c r="BM235" s="240" t="s">
        <v>2444</v>
      </c>
    </row>
    <row r="236" s="14" customFormat="1">
      <c r="A236" s="14"/>
      <c r="B236" s="253"/>
      <c r="C236" s="254"/>
      <c r="D236" s="244" t="s">
        <v>166</v>
      </c>
      <c r="E236" s="255" t="s">
        <v>1</v>
      </c>
      <c r="F236" s="256" t="s">
        <v>2357</v>
      </c>
      <c r="G236" s="254"/>
      <c r="H236" s="257">
        <v>3.5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166</v>
      </c>
      <c r="AU236" s="263" t="s">
        <v>88</v>
      </c>
      <c r="AV236" s="14" t="s">
        <v>88</v>
      </c>
      <c r="AW236" s="14" t="s">
        <v>34</v>
      </c>
      <c r="AX236" s="14" t="s">
        <v>78</v>
      </c>
      <c r="AY236" s="263" t="s">
        <v>157</v>
      </c>
    </row>
    <row r="237" s="14" customFormat="1">
      <c r="A237" s="14"/>
      <c r="B237" s="253"/>
      <c r="C237" s="254"/>
      <c r="D237" s="244" t="s">
        <v>166</v>
      </c>
      <c r="E237" s="255" t="s">
        <v>1</v>
      </c>
      <c r="F237" s="256" t="s">
        <v>2358</v>
      </c>
      <c r="G237" s="254"/>
      <c r="H237" s="257">
        <v>0.40000000000000002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166</v>
      </c>
      <c r="AU237" s="263" t="s">
        <v>88</v>
      </c>
      <c r="AV237" s="14" t="s">
        <v>88</v>
      </c>
      <c r="AW237" s="14" t="s">
        <v>34</v>
      </c>
      <c r="AX237" s="14" t="s">
        <v>78</v>
      </c>
      <c r="AY237" s="263" t="s">
        <v>157</v>
      </c>
    </row>
    <row r="238" s="15" customFormat="1">
      <c r="A238" s="15"/>
      <c r="B238" s="264"/>
      <c r="C238" s="265"/>
      <c r="D238" s="244" t="s">
        <v>166</v>
      </c>
      <c r="E238" s="266" t="s">
        <v>1</v>
      </c>
      <c r="F238" s="267" t="s">
        <v>170</v>
      </c>
      <c r="G238" s="265"/>
      <c r="H238" s="268">
        <v>3.8999999999999999</v>
      </c>
      <c r="I238" s="269"/>
      <c r="J238" s="265"/>
      <c r="K238" s="265"/>
      <c r="L238" s="270"/>
      <c r="M238" s="271"/>
      <c r="N238" s="272"/>
      <c r="O238" s="272"/>
      <c r="P238" s="272"/>
      <c r="Q238" s="272"/>
      <c r="R238" s="272"/>
      <c r="S238" s="272"/>
      <c r="T238" s="27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4" t="s">
        <v>166</v>
      </c>
      <c r="AU238" s="274" t="s">
        <v>88</v>
      </c>
      <c r="AV238" s="15" t="s">
        <v>164</v>
      </c>
      <c r="AW238" s="15" t="s">
        <v>34</v>
      </c>
      <c r="AX238" s="15" t="s">
        <v>86</v>
      </c>
      <c r="AY238" s="274" t="s">
        <v>157</v>
      </c>
    </row>
    <row r="239" s="2" customFormat="1" ht="16.5" customHeight="1">
      <c r="A239" s="39"/>
      <c r="B239" s="40"/>
      <c r="C239" s="228" t="s">
        <v>908</v>
      </c>
      <c r="D239" s="228" t="s">
        <v>160</v>
      </c>
      <c r="E239" s="229" t="s">
        <v>1480</v>
      </c>
      <c r="F239" s="230" t="s">
        <v>1481</v>
      </c>
      <c r="G239" s="231" t="s">
        <v>177</v>
      </c>
      <c r="H239" s="232">
        <v>3.8999999999999999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43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242</v>
      </c>
      <c r="AT239" s="240" t="s">
        <v>160</v>
      </c>
      <c r="AU239" s="240" t="s">
        <v>88</v>
      </c>
      <c r="AY239" s="18" t="s">
        <v>157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86</v>
      </c>
      <c r="BK239" s="241">
        <f>ROUND(I239*H239,2)</f>
        <v>0</v>
      </c>
      <c r="BL239" s="18" t="s">
        <v>242</v>
      </c>
      <c r="BM239" s="240" t="s">
        <v>2445</v>
      </c>
    </row>
    <row r="240" s="2" customFormat="1" ht="24.15" customHeight="1">
      <c r="A240" s="39"/>
      <c r="B240" s="40"/>
      <c r="C240" s="228" t="s">
        <v>912</v>
      </c>
      <c r="D240" s="228" t="s">
        <v>160</v>
      </c>
      <c r="E240" s="229" t="s">
        <v>2254</v>
      </c>
      <c r="F240" s="230" t="s">
        <v>2255</v>
      </c>
      <c r="G240" s="231" t="s">
        <v>367</v>
      </c>
      <c r="H240" s="290"/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43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242</v>
      </c>
      <c r="AT240" s="240" t="s">
        <v>160</v>
      </c>
      <c r="AU240" s="240" t="s">
        <v>88</v>
      </c>
      <c r="AY240" s="18" t="s">
        <v>157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86</v>
      </c>
      <c r="BK240" s="241">
        <f>ROUND(I240*H240,2)</f>
        <v>0</v>
      </c>
      <c r="BL240" s="18" t="s">
        <v>242</v>
      </c>
      <c r="BM240" s="240" t="s">
        <v>2446</v>
      </c>
    </row>
    <row r="241" s="12" customFormat="1" ht="22.8" customHeight="1">
      <c r="A241" s="12"/>
      <c r="B241" s="212"/>
      <c r="C241" s="213"/>
      <c r="D241" s="214" t="s">
        <v>77</v>
      </c>
      <c r="E241" s="226" t="s">
        <v>1501</v>
      </c>
      <c r="F241" s="226" t="s">
        <v>1502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SUM(P242:P253)</f>
        <v>0</v>
      </c>
      <c r="Q241" s="220"/>
      <c r="R241" s="221">
        <f>SUM(R242:R253)</f>
        <v>0.14374500000000001</v>
      </c>
      <c r="S241" s="220"/>
      <c r="T241" s="222">
        <f>SUM(T242:T253)</f>
        <v>0.32436299999999996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88</v>
      </c>
      <c r="AT241" s="224" t="s">
        <v>77</v>
      </c>
      <c r="AU241" s="224" t="s">
        <v>86</v>
      </c>
      <c r="AY241" s="223" t="s">
        <v>157</v>
      </c>
      <c r="BK241" s="225">
        <f>SUM(BK242:BK253)</f>
        <v>0</v>
      </c>
    </row>
    <row r="242" s="2" customFormat="1" ht="16.5" customHeight="1">
      <c r="A242" s="39"/>
      <c r="B242" s="40"/>
      <c r="C242" s="228" t="s">
        <v>916</v>
      </c>
      <c r="D242" s="228" t="s">
        <v>160</v>
      </c>
      <c r="E242" s="229" t="s">
        <v>1506</v>
      </c>
      <c r="F242" s="230" t="s">
        <v>1507</v>
      </c>
      <c r="G242" s="231" t="s">
        <v>177</v>
      </c>
      <c r="H242" s="232">
        <v>3.8999999999999999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43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242</v>
      </c>
      <c r="AT242" s="240" t="s">
        <v>160</v>
      </c>
      <c r="AU242" s="240" t="s">
        <v>88</v>
      </c>
      <c r="AY242" s="18" t="s">
        <v>157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86</v>
      </c>
      <c r="BK242" s="241">
        <f>ROUND(I242*H242,2)</f>
        <v>0</v>
      </c>
      <c r="BL242" s="18" t="s">
        <v>242</v>
      </c>
      <c r="BM242" s="240" t="s">
        <v>2447</v>
      </c>
    </row>
    <row r="243" s="2" customFormat="1" ht="16.5" customHeight="1">
      <c r="A243" s="39"/>
      <c r="B243" s="40"/>
      <c r="C243" s="228" t="s">
        <v>920</v>
      </c>
      <c r="D243" s="228" t="s">
        <v>160</v>
      </c>
      <c r="E243" s="229" t="s">
        <v>1509</v>
      </c>
      <c r="F243" s="230" t="s">
        <v>1510</v>
      </c>
      <c r="G243" s="231" t="s">
        <v>177</v>
      </c>
      <c r="H243" s="232">
        <v>3.8999999999999999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43</v>
      </c>
      <c r="O243" s="92"/>
      <c r="P243" s="238">
        <f>O243*H243</f>
        <v>0</v>
      </c>
      <c r="Q243" s="238">
        <v>0.00029999999999999997</v>
      </c>
      <c r="R243" s="238">
        <f>Q243*H243</f>
        <v>0.0011699999999999998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242</v>
      </c>
      <c r="AT243" s="240" t="s">
        <v>160</v>
      </c>
      <c r="AU243" s="240" t="s">
        <v>88</v>
      </c>
      <c r="AY243" s="18" t="s">
        <v>157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86</v>
      </c>
      <c r="BK243" s="241">
        <f>ROUND(I243*H243,2)</f>
        <v>0</v>
      </c>
      <c r="BL243" s="18" t="s">
        <v>242</v>
      </c>
      <c r="BM243" s="240" t="s">
        <v>2448</v>
      </c>
    </row>
    <row r="244" s="2" customFormat="1" ht="21.75" customHeight="1">
      <c r="A244" s="39"/>
      <c r="B244" s="40"/>
      <c r="C244" s="228" t="s">
        <v>925</v>
      </c>
      <c r="D244" s="228" t="s">
        <v>160</v>
      </c>
      <c r="E244" s="229" t="s">
        <v>2281</v>
      </c>
      <c r="F244" s="230" t="s">
        <v>2282</v>
      </c>
      <c r="G244" s="231" t="s">
        <v>177</v>
      </c>
      <c r="H244" s="232">
        <v>3.8999999999999999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43</v>
      </c>
      <c r="O244" s="92"/>
      <c r="P244" s="238">
        <f>O244*H244</f>
        <v>0</v>
      </c>
      <c r="Q244" s="238">
        <v>0.0044999999999999997</v>
      </c>
      <c r="R244" s="238">
        <f>Q244*H244</f>
        <v>0.01755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242</v>
      </c>
      <c r="AT244" s="240" t="s">
        <v>160</v>
      </c>
      <c r="AU244" s="240" t="s">
        <v>88</v>
      </c>
      <c r="AY244" s="18" t="s">
        <v>157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86</v>
      </c>
      <c r="BK244" s="241">
        <f>ROUND(I244*H244,2)</f>
        <v>0</v>
      </c>
      <c r="BL244" s="18" t="s">
        <v>242</v>
      </c>
      <c r="BM244" s="240" t="s">
        <v>2449</v>
      </c>
    </row>
    <row r="245" s="2" customFormat="1" ht="24.15" customHeight="1">
      <c r="A245" s="39"/>
      <c r="B245" s="40"/>
      <c r="C245" s="228" t="s">
        <v>940</v>
      </c>
      <c r="D245" s="228" t="s">
        <v>160</v>
      </c>
      <c r="E245" s="229" t="s">
        <v>1503</v>
      </c>
      <c r="F245" s="230" t="s">
        <v>1504</v>
      </c>
      <c r="G245" s="231" t="s">
        <v>177</v>
      </c>
      <c r="H245" s="232">
        <v>3.8999999999999999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43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0.083169999999999994</v>
      </c>
      <c r="T245" s="239">
        <f>S245*H245</f>
        <v>0.32436299999999996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242</v>
      </c>
      <c r="AT245" s="240" t="s">
        <v>160</v>
      </c>
      <c r="AU245" s="240" t="s">
        <v>88</v>
      </c>
      <c r="AY245" s="18" t="s">
        <v>157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86</v>
      </c>
      <c r="BK245" s="241">
        <f>ROUND(I245*H245,2)</f>
        <v>0</v>
      </c>
      <c r="BL245" s="18" t="s">
        <v>242</v>
      </c>
      <c r="BM245" s="240" t="s">
        <v>2450</v>
      </c>
    </row>
    <row r="246" s="14" customFormat="1">
      <c r="A246" s="14"/>
      <c r="B246" s="253"/>
      <c r="C246" s="254"/>
      <c r="D246" s="244" t="s">
        <v>166</v>
      </c>
      <c r="E246" s="255" t="s">
        <v>1</v>
      </c>
      <c r="F246" s="256" t="s">
        <v>2357</v>
      </c>
      <c r="G246" s="254"/>
      <c r="H246" s="257">
        <v>3.5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166</v>
      </c>
      <c r="AU246" s="263" t="s">
        <v>88</v>
      </c>
      <c r="AV246" s="14" t="s">
        <v>88</v>
      </c>
      <c r="AW246" s="14" t="s">
        <v>34</v>
      </c>
      <c r="AX246" s="14" t="s">
        <v>78</v>
      </c>
      <c r="AY246" s="263" t="s">
        <v>157</v>
      </c>
    </row>
    <row r="247" s="14" customFormat="1">
      <c r="A247" s="14"/>
      <c r="B247" s="253"/>
      <c r="C247" s="254"/>
      <c r="D247" s="244" t="s">
        <v>166</v>
      </c>
      <c r="E247" s="255" t="s">
        <v>1</v>
      </c>
      <c r="F247" s="256" t="s">
        <v>2358</v>
      </c>
      <c r="G247" s="254"/>
      <c r="H247" s="257">
        <v>0.40000000000000002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166</v>
      </c>
      <c r="AU247" s="263" t="s">
        <v>88</v>
      </c>
      <c r="AV247" s="14" t="s">
        <v>88</v>
      </c>
      <c r="AW247" s="14" t="s">
        <v>34</v>
      </c>
      <c r="AX247" s="14" t="s">
        <v>78</v>
      </c>
      <c r="AY247" s="263" t="s">
        <v>157</v>
      </c>
    </row>
    <row r="248" s="15" customFormat="1">
      <c r="A248" s="15"/>
      <c r="B248" s="264"/>
      <c r="C248" s="265"/>
      <c r="D248" s="244" t="s">
        <v>166</v>
      </c>
      <c r="E248" s="266" t="s">
        <v>1</v>
      </c>
      <c r="F248" s="267" t="s">
        <v>170</v>
      </c>
      <c r="G248" s="265"/>
      <c r="H248" s="268">
        <v>3.8999999999999999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166</v>
      </c>
      <c r="AU248" s="274" t="s">
        <v>88</v>
      </c>
      <c r="AV248" s="15" t="s">
        <v>164</v>
      </c>
      <c r="AW248" s="15" t="s">
        <v>34</v>
      </c>
      <c r="AX248" s="15" t="s">
        <v>86</v>
      </c>
      <c r="AY248" s="274" t="s">
        <v>157</v>
      </c>
    </row>
    <row r="249" s="2" customFormat="1" ht="24.15" customHeight="1">
      <c r="A249" s="39"/>
      <c r="B249" s="40"/>
      <c r="C249" s="228" t="s">
        <v>949</v>
      </c>
      <c r="D249" s="228" t="s">
        <v>160</v>
      </c>
      <c r="E249" s="229" t="s">
        <v>2285</v>
      </c>
      <c r="F249" s="230" t="s">
        <v>2286</v>
      </c>
      <c r="G249" s="231" t="s">
        <v>177</v>
      </c>
      <c r="H249" s="232">
        <v>3.8999999999999999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43</v>
      </c>
      <c r="O249" s="92"/>
      <c r="P249" s="238">
        <f>O249*H249</f>
        <v>0</v>
      </c>
      <c r="Q249" s="238">
        <v>0.0054000000000000003</v>
      </c>
      <c r="R249" s="238">
        <f>Q249*H249</f>
        <v>0.021060000000000002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242</v>
      </c>
      <c r="AT249" s="240" t="s">
        <v>160</v>
      </c>
      <c r="AU249" s="240" t="s">
        <v>88</v>
      </c>
      <c r="AY249" s="18" t="s">
        <v>157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86</v>
      </c>
      <c r="BK249" s="241">
        <f>ROUND(I249*H249,2)</f>
        <v>0</v>
      </c>
      <c r="BL249" s="18" t="s">
        <v>242</v>
      </c>
      <c r="BM249" s="240" t="s">
        <v>2451</v>
      </c>
    </row>
    <row r="250" s="2" customFormat="1" ht="24.15" customHeight="1">
      <c r="A250" s="39"/>
      <c r="B250" s="40"/>
      <c r="C250" s="279" t="s">
        <v>952</v>
      </c>
      <c r="D250" s="279" t="s">
        <v>261</v>
      </c>
      <c r="E250" s="280" t="s">
        <v>2288</v>
      </c>
      <c r="F250" s="281" t="s">
        <v>2289</v>
      </c>
      <c r="G250" s="282" t="s">
        <v>177</v>
      </c>
      <c r="H250" s="283">
        <v>4.29</v>
      </c>
      <c r="I250" s="284"/>
      <c r="J250" s="285">
        <f>ROUND(I250*H250,2)</f>
        <v>0</v>
      </c>
      <c r="K250" s="286"/>
      <c r="L250" s="287"/>
      <c r="M250" s="288" t="s">
        <v>1</v>
      </c>
      <c r="N250" s="289" t="s">
        <v>43</v>
      </c>
      <c r="O250" s="92"/>
      <c r="P250" s="238">
        <f>O250*H250</f>
        <v>0</v>
      </c>
      <c r="Q250" s="238">
        <v>0.021000000000000001</v>
      </c>
      <c r="R250" s="238">
        <f>Q250*H250</f>
        <v>0.090090000000000003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264</v>
      </c>
      <c r="AT250" s="240" t="s">
        <v>261</v>
      </c>
      <c r="AU250" s="240" t="s">
        <v>88</v>
      </c>
      <c r="AY250" s="18" t="s">
        <v>157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86</v>
      </c>
      <c r="BK250" s="241">
        <f>ROUND(I250*H250,2)</f>
        <v>0</v>
      </c>
      <c r="BL250" s="18" t="s">
        <v>242</v>
      </c>
      <c r="BM250" s="240" t="s">
        <v>2452</v>
      </c>
    </row>
    <row r="251" s="14" customFormat="1">
      <c r="A251" s="14"/>
      <c r="B251" s="253"/>
      <c r="C251" s="254"/>
      <c r="D251" s="244" t="s">
        <v>166</v>
      </c>
      <c r="E251" s="254"/>
      <c r="F251" s="256" t="s">
        <v>2453</v>
      </c>
      <c r="G251" s="254"/>
      <c r="H251" s="257">
        <v>4.29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166</v>
      </c>
      <c r="AU251" s="263" t="s">
        <v>88</v>
      </c>
      <c r="AV251" s="14" t="s">
        <v>88</v>
      </c>
      <c r="AW251" s="14" t="s">
        <v>4</v>
      </c>
      <c r="AX251" s="14" t="s">
        <v>86</v>
      </c>
      <c r="AY251" s="263" t="s">
        <v>157</v>
      </c>
    </row>
    <row r="252" s="2" customFormat="1" ht="24.15" customHeight="1">
      <c r="A252" s="39"/>
      <c r="B252" s="40"/>
      <c r="C252" s="228" t="s">
        <v>966</v>
      </c>
      <c r="D252" s="228" t="s">
        <v>160</v>
      </c>
      <c r="E252" s="229" t="s">
        <v>1529</v>
      </c>
      <c r="F252" s="230" t="s">
        <v>1530</v>
      </c>
      <c r="G252" s="231" t="s">
        <v>177</v>
      </c>
      <c r="H252" s="232">
        <v>9.25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43</v>
      </c>
      <c r="O252" s="92"/>
      <c r="P252" s="238">
        <f>O252*H252</f>
        <v>0</v>
      </c>
      <c r="Q252" s="238">
        <v>0.0015</v>
      </c>
      <c r="R252" s="238">
        <f>Q252*H252</f>
        <v>0.013875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242</v>
      </c>
      <c r="AT252" s="240" t="s">
        <v>160</v>
      </c>
      <c r="AU252" s="240" t="s">
        <v>88</v>
      </c>
      <c r="AY252" s="18" t="s">
        <v>157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86</v>
      </c>
      <c r="BK252" s="241">
        <f>ROUND(I252*H252,2)</f>
        <v>0</v>
      </c>
      <c r="BL252" s="18" t="s">
        <v>242</v>
      </c>
      <c r="BM252" s="240" t="s">
        <v>2454</v>
      </c>
    </row>
    <row r="253" s="2" customFormat="1" ht="24.15" customHeight="1">
      <c r="A253" s="39"/>
      <c r="B253" s="40"/>
      <c r="C253" s="228" t="s">
        <v>971</v>
      </c>
      <c r="D253" s="228" t="s">
        <v>160</v>
      </c>
      <c r="E253" s="229" t="s">
        <v>2292</v>
      </c>
      <c r="F253" s="230" t="s">
        <v>2293</v>
      </c>
      <c r="G253" s="231" t="s">
        <v>367</v>
      </c>
      <c r="H253" s="290"/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43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242</v>
      </c>
      <c r="AT253" s="240" t="s">
        <v>160</v>
      </c>
      <c r="AU253" s="240" t="s">
        <v>88</v>
      </c>
      <c r="AY253" s="18" t="s">
        <v>157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86</v>
      </c>
      <c r="BK253" s="241">
        <f>ROUND(I253*H253,2)</f>
        <v>0</v>
      </c>
      <c r="BL253" s="18" t="s">
        <v>242</v>
      </c>
      <c r="BM253" s="240" t="s">
        <v>2455</v>
      </c>
    </row>
    <row r="254" s="12" customFormat="1" ht="22.8" customHeight="1">
      <c r="A254" s="12"/>
      <c r="B254" s="212"/>
      <c r="C254" s="213"/>
      <c r="D254" s="214" t="s">
        <v>77</v>
      </c>
      <c r="E254" s="226" t="s">
        <v>1973</v>
      </c>
      <c r="F254" s="226" t="s">
        <v>1974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SUM(P255:P271)</f>
        <v>0</v>
      </c>
      <c r="Q254" s="220"/>
      <c r="R254" s="221">
        <f>SUM(R255:R271)</f>
        <v>0.35575279999999998</v>
      </c>
      <c r="S254" s="220"/>
      <c r="T254" s="222">
        <f>SUM(T255:T271)</f>
        <v>0.37753599999999998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88</v>
      </c>
      <c r="AT254" s="224" t="s">
        <v>77</v>
      </c>
      <c r="AU254" s="224" t="s">
        <v>86</v>
      </c>
      <c r="AY254" s="223" t="s">
        <v>157</v>
      </c>
      <c r="BK254" s="225">
        <f>SUM(BK255:BK271)</f>
        <v>0</v>
      </c>
    </row>
    <row r="255" s="2" customFormat="1" ht="16.5" customHeight="1">
      <c r="A255" s="39"/>
      <c r="B255" s="40"/>
      <c r="C255" s="228" t="s">
        <v>980</v>
      </c>
      <c r="D255" s="228" t="s">
        <v>160</v>
      </c>
      <c r="E255" s="229" t="s">
        <v>2295</v>
      </c>
      <c r="F255" s="230" t="s">
        <v>2296</v>
      </c>
      <c r="G255" s="231" t="s">
        <v>177</v>
      </c>
      <c r="H255" s="232">
        <v>17.32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43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242</v>
      </c>
      <c r="AT255" s="240" t="s">
        <v>160</v>
      </c>
      <c r="AU255" s="240" t="s">
        <v>88</v>
      </c>
      <c r="AY255" s="18" t="s">
        <v>157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86</v>
      </c>
      <c r="BK255" s="241">
        <f>ROUND(I255*H255,2)</f>
        <v>0</v>
      </c>
      <c r="BL255" s="18" t="s">
        <v>242</v>
      </c>
      <c r="BM255" s="240" t="s">
        <v>2456</v>
      </c>
    </row>
    <row r="256" s="2" customFormat="1" ht="16.5" customHeight="1">
      <c r="A256" s="39"/>
      <c r="B256" s="40"/>
      <c r="C256" s="228" t="s">
        <v>984</v>
      </c>
      <c r="D256" s="228" t="s">
        <v>160</v>
      </c>
      <c r="E256" s="229" t="s">
        <v>1975</v>
      </c>
      <c r="F256" s="230" t="s">
        <v>1976</v>
      </c>
      <c r="G256" s="231" t="s">
        <v>177</v>
      </c>
      <c r="H256" s="232">
        <v>17.32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43</v>
      </c>
      <c r="O256" s="92"/>
      <c r="P256" s="238">
        <f>O256*H256</f>
        <v>0</v>
      </c>
      <c r="Q256" s="238">
        <v>0.00029999999999999997</v>
      </c>
      <c r="R256" s="238">
        <f>Q256*H256</f>
        <v>0.0051959999999999992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242</v>
      </c>
      <c r="AT256" s="240" t="s">
        <v>160</v>
      </c>
      <c r="AU256" s="240" t="s">
        <v>88</v>
      </c>
      <c r="AY256" s="18" t="s">
        <v>157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86</v>
      </c>
      <c r="BK256" s="241">
        <f>ROUND(I256*H256,2)</f>
        <v>0</v>
      </c>
      <c r="BL256" s="18" t="s">
        <v>242</v>
      </c>
      <c r="BM256" s="240" t="s">
        <v>2457</v>
      </c>
    </row>
    <row r="257" s="2" customFormat="1" ht="24.15" customHeight="1">
      <c r="A257" s="39"/>
      <c r="B257" s="40"/>
      <c r="C257" s="228" t="s">
        <v>988</v>
      </c>
      <c r="D257" s="228" t="s">
        <v>160</v>
      </c>
      <c r="E257" s="229" t="s">
        <v>1978</v>
      </c>
      <c r="F257" s="230" t="s">
        <v>1979</v>
      </c>
      <c r="G257" s="231" t="s">
        <v>177</v>
      </c>
      <c r="H257" s="232">
        <v>13.880000000000001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43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0.027199999999999998</v>
      </c>
      <c r="T257" s="239">
        <f>S257*H257</f>
        <v>0.37753599999999998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242</v>
      </c>
      <c r="AT257" s="240" t="s">
        <v>160</v>
      </c>
      <c r="AU257" s="240" t="s">
        <v>88</v>
      </c>
      <c r="AY257" s="18" t="s">
        <v>157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86</v>
      </c>
      <c r="BK257" s="241">
        <f>ROUND(I257*H257,2)</f>
        <v>0</v>
      </c>
      <c r="BL257" s="18" t="s">
        <v>242</v>
      </c>
      <c r="BM257" s="240" t="s">
        <v>2458</v>
      </c>
    </row>
    <row r="258" s="14" customFormat="1">
      <c r="A258" s="14"/>
      <c r="B258" s="253"/>
      <c r="C258" s="254"/>
      <c r="D258" s="244" t="s">
        <v>166</v>
      </c>
      <c r="E258" s="255" t="s">
        <v>1</v>
      </c>
      <c r="F258" s="256" t="s">
        <v>2459</v>
      </c>
      <c r="G258" s="254"/>
      <c r="H258" s="257">
        <v>15.48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166</v>
      </c>
      <c r="AU258" s="263" t="s">
        <v>88</v>
      </c>
      <c r="AV258" s="14" t="s">
        <v>88</v>
      </c>
      <c r="AW258" s="14" t="s">
        <v>34</v>
      </c>
      <c r="AX258" s="14" t="s">
        <v>78</v>
      </c>
      <c r="AY258" s="263" t="s">
        <v>157</v>
      </c>
    </row>
    <row r="259" s="14" customFormat="1">
      <c r="A259" s="14"/>
      <c r="B259" s="253"/>
      <c r="C259" s="254"/>
      <c r="D259" s="244" t="s">
        <v>166</v>
      </c>
      <c r="E259" s="255" t="s">
        <v>1</v>
      </c>
      <c r="F259" s="256" t="s">
        <v>2460</v>
      </c>
      <c r="G259" s="254"/>
      <c r="H259" s="257">
        <v>-1.6000000000000001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166</v>
      </c>
      <c r="AU259" s="263" t="s">
        <v>88</v>
      </c>
      <c r="AV259" s="14" t="s">
        <v>88</v>
      </c>
      <c r="AW259" s="14" t="s">
        <v>34</v>
      </c>
      <c r="AX259" s="14" t="s">
        <v>78</v>
      </c>
      <c r="AY259" s="263" t="s">
        <v>157</v>
      </c>
    </row>
    <row r="260" s="15" customFormat="1">
      <c r="A260" s="15"/>
      <c r="B260" s="264"/>
      <c r="C260" s="265"/>
      <c r="D260" s="244" t="s">
        <v>166</v>
      </c>
      <c r="E260" s="266" t="s">
        <v>1</v>
      </c>
      <c r="F260" s="267" t="s">
        <v>170</v>
      </c>
      <c r="G260" s="265"/>
      <c r="H260" s="268">
        <v>13.880000000000001</v>
      </c>
      <c r="I260" s="269"/>
      <c r="J260" s="265"/>
      <c r="K260" s="265"/>
      <c r="L260" s="270"/>
      <c r="M260" s="271"/>
      <c r="N260" s="272"/>
      <c r="O260" s="272"/>
      <c r="P260" s="272"/>
      <c r="Q260" s="272"/>
      <c r="R260" s="272"/>
      <c r="S260" s="272"/>
      <c r="T260" s="27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4" t="s">
        <v>166</v>
      </c>
      <c r="AU260" s="274" t="s">
        <v>88</v>
      </c>
      <c r="AV260" s="15" t="s">
        <v>164</v>
      </c>
      <c r="AW260" s="15" t="s">
        <v>34</v>
      </c>
      <c r="AX260" s="15" t="s">
        <v>86</v>
      </c>
      <c r="AY260" s="274" t="s">
        <v>157</v>
      </c>
    </row>
    <row r="261" s="2" customFormat="1" ht="33" customHeight="1">
      <c r="A261" s="39"/>
      <c r="B261" s="40"/>
      <c r="C261" s="228" t="s">
        <v>992</v>
      </c>
      <c r="D261" s="228" t="s">
        <v>160</v>
      </c>
      <c r="E261" s="229" t="s">
        <v>1983</v>
      </c>
      <c r="F261" s="230" t="s">
        <v>2303</v>
      </c>
      <c r="G261" s="231" t="s">
        <v>177</v>
      </c>
      <c r="H261" s="232">
        <v>17.32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43</v>
      </c>
      <c r="O261" s="92"/>
      <c r="P261" s="238">
        <f>O261*H261</f>
        <v>0</v>
      </c>
      <c r="Q261" s="238">
        <v>0.0060499999999999998</v>
      </c>
      <c r="R261" s="238">
        <f>Q261*H261</f>
        <v>0.104786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242</v>
      </c>
      <c r="AT261" s="240" t="s">
        <v>160</v>
      </c>
      <c r="AU261" s="240" t="s">
        <v>88</v>
      </c>
      <c r="AY261" s="18" t="s">
        <v>157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86</v>
      </c>
      <c r="BK261" s="241">
        <f>ROUND(I261*H261,2)</f>
        <v>0</v>
      </c>
      <c r="BL261" s="18" t="s">
        <v>242</v>
      </c>
      <c r="BM261" s="240" t="s">
        <v>2461</v>
      </c>
    </row>
    <row r="262" s="14" customFormat="1">
      <c r="A262" s="14"/>
      <c r="B262" s="253"/>
      <c r="C262" s="254"/>
      <c r="D262" s="244" t="s">
        <v>166</v>
      </c>
      <c r="E262" s="255" t="s">
        <v>1</v>
      </c>
      <c r="F262" s="256" t="s">
        <v>2462</v>
      </c>
      <c r="G262" s="254"/>
      <c r="H262" s="257">
        <v>18.920000000000002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166</v>
      </c>
      <c r="AU262" s="263" t="s">
        <v>88</v>
      </c>
      <c r="AV262" s="14" t="s">
        <v>88</v>
      </c>
      <c r="AW262" s="14" t="s">
        <v>34</v>
      </c>
      <c r="AX262" s="14" t="s">
        <v>78</v>
      </c>
      <c r="AY262" s="263" t="s">
        <v>157</v>
      </c>
    </row>
    <row r="263" s="14" customFormat="1">
      <c r="A263" s="14"/>
      <c r="B263" s="253"/>
      <c r="C263" s="254"/>
      <c r="D263" s="244" t="s">
        <v>166</v>
      </c>
      <c r="E263" s="255" t="s">
        <v>1</v>
      </c>
      <c r="F263" s="256" t="s">
        <v>2460</v>
      </c>
      <c r="G263" s="254"/>
      <c r="H263" s="257">
        <v>-1.6000000000000001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166</v>
      </c>
      <c r="AU263" s="263" t="s">
        <v>88</v>
      </c>
      <c r="AV263" s="14" t="s">
        <v>88</v>
      </c>
      <c r="AW263" s="14" t="s">
        <v>34</v>
      </c>
      <c r="AX263" s="14" t="s">
        <v>78</v>
      </c>
      <c r="AY263" s="263" t="s">
        <v>157</v>
      </c>
    </row>
    <row r="264" s="15" customFormat="1">
      <c r="A264" s="15"/>
      <c r="B264" s="264"/>
      <c r="C264" s="265"/>
      <c r="D264" s="244" t="s">
        <v>166</v>
      </c>
      <c r="E264" s="266" t="s">
        <v>1</v>
      </c>
      <c r="F264" s="267" t="s">
        <v>170</v>
      </c>
      <c r="G264" s="265"/>
      <c r="H264" s="268">
        <v>17.32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4" t="s">
        <v>166</v>
      </c>
      <c r="AU264" s="274" t="s">
        <v>88</v>
      </c>
      <c r="AV264" s="15" t="s">
        <v>164</v>
      </c>
      <c r="AW264" s="15" t="s">
        <v>34</v>
      </c>
      <c r="AX264" s="15" t="s">
        <v>86</v>
      </c>
      <c r="AY264" s="274" t="s">
        <v>157</v>
      </c>
    </row>
    <row r="265" s="2" customFormat="1" ht="16.5" customHeight="1">
      <c r="A265" s="39"/>
      <c r="B265" s="40"/>
      <c r="C265" s="279" t="s">
        <v>996</v>
      </c>
      <c r="D265" s="279" t="s">
        <v>261</v>
      </c>
      <c r="E265" s="280" t="s">
        <v>1988</v>
      </c>
      <c r="F265" s="281" t="s">
        <v>1989</v>
      </c>
      <c r="G265" s="282" t="s">
        <v>177</v>
      </c>
      <c r="H265" s="283">
        <v>19.052</v>
      </c>
      <c r="I265" s="284"/>
      <c r="J265" s="285">
        <f>ROUND(I265*H265,2)</f>
        <v>0</v>
      </c>
      <c r="K265" s="286"/>
      <c r="L265" s="287"/>
      <c r="M265" s="288" t="s">
        <v>1</v>
      </c>
      <c r="N265" s="289" t="s">
        <v>43</v>
      </c>
      <c r="O265" s="92"/>
      <c r="P265" s="238">
        <f>O265*H265</f>
        <v>0</v>
      </c>
      <c r="Q265" s="238">
        <v>0.0129</v>
      </c>
      <c r="R265" s="238">
        <f>Q265*H265</f>
        <v>0.24577079999999998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264</v>
      </c>
      <c r="AT265" s="240" t="s">
        <v>261</v>
      </c>
      <c r="AU265" s="240" t="s">
        <v>88</v>
      </c>
      <c r="AY265" s="18" t="s">
        <v>157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86</v>
      </c>
      <c r="BK265" s="241">
        <f>ROUND(I265*H265,2)</f>
        <v>0</v>
      </c>
      <c r="BL265" s="18" t="s">
        <v>242</v>
      </c>
      <c r="BM265" s="240" t="s">
        <v>2463</v>
      </c>
    </row>
    <row r="266" s="14" customFormat="1">
      <c r="A266" s="14"/>
      <c r="B266" s="253"/>
      <c r="C266" s="254"/>
      <c r="D266" s="244" t="s">
        <v>166</v>
      </c>
      <c r="E266" s="254"/>
      <c r="F266" s="256" t="s">
        <v>2464</v>
      </c>
      <c r="G266" s="254"/>
      <c r="H266" s="257">
        <v>19.052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166</v>
      </c>
      <c r="AU266" s="263" t="s">
        <v>88</v>
      </c>
      <c r="AV266" s="14" t="s">
        <v>88</v>
      </c>
      <c r="AW266" s="14" t="s">
        <v>4</v>
      </c>
      <c r="AX266" s="14" t="s">
        <v>86</v>
      </c>
      <c r="AY266" s="263" t="s">
        <v>157</v>
      </c>
    </row>
    <row r="267" s="2" customFormat="1" ht="24.15" customHeight="1">
      <c r="A267" s="39"/>
      <c r="B267" s="40"/>
      <c r="C267" s="228" t="s">
        <v>1000</v>
      </c>
      <c r="D267" s="228" t="s">
        <v>160</v>
      </c>
      <c r="E267" s="229" t="s">
        <v>2309</v>
      </c>
      <c r="F267" s="230" t="s">
        <v>2310</v>
      </c>
      <c r="G267" s="231" t="s">
        <v>177</v>
      </c>
      <c r="H267" s="232">
        <v>17.32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43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242</v>
      </c>
      <c r="AT267" s="240" t="s">
        <v>160</v>
      </c>
      <c r="AU267" s="240" t="s">
        <v>88</v>
      </c>
      <c r="AY267" s="18" t="s">
        <v>157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86</v>
      </c>
      <c r="BK267" s="241">
        <f>ROUND(I267*H267,2)</f>
        <v>0</v>
      </c>
      <c r="BL267" s="18" t="s">
        <v>242</v>
      </c>
      <c r="BM267" s="240" t="s">
        <v>2465</v>
      </c>
    </row>
    <row r="268" s="2" customFormat="1" ht="24.15" customHeight="1">
      <c r="A268" s="39"/>
      <c r="B268" s="40"/>
      <c r="C268" s="228" t="s">
        <v>1007</v>
      </c>
      <c r="D268" s="228" t="s">
        <v>160</v>
      </c>
      <c r="E268" s="229" t="s">
        <v>2312</v>
      </c>
      <c r="F268" s="230" t="s">
        <v>2313</v>
      </c>
      <c r="G268" s="231" t="s">
        <v>177</v>
      </c>
      <c r="H268" s="232">
        <v>17.32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43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242</v>
      </c>
      <c r="AT268" s="240" t="s">
        <v>160</v>
      </c>
      <c r="AU268" s="240" t="s">
        <v>88</v>
      </c>
      <c r="AY268" s="18" t="s">
        <v>157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86</v>
      </c>
      <c r="BK268" s="241">
        <f>ROUND(I268*H268,2)</f>
        <v>0</v>
      </c>
      <c r="BL268" s="18" t="s">
        <v>242</v>
      </c>
      <c r="BM268" s="240" t="s">
        <v>2466</v>
      </c>
    </row>
    <row r="269" s="2" customFormat="1" ht="21.75" customHeight="1">
      <c r="A269" s="39"/>
      <c r="B269" s="40"/>
      <c r="C269" s="228" t="s">
        <v>1012</v>
      </c>
      <c r="D269" s="228" t="s">
        <v>160</v>
      </c>
      <c r="E269" s="229" t="s">
        <v>1995</v>
      </c>
      <c r="F269" s="230" t="s">
        <v>1996</v>
      </c>
      <c r="G269" s="231" t="s">
        <v>177</v>
      </c>
      <c r="H269" s="232">
        <v>17.32</v>
      </c>
      <c r="I269" s="233"/>
      <c r="J269" s="234">
        <f>ROUND(I269*H269,2)</f>
        <v>0</v>
      </c>
      <c r="K269" s="235"/>
      <c r="L269" s="45"/>
      <c r="M269" s="236" t="s">
        <v>1</v>
      </c>
      <c r="N269" s="237" t="s">
        <v>43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242</v>
      </c>
      <c r="AT269" s="240" t="s">
        <v>160</v>
      </c>
      <c r="AU269" s="240" t="s">
        <v>88</v>
      </c>
      <c r="AY269" s="18" t="s">
        <v>157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86</v>
      </c>
      <c r="BK269" s="241">
        <f>ROUND(I269*H269,2)</f>
        <v>0</v>
      </c>
      <c r="BL269" s="18" t="s">
        <v>242</v>
      </c>
      <c r="BM269" s="240" t="s">
        <v>2467</v>
      </c>
    </row>
    <row r="270" s="2" customFormat="1" ht="21.75" customHeight="1">
      <c r="A270" s="39"/>
      <c r="B270" s="40"/>
      <c r="C270" s="228" t="s">
        <v>1017</v>
      </c>
      <c r="D270" s="228" t="s">
        <v>160</v>
      </c>
      <c r="E270" s="229" t="s">
        <v>2316</v>
      </c>
      <c r="F270" s="230" t="s">
        <v>2317</v>
      </c>
      <c r="G270" s="231" t="s">
        <v>173</v>
      </c>
      <c r="H270" s="232">
        <v>10</v>
      </c>
      <c r="I270" s="233"/>
      <c r="J270" s="234">
        <f>ROUND(I270*H270,2)</f>
        <v>0</v>
      </c>
      <c r="K270" s="235"/>
      <c r="L270" s="45"/>
      <c r="M270" s="236" t="s">
        <v>1</v>
      </c>
      <c r="N270" s="237" t="s">
        <v>43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242</v>
      </c>
      <c r="AT270" s="240" t="s">
        <v>160</v>
      </c>
      <c r="AU270" s="240" t="s">
        <v>88</v>
      </c>
      <c r="AY270" s="18" t="s">
        <v>157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86</v>
      </c>
      <c r="BK270" s="241">
        <f>ROUND(I270*H270,2)</f>
        <v>0</v>
      </c>
      <c r="BL270" s="18" t="s">
        <v>242</v>
      </c>
      <c r="BM270" s="240" t="s">
        <v>2468</v>
      </c>
    </row>
    <row r="271" s="2" customFormat="1" ht="24.15" customHeight="1">
      <c r="A271" s="39"/>
      <c r="B271" s="40"/>
      <c r="C271" s="228" t="s">
        <v>1024</v>
      </c>
      <c r="D271" s="228" t="s">
        <v>160</v>
      </c>
      <c r="E271" s="229" t="s">
        <v>2319</v>
      </c>
      <c r="F271" s="230" t="s">
        <v>2320</v>
      </c>
      <c r="G271" s="231" t="s">
        <v>367</v>
      </c>
      <c r="H271" s="290"/>
      <c r="I271" s="233"/>
      <c r="J271" s="234">
        <f>ROUND(I271*H271,2)</f>
        <v>0</v>
      </c>
      <c r="K271" s="235"/>
      <c r="L271" s="45"/>
      <c r="M271" s="236" t="s">
        <v>1</v>
      </c>
      <c r="N271" s="237" t="s">
        <v>43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242</v>
      </c>
      <c r="AT271" s="240" t="s">
        <v>160</v>
      </c>
      <c r="AU271" s="240" t="s">
        <v>88</v>
      </c>
      <c r="AY271" s="18" t="s">
        <v>157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86</v>
      </c>
      <c r="BK271" s="241">
        <f>ROUND(I271*H271,2)</f>
        <v>0</v>
      </c>
      <c r="BL271" s="18" t="s">
        <v>242</v>
      </c>
      <c r="BM271" s="240" t="s">
        <v>2469</v>
      </c>
    </row>
    <row r="272" s="12" customFormat="1" ht="22.8" customHeight="1">
      <c r="A272" s="12"/>
      <c r="B272" s="212"/>
      <c r="C272" s="213"/>
      <c r="D272" s="214" t="s">
        <v>77</v>
      </c>
      <c r="E272" s="226" t="s">
        <v>529</v>
      </c>
      <c r="F272" s="226" t="s">
        <v>1229</v>
      </c>
      <c r="G272" s="213"/>
      <c r="H272" s="213"/>
      <c r="I272" s="216"/>
      <c r="J272" s="227">
        <f>BK272</f>
        <v>0</v>
      </c>
      <c r="K272" s="213"/>
      <c r="L272" s="218"/>
      <c r="M272" s="219"/>
      <c r="N272" s="220"/>
      <c r="O272" s="220"/>
      <c r="P272" s="221">
        <f>SUM(P273:P276)</f>
        <v>0</v>
      </c>
      <c r="Q272" s="220"/>
      <c r="R272" s="221">
        <f>SUM(R273:R276)</f>
        <v>0.00037999999999999997</v>
      </c>
      <c r="S272" s="220"/>
      <c r="T272" s="222">
        <f>SUM(T273:T276)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3" t="s">
        <v>88</v>
      </c>
      <c r="AT272" s="224" t="s">
        <v>77</v>
      </c>
      <c r="AU272" s="224" t="s">
        <v>86</v>
      </c>
      <c r="AY272" s="223" t="s">
        <v>157</v>
      </c>
      <c r="BK272" s="225">
        <f>SUM(BK273:BK276)</f>
        <v>0</v>
      </c>
    </row>
    <row r="273" s="2" customFormat="1" ht="24.15" customHeight="1">
      <c r="A273" s="39"/>
      <c r="B273" s="40"/>
      <c r="C273" s="228" t="s">
        <v>1029</v>
      </c>
      <c r="D273" s="228" t="s">
        <v>160</v>
      </c>
      <c r="E273" s="229" t="s">
        <v>2322</v>
      </c>
      <c r="F273" s="230" t="s">
        <v>2323</v>
      </c>
      <c r="G273" s="231" t="s">
        <v>177</v>
      </c>
      <c r="H273" s="232">
        <v>1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43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242</v>
      </c>
      <c r="AT273" s="240" t="s">
        <v>160</v>
      </c>
      <c r="AU273" s="240" t="s">
        <v>88</v>
      </c>
      <c r="AY273" s="18" t="s">
        <v>157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86</v>
      </c>
      <c r="BK273" s="241">
        <f>ROUND(I273*H273,2)</f>
        <v>0</v>
      </c>
      <c r="BL273" s="18" t="s">
        <v>242</v>
      </c>
      <c r="BM273" s="240" t="s">
        <v>2470</v>
      </c>
    </row>
    <row r="274" s="2" customFormat="1" ht="24.15" customHeight="1">
      <c r="A274" s="39"/>
      <c r="B274" s="40"/>
      <c r="C274" s="228" t="s">
        <v>1036</v>
      </c>
      <c r="D274" s="228" t="s">
        <v>160</v>
      </c>
      <c r="E274" s="229" t="s">
        <v>1235</v>
      </c>
      <c r="F274" s="230" t="s">
        <v>1538</v>
      </c>
      <c r="G274" s="231" t="s">
        <v>177</v>
      </c>
      <c r="H274" s="232">
        <v>1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43</v>
      </c>
      <c r="O274" s="92"/>
      <c r="P274" s="238">
        <f>O274*H274</f>
        <v>0</v>
      </c>
      <c r="Q274" s="238">
        <v>0.00013999999999999999</v>
      </c>
      <c r="R274" s="238">
        <f>Q274*H274</f>
        <v>0.00013999999999999999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242</v>
      </c>
      <c r="AT274" s="240" t="s">
        <v>160</v>
      </c>
      <c r="AU274" s="240" t="s">
        <v>88</v>
      </c>
      <c r="AY274" s="18" t="s">
        <v>157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86</v>
      </c>
      <c r="BK274" s="241">
        <f>ROUND(I274*H274,2)</f>
        <v>0</v>
      </c>
      <c r="BL274" s="18" t="s">
        <v>242</v>
      </c>
      <c r="BM274" s="240" t="s">
        <v>2471</v>
      </c>
    </row>
    <row r="275" s="2" customFormat="1" ht="24.15" customHeight="1">
      <c r="A275" s="39"/>
      <c r="B275" s="40"/>
      <c r="C275" s="228" t="s">
        <v>1043</v>
      </c>
      <c r="D275" s="228" t="s">
        <v>160</v>
      </c>
      <c r="E275" s="229" t="s">
        <v>1239</v>
      </c>
      <c r="F275" s="230" t="s">
        <v>1240</v>
      </c>
      <c r="G275" s="231" t="s">
        <v>177</v>
      </c>
      <c r="H275" s="232">
        <v>1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43</v>
      </c>
      <c r="O275" s="92"/>
      <c r="P275" s="238">
        <f>O275*H275</f>
        <v>0</v>
      </c>
      <c r="Q275" s="238">
        <v>0.00012</v>
      </c>
      <c r="R275" s="238">
        <f>Q275*H275</f>
        <v>0.00012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242</v>
      </c>
      <c r="AT275" s="240" t="s">
        <v>160</v>
      </c>
      <c r="AU275" s="240" t="s">
        <v>88</v>
      </c>
      <c r="AY275" s="18" t="s">
        <v>157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86</v>
      </c>
      <c r="BK275" s="241">
        <f>ROUND(I275*H275,2)</f>
        <v>0</v>
      </c>
      <c r="BL275" s="18" t="s">
        <v>242</v>
      </c>
      <c r="BM275" s="240" t="s">
        <v>2472</v>
      </c>
    </row>
    <row r="276" s="2" customFormat="1" ht="24.15" customHeight="1">
      <c r="A276" s="39"/>
      <c r="B276" s="40"/>
      <c r="C276" s="228" t="s">
        <v>1049</v>
      </c>
      <c r="D276" s="228" t="s">
        <v>160</v>
      </c>
      <c r="E276" s="229" t="s">
        <v>1243</v>
      </c>
      <c r="F276" s="230" t="s">
        <v>1244</v>
      </c>
      <c r="G276" s="231" t="s">
        <v>177</v>
      </c>
      <c r="H276" s="232">
        <v>1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43</v>
      </c>
      <c r="O276" s="92"/>
      <c r="P276" s="238">
        <f>O276*H276</f>
        <v>0</v>
      </c>
      <c r="Q276" s="238">
        <v>0.00012</v>
      </c>
      <c r="R276" s="238">
        <f>Q276*H276</f>
        <v>0.00012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242</v>
      </c>
      <c r="AT276" s="240" t="s">
        <v>160</v>
      </c>
      <c r="AU276" s="240" t="s">
        <v>88</v>
      </c>
      <c r="AY276" s="18" t="s">
        <v>157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86</v>
      </c>
      <c r="BK276" s="241">
        <f>ROUND(I276*H276,2)</f>
        <v>0</v>
      </c>
      <c r="BL276" s="18" t="s">
        <v>242</v>
      </c>
      <c r="BM276" s="240" t="s">
        <v>2473</v>
      </c>
    </row>
    <row r="277" s="12" customFormat="1" ht="22.8" customHeight="1">
      <c r="A277" s="12"/>
      <c r="B277" s="212"/>
      <c r="C277" s="213"/>
      <c r="D277" s="214" t="s">
        <v>77</v>
      </c>
      <c r="E277" s="226" t="s">
        <v>1541</v>
      </c>
      <c r="F277" s="226" t="s">
        <v>2328</v>
      </c>
      <c r="G277" s="213"/>
      <c r="H277" s="213"/>
      <c r="I277" s="216"/>
      <c r="J277" s="227">
        <f>BK277</f>
        <v>0</v>
      </c>
      <c r="K277" s="213"/>
      <c r="L277" s="218"/>
      <c r="M277" s="219"/>
      <c r="N277" s="220"/>
      <c r="O277" s="220"/>
      <c r="P277" s="221">
        <f>SUM(P278:P289)</f>
        <v>0</v>
      </c>
      <c r="Q277" s="220"/>
      <c r="R277" s="221">
        <f>SUM(R278:R289)</f>
        <v>0.0089074000000000011</v>
      </c>
      <c r="S277" s="220"/>
      <c r="T277" s="222">
        <f>SUM(T278:T289)</f>
        <v>0.0020088000000000003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3" t="s">
        <v>88</v>
      </c>
      <c r="AT277" s="224" t="s">
        <v>77</v>
      </c>
      <c r="AU277" s="224" t="s">
        <v>86</v>
      </c>
      <c r="AY277" s="223" t="s">
        <v>157</v>
      </c>
      <c r="BK277" s="225">
        <f>SUM(BK278:BK289)</f>
        <v>0</v>
      </c>
    </row>
    <row r="278" s="2" customFormat="1" ht="24.15" customHeight="1">
      <c r="A278" s="39"/>
      <c r="B278" s="40"/>
      <c r="C278" s="228" t="s">
        <v>1056</v>
      </c>
      <c r="D278" s="228" t="s">
        <v>160</v>
      </c>
      <c r="E278" s="229" t="s">
        <v>1544</v>
      </c>
      <c r="F278" s="230" t="s">
        <v>2329</v>
      </c>
      <c r="G278" s="231" t="s">
        <v>177</v>
      </c>
      <c r="H278" s="232">
        <v>6.4800000000000004</v>
      </c>
      <c r="I278" s="233"/>
      <c r="J278" s="234">
        <f>ROUND(I278*H278,2)</f>
        <v>0</v>
      </c>
      <c r="K278" s="235"/>
      <c r="L278" s="45"/>
      <c r="M278" s="236" t="s">
        <v>1</v>
      </c>
      <c r="N278" s="237" t="s">
        <v>43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242</v>
      </c>
      <c r="AT278" s="240" t="s">
        <v>160</v>
      </c>
      <c r="AU278" s="240" t="s">
        <v>88</v>
      </c>
      <c r="AY278" s="18" t="s">
        <v>157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86</v>
      </c>
      <c r="BK278" s="241">
        <f>ROUND(I278*H278,2)</f>
        <v>0</v>
      </c>
      <c r="BL278" s="18" t="s">
        <v>242</v>
      </c>
      <c r="BM278" s="240" t="s">
        <v>2474</v>
      </c>
    </row>
    <row r="279" s="2" customFormat="1" ht="16.5" customHeight="1">
      <c r="A279" s="39"/>
      <c r="B279" s="40"/>
      <c r="C279" s="228" t="s">
        <v>1061</v>
      </c>
      <c r="D279" s="228" t="s">
        <v>160</v>
      </c>
      <c r="E279" s="229" t="s">
        <v>2012</v>
      </c>
      <c r="F279" s="230" t="s">
        <v>2331</v>
      </c>
      <c r="G279" s="231" t="s">
        <v>177</v>
      </c>
      <c r="H279" s="232">
        <v>6.4800000000000004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43</v>
      </c>
      <c r="O279" s="92"/>
      <c r="P279" s="238">
        <f>O279*H279</f>
        <v>0</v>
      </c>
      <c r="Q279" s="238">
        <v>0.001</v>
      </c>
      <c r="R279" s="238">
        <f>Q279*H279</f>
        <v>0.0064800000000000005</v>
      </c>
      <c r="S279" s="238">
        <v>0.00031</v>
      </c>
      <c r="T279" s="239">
        <f>S279*H279</f>
        <v>0.0020088000000000003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242</v>
      </c>
      <c r="AT279" s="240" t="s">
        <v>160</v>
      </c>
      <c r="AU279" s="240" t="s">
        <v>88</v>
      </c>
      <c r="AY279" s="18" t="s">
        <v>157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86</v>
      </c>
      <c r="BK279" s="241">
        <f>ROUND(I279*H279,2)</f>
        <v>0</v>
      </c>
      <c r="BL279" s="18" t="s">
        <v>242</v>
      </c>
      <c r="BM279" s="240" t="s">
        <v>2475</v>
      </c>
    </row>
    <row r="280" s="2" customFormat="1" ht="16.5" customHeight="1">
      <c r="A280" s="39"/>
      <c r="B280" s="40"/>
      <c r="C280" s="228" t="s">
        <v>1069</v>
      </c>
      <c r="D280" s="228" t="s">
        <v>160</v>
      </c>
      <c r="E280" s="229" t="s">
        <v>2333</v>
      </c>
      <c r="F280" s="230" t="s">
        <v>2334</v>
      </c>
      <c r="G280" s="231" t="s">
        <v>177</v>
      </c>
      <c r="H280" s="232">
        <v>3.8999999999999999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43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242</v>
      </c>
      <c r="AT280" s="240" t="s">
        <v>160</v>
      </c>
      <c r="AU280" s="240" t="s">
        <v>88</v>
      </c>
      <c r="AY280" s="18" t="s">
        <v>157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86</v>
      </c>
      <c r="BK280" s="241">
        <f>ROUND(I280*H280,2)</f>
        <v>0</v>
      </c>
      <c r="BL280" s="18" t="s">
        <v>242</v>
      </c>
      <c r="BM280" s="240" t="s">
        <v>2476</v>
      </c>
    </row>
    <row r="281" s="2" customFormat="1" ht="16.5" customHeight="1">
      <c r="A281" s="39"/>
      <c r="B281" s="40"/>
      <c r="C281" s="279" t="s">
        <v>1074</v>
      </c>
      <c r="D281" s="279" t="s">
        <v>261</v>
      </c>
      <c r="E281" s="280" t="s">
        <v>2336</v>
      </c>
      <c r="F281" s="281" t="s">
        <v>2337</v>
      </c>
      <c r="G281" s="282" t="s">
        <v>177</v>
      </c>
      <c r="H281" s="283">
        <v>3.8999999999999999</v>
      </c>
      <c r="I281" s="284"/>
      <c r="J281" s="285">
        <f>ROUND(I281*H281,2)</f>
        <v>0</v>
      </c>
      <c r="K281" s="286"/>
      <c r="L281" s="287"/>
      <c r="M281" s="288" t="s">
        <v>1</v>
      </c>
      <c r="N281" s="289" t="s">
        <v>43</v>
      </c>
      <c r="O281" s="92"/>
      <c r="P281" s="238">
        <f>O281*H281</f>
        <v>0</v>
      </c>
      <c r="Q281" s="238">
        <v>1.0000000000000001E-05</v>
      </c>
      <c r="R281" s="238">
        <f>Q281*H281</f>
        <v>3.8999999999999999E-05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264</v>
      </c>
      <c r="AT281" s="240" t="s">
        <v>261</v>
      </c>
      <c r="AU281" s="240" t="s">
        <v>88</v>
      </c>
      <c r="AY281" s="18" t="s">
        <v>157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86</v>
      </c>
      <c r="BK281" s="241">
        <f>ROUND(I281*H281,2)</f>
        <v>0</v>
      </c>
      <c r="BL281" s="18" t="s">
        <v>242</v>
      </c>
      <c r="BM281" s="240" t="s">
        <v>2477</v>
      </c>
    </row>
    <row r="282" s="2" customFormat="1" ht="21.75" customHeight="1">
      <c r="A282" s="39"/>
      <c r="B282" s="40"/>
      <c r="C282" s="228" t="s">
        <v>1080</v>
      </c>
      <c r="D282" s="228" t="s">
        <v>160</v>
      </c>
      <c r="E282" s="229" t="s">
        <v>2339</v>
      </c>
      <c r="F282" s="230" t="s">
        <v>2340</v>
      </c>
      <c r="G282" s="231" t="s">
        <v>177</v>
      </c>
      <c r="H282" s="232">
        <v>25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43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242</v>
      </c>
      <c r="AT282" s="240" t="s">
        <v>160</v>
      </c>
      <c r="AU282" s="240" t="s">
        <v>88</v>
      </c>
      <c r="AY282" s="18" t="s">
        <v>157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86</v>
      </c>
      <c r="BK282" s="241">
        <f>ROUND(I282*H282,2)</f>
        <v>0</v>
      </c>
      <c r="BL282" s="18" t="s">
        <v>242</v>
      </c>
      <c r="BM282" s="240" t="s">
        <v>2478</v>
      </c>
    </row>
    <row r="283" s="2" customFormat="1" ht="16.5" customHeight="1">
      <c r="A283" s="39"/>
      <c r="B283" s="40"/>
      <c r="C283" s="279" t="s">
        <v>1086</v>
      </c>
      <c r="D283" s="279" t="s">
        <v>261</v>
      </c>
      <c r="E283" s="280" t="s">
        <v>2336</v>
      </c>
      <c r="F283" s="281" t="s">
        <v>2337</v>
      </c>
      <c r="G283" s="282" t="s">
        <v>177</v>
      </c>
      <c r="H283" s="283">
        <v>25</v>
      </c>
      <c r="I283" s="284"/>
      <c r="J283" s="285">
        <f>ROUND(I283*H283,2)</f>
        <v>0</v>
      </c>
      <c r="K283" s="286"/>
      <c r="L283" s="287"/>
      <c r="M283" s="288" t="s">
        <v>1</v>
      </c>
      <c r="N283" s="289" t="s">
        <v>43</v>
      </c>
      <c r="O283" s="92"/>
      <c r="P283" s="238">
        <f>O283*H283</f>
        <v>0</v>
      </c>
      <c r="Q283" s="238">
        <v>1.0000000000000001E-05</v>
      </c>
      <c r="R283" s="238">
        <f>Q283*H283</f>
        <v>0.00025000000000000001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264</v>
      </c>
      <c r="AT283" s="240" t="s">
        <v>261</v>
      </c>
      <c r="AU283" s="240" t="s">
        <v>88</v>
      </c>
      <c r="AY283" s="18" t="s">
        <v>157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86</v>
      </c>
      <c r="BK283" s="241">
        <f>ROUND(I283*H283,2)</f>
        <v>0</v>
      </c>
      <c r="BL283" s="18" t="s">
        <v>242</v>
      </c>
      <c r="BM283" s="240" t="s">
        <v>2479</v>
      </c>
    </row>
    <row r="284" s="2" customFormat="1" ht="24.15" customHeight="1">
      <c r="A284" s="39"/>
      <c r="B284" s="40"/>
      <c r="C284" s="228" t="s">
        <v>1091</v>
      </c>
      <c r="D284" s="228" t="s">
        <v>160</v>
      </c>
      <c r="E284" s="229" t="s">
        <v>1547</v>
      </c>
      <c r="F284" s="230" t="s">
        <v>2343</v>
      </c>
      <c r="G284" s="231" t="s">
        <v>177</v>
      </c>
      <c r="H284" s="232">
        <v>6.4800000000000004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43</v>
      </c>
      <c r="O284" s="92"/>
      <c r="P284" s="238">
        <f>O284*H284</f>
        <v>0</v>
      </c>
      <c r="Q284" s="238">
        <v>0.00020000000000000001</v>
      </c>
      <c r="R284" s="238">
        <f>Q284*H284</f>
        <v>0.0012960000000000001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242</v>
      </c>
      <c r="AT284" s="240" t="s">
        <v>160</v>
      </c>
      <c r="AU284" s="240" t="s">
        <v>88</v>
      </c>
      <c r="AY284" s="18" t="s">
        <v>157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86</v>
      </c>
      <c r="BK284" s="241">
        <f>ROUND(I284*H284,2)</f>
        <v>0</v>
      </c>
      <c r="BL284" s="18" t="s">
        <v>242</v>
      </c>
      <c r="BM284" s="240" t="s">
        <v>2480</v>
      </c>
    </row>
    <row r="285" s="2" customFormat="1" ht="33" customHeight="1">
      <c r="A285" s="39"/>
      <c r="B285" s="40"/>
      <c r="C285" s="228" t="s">
        <v>1098</v>
      </c>
      <c r="D285" s="228" t="s">
        <v>160</v>
      </c>
      <c r="E285" s="229" t="s">
        <v>2345</v>
      </c>
      <c r="F285" s="230" t="s">
        <v>2346</v>
      </c>
      <c r="G285" s="231" t="s">
        <v>177</v>
      </c>
      <c r="H285" s="232">
        <v>6.4800000000000004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43</v>
      </c>
      <c r="O285" s="92"/>
      <c r="P285" s="238">
        <f>O285*H285</f>
        <v>0</v>
      </c>
      <c r="Q285" s="238">
        <v>0.00012999999999999999</v>
      </c>
      <c r="R285" s="238">
        <f>Q285*H285</f>
        <v>0.00084239999999999998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242</v>
      </c>
      <c r="AT285" s="240" t="s">
        <v>160</v>
      </c>
      <c r="AU285" s="240" t="s">
        <v>88</v>
      </c>
      <c r="AY285" s="18" t="s">
        <v>157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86</v>
      </c>
      <c r="BK285" s="241">
        <f>ROUND(I285*H285,2)</f>
        <v>0</v>
      </c>
      <c r="BL285" s="18" t="s">
        <v>242</v>
      </c>
      <c r="BM285" s="240" t="s">
        <v>2481</v>
      </c>
    </row>
    <row r="286" s="14" customFormat="1">
      <c r="A286" s="14"/>
      <c r="B286" s="253"/>
      <c r="C286" s="254"/>
      <c r="D286" s="244" t="s">
        <v>166</v>
      </c>
      <c r="E286" s="255" t="s">
        <v>1</v>
      </c>
      <c r="F286" s="256" t="s">
        <v>2357</v>
      </c>
      <c r="G286" s="254"/>
      <c r="H286" s="257">
        <v>3.5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166</v>
      </c>
      <c r="AU286" s="263" t="s">
        <v>88</v>
      </c>
      <c r="AV286" s="14" t="s">
        <v>88</v>
      </c>
      <c r="AW286" s="14" t="s">
        <v>34</v>
      </c>
      <c r="AX286" s="14" t="s">
        <v>78</v>
      </c>
      <c r="AY286" s="263" t="s">
        <v>157</v>
      </c>
    </row>
    <row r="287" s="14" customFormat="1">
      <c r="A287" s="14"/>
      <c r="B287" s="253"/>
      <c r="C287" s="254"/>
      <c r="D287" s="244" t="s">
        <v>166</v>
      </c>
      <c r="E287" s="255" t="s">
        <v>1</v>
      </c>
      <c r="F287" s="256" t="s">
        <v>2358</v>
      </c>
      <c r="G287" s="254"/>
      <c r="H287" s="257">
        <v>0.40000000000000002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166</v>
      </c>
      <c r="AU287" s="263" t="s">
        <v>88</v>
      </c>
      <c r="AV287" s="14" t="s">
        <v>88</v>
      </c>
      <c r="AW287" s="14" t="s">
        <v>34</v>
      </c>
      <c r="AX287" s="14" t="s">
        <v>78</v>
      </c>
      <c r="AY287" s="263" t="s">
        <v>157</v>
      </c>
    </row>
    <row r="288" s="14" customFormat="1">
      <c r="A288" s="14"/>
      <c r="B288" s="253"/>
      <c r="C288" s="254"/>
      <c r="D288" s="244" t="s">
        <v>166</v>
      </c>
      <c r="E288" s="255" t="s">
        <v>1</v>
      </c>
      <c r="F288" s="256" t="s">
        <v>2350</v>
      </c>
      <c r="G288" s="254"/>
      <c r="H288" s="257">
        <v>2.5800000000000001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166</v>
      </c>
      <c r="AU288" s="263" t="s">
        <v>88</v>
      </c>
      <c r="AV288" s="14" t="s">
        <v>88</v>
      </c>
      <c r="AW288" s="14" t="s">
        <v>34</v>
      </c>
      <c r="AX288" s="14" t="s">
        <v>78</v>
      </c>
      <c r="AY288" s="263" t="s">
        <v>157</v>
      </c>
    </row>
    <row r="289" s="15" customFormat="1">
      <c r="A289" s="15"/>
      <c r="B289" s="264"/>
      <c r="C289" s="265"/>
      <c r="D289" s="244" t="s">
        <v>166</v>
      </c>
      <c r="E289" s="266" t="s">
        <v>1</v>
      </c>
      <c r="F289" s="267" t="s">
        <v>170</v>
      </c>
      <c r="G289" s="265"/>
      <c r="H289" s="268">
        <v>6.4800000000000004</v>
      </c>
      <c r="I289" s="269"/>
      <c r="J289" s="265"/>
      <c r="K289" s="265"/>
      <c r="L289" s="270"/>
      <c r="M289" s="312"/>
      <c r="N289" s="313"/>
      <c r="O289" s="313"/>
      <c r="P289" s="313"/>
      <c r="Q289" s="313"/>
      <c r="R289" s="313"/>
      <c r="S289" s="313"/>
      <c r="T289" s="31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4" t="s">
        <v>166</v>
      </c>
      <c r="AU289" s="274" t="s">
        <v>88</v>
      </c>
      <c r="AV289" s="15" t="s">
        <v>164</v>
      </c>
      <c r="AW289" s="15" t="s">
        <v>34</v>
      </c>
      <c r="AX289" s="15" t="s">
        <v>86</v>
      </c>
      <c r="AY289" s="274" t="s">
        <v>157</v>
      </c>
    </row>
    <row r="290" s="2" customFormat="1" ht="6.96" customHeight="1">
      <c r="A290" s="39"/>
      <c r="B290" s="67"/>
      <c r="C290" s="68"/>
      <c r="D290" s="68"/>
      <c r="E290" s="68"/>
      <c r="F290" s="68"/>
      <c r="G290" s="68"/>
      <c r="H290" s="68"/>
      <c r="I290" s="68"/>
      <c r="J290" s="68"/>
      <c r="K290" s="68"/>
      <c r="L290" s="45"/>
      <c r="M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</sheetData>
  <sheetProtection sheet="1" autoFilter="0" formatColumns="0" formatRows="0" objects="1" scenarios="1" spinCount="100000" saltValue="0Xw8J0XMsd5ptGGKm8/FlwdraEZZ51oOGY/frBiqpPDX11zutXRsLBwexJ3neYbsqeyusG9u4bJjuyv1avnkLw==" hashValue="uXmOLUhvc8lnXpOCNahCSBa9FconEp3Zc/I1mtwJl/PO7bYHDvkj1kQTb+dPsdJ4hvZKeLBQnw9qnimcI398ag==" algorithmName="SHA-512" password="CC35"/>
  <autoFilter ref="C136:K2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 Senohraby ON - oprava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2049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2050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2482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25. 7. 2023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ROUND(J138,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ROUND((SUM(BE138:BE307)),  2)</f>
        <v>0</v>
      </c>
      <c r="G35" s="39"/>
      <c r="H35" s="39"/>
      <c r="I35" s="165">
        <v>0.20999999999999999</v>
      </c>
      <c r="J35" s="164">
        <f>ROUND(((SUM(BE138:BE307))*I35),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ROUND((SUM(BF138:BF307)),  2)</f>
        <v>0</v>
      </c>
      <c r="G36" s="39"/>
      <c r="H36" s="39"/>
      <c r="I36" s="165">
        <v>0.14999999999999999</v>
      </c>
      <c r="J36" s="164">
        <f>ROUND(((SUM(BF138:BF307))*I36),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ROUND((SUM(BG138:BG307)),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ROUND((SUM(BH138:BH307)),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ROUND((SUM(BI138:BI307)),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 Senohraby ON -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2049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2050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5.3 - WC muži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Senohraby</v>
      </c>
      <c r="G91" s="41"/>
      <c r="H91" s="41"/>
      <c r="I91" s="33" t="s">
        <v>22</v>
      </c>
      <c r="J91" s="80" t="str">
        <f>IF(J14="","",J14)</f>
        <v>25. 7. 2023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železnic, státní organizace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L. Malý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124</v>
      </c>
      <c r="D96" s="186"/>
      <c r="E96" s="186"/>
      <c r="F96" s="186"/>
      <c r="G96" s="186"/>
      <c r="H96" s="186"/>
      <c r="I96" s="186"/>
      <c r="J96" s="187" t="s">
        <v>125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126</v>
      </c>
      <c r="D98" s="41"/>
      <c r="E98" s="41"/>
      <c r="F98" s="41"/>
      <c r="G98" s="41"/>
      <c r="H98" s="41"/>
      <c r="I98" s="41"/>
      <c r="J98" s="111">
        <f>J138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127</v>
      </c>
    </row>
    <row r="99" s="9" customFormat="1" ht="24.96" customHeight="1">
      <c r="A99" s="9"/>
      <c r="B99" s="189"/>
      <c r="C99" s="190"/>
      <c r="D99" s="191" t="s">
        <v>128</v>
      </c>
      <c r="E99" s="192"/>
      <c r="F99" s="192"/>
      <c r="G99" s="192"/>
      <c r="H99" s="192"/>
      <c r="I99" s="192"/>
      <c r="J99" s="193">
        <f>J139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129</v>
      </c>
      <c r="E100" s="197"/>
      <c r="F100" s="197"/>
      <c r="G100" s="197"/>
      <c r="H100" s="197"/>
      <c r="I100" s="197"/>
      <c r="J100" s="198">
        <f>J140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559</v>
      </c>
      <c r="E101" s="197"/>
      <c r="F101" s="197"/>
      <c r="G101" s="197"/>
      <c r="H101" s="197"/>
      <c r="I101" s="197"/>
      <c r="J101" s="198">
        <f>J143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561</v>
      </c>
      <c r="E102" s="197"/>
      <c r="F102" s="197"/>
      <c r="G102" s="197"/>
      <c r="H102" s="197"/>
      <c r="I102" s="197"/>
      <c r="J102" s="198">
        <f>J149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131</v>
      </c>
      <c r="E103" s="197"/>
      <c r="F103" s="197"/>
      <c r="G103" s="197"/>
      <c r="H103" s="197"/>
      <c r="I103" s="197"/>
      <c r="J103" s="198">
        <f>J155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132</v>
      </c>
      <c r="E104" s="197"/>
      <c r="F104" s="197"/>
      <c r="G104" s="197"/>
      <c r="H104" s="197"/>
      <c r="I104" s="197"/>
      <c r="J104" s="198">
        <f>J162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2052</v>
      </c>
      <c r="E105" s="192"/>
      <c r="F105" s="192"/>
      <c r="G105" s="192"/>
      <c r="H105" s="192"/>
      <c r="I105" s="192"/>
      <c r="J105" s="193">
        <f>J164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2053</v>
      </c>
      <c r="E106" s="197"/>
      <c r="F106" s="197"/>
      <c r="G106" s="197"/>
      <c r="H106" s="197"/>
      <c r="I106" s="197"/>
      <c r="J106" s="198">
        <f>J192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133</v>
      </c>
      <c r="E107" s="192"/>
      <c r="F107" s="192"/>
      <c r="G107" s="192"/>
      <c r="H107" s="192"/>
      <c r="I107" s="192"/>
      <c r="J107" s="193">
        <f>J195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1579</v>
      </c>
      <c r="E108" s="197"/>
      <c r="F108" s="197"/>
      <c r="G108" s="197"/>
      <c r="H108" s="197"/>
      <c r="I108" s="197"/>
      <c r="J108" s="198">
        <f>J196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1580</v>
      </c>
      <c r="E109" s="197"/>
      <c r="F109" s="197"/>
      <c r="G109" s="197"/>
      <c r="H109" s="197"/>
      <c r="I109" s="197"/>
      <c r="J109" s="198">
        <f>J225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1336</v>
      </c>
      <c r="E110" s="197"/>
      <c r="F110" s="197"/>
      <c r="G110" s="197"/>
      <c r="H110" s="197"/>
      <c r="I110" s="197"/>
      <c r="J110" s="198">
        <f>J229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1337</v>
      </c>
      <c r="E111" s="197"/>
      <c r="F111" s="197"/>
      <c r="G111" s="197"/>
      <c r="H111" s="197"/>
      <c r="I111" s="197"/>
      <c r="J111" s="198">
        <f>J235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565</v>
      </c>
      <c r="E112" s="197"/>
      <c r="F112" s="197"/>
      <c r="G112" s="197"/>
      <c r="H112" s="197"/>
      <c r="I112" s="197"/>
      <c r="J112" s="198">
        <f>J241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1338</v>
      </c>
      <c r="E113" s="197"/>
      <c r="F113" s="197"/>
      <c r="G113" s="197"/>
      <c r="H113" s="197"/>
      <c r="I113" s="197"/>
      <c r="J113" s="198">
        <f>J256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1583</v>
      </c>
      <c r="E114" s="197"/>
      <c r="F114" s="197"/>
      <c r="G114" s="197"/>
      <c r="H114" s="197"/>
      <c r="I114" s="197"/>
      <c r="J114" s="198">
        <f>J268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566</v>
      </c>
      <c r="E115" s="197"/>
      <c r="F115" s="197"/>
      <c r="G115" s="197"/>
      <c r="H115" s="197"/>
      <c r="I115" s="197"/>
      <c r="J115" s="198">
        <f>J290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2054</v>
      </c>
      <c r="E116" s="197"/>
      <c r="F116" s="197"/>
      <c r="G116" s="197"/>
      <c r="H116" s="197"/>
      <c r="I116" s="197"/>
      <c r="J116" s="198">
        <f>J295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142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4" t="str">
        <f>E7</f>
        <v xml:space="preserve"> Senohraby ON - oprava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121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4" t="s">
        <v>2049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2050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E11</f>
        <v>5.3 - WC muži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F14</f>
        <v>Senohraby</v>
      </c>
      <c r="G132" s="41"/>
      <c r="H132" s="41"/>
      <c r="I132" s="33" t="s">
        <v>22</v>
      </c>
      <c r="J132" s="80" t="str">
        <f>IF(J14="","",J14)</f>
        <v>25. 7. 2023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E17</f>
        <v>Správa železnic, státní organizace</v>
      </c>
      <c r="G134" s="41"/>
      <c r="H134" s="41"/>
      <c r="I134" s="33" t="s">
        <v>32</v>
      </c>
      <c r="J134" s="37" t="str">
        <f>E23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30</v>
      </c>
      <c r="D135" s="41"/>
      <c r="E135" s="41"/>
      <c r="F135" s="28" t="str">
        <f>IF(E20="","",E20)</f>
        <v>Vyplň údaj</v>
      </c>
      <c r="G135" s="41"/>
      <c r="H135" s="41"/>
      <c r="I135" s="33" t="s">
        <v>35</v>
      </c>
      <c r="J135" s="37" t="str">
        <f>E26</f>
        <v>L. Malý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0"/>
      <c r="B137" s="201"/>
      <c r="C137" s="202" t="s">
        <v>143</v>
      </c>
      <c r="D137" s="203" t="s">
        <v>63</v>
      </c>
      <c r="E137" s="203" t="s">
        <v>59</v>
      </c>
      <c r="F137" s="203" t="s">
        <v>60</v>
      </c>
      <c r="G137" s="203" t="s">
        <v>144</v>
      </c>
      <c r="H137" s="203" t="s">
        <v>145</v>
      </c>
      <c r="I137" s="203" t="s">
        <v>146</v>
      </c>
      <c r="J137" s="204" t="s">
        <v>125</v>
      </c>
      <c r="K137" s="205" t="s">
        <v>147</v>
      </c>
      <c r="L137" s="206"/>
      <c r="M137" s="101" t="s">
        <v>1</v>
      </c>
      <c r="N137" s="102" t="s">
        <v>42</v>
      </c>
      <c r="O137" s="102" t="s">
        <v>148</v>
      </c>
      <c r="P137" s="102" t="s">
        <v>149</v>
      </c>
      <c r="Q137" s="102" t="s">
        <v>150</v>
      </c>
      <c r="R137" s="102" t="s">
        <v>151</v>
      </c>
      <c r="S137" s="102" t="s">
        <v>152</v>
      </c>
      <c r="T137" s="103" t="s">
        <v>153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9"/>
      <c r="B138" s="40"/>
      <c r="C138" s="108" t="s">
        <v>154</v>
      </c>
      <c r="D138" s="41"/>
      <c r="E138" s="41"/>
      <c r="F138" s="41"/>
      <c r="G138" s="41"/>
      <c r="H138" s="41"/>
      <c r="I138" s="41"/>
      <c r="J138" s="207">
        <f>BK138</f>
        <v>0</v>
      </c>
      <c r="K138" s="41"/>
      <c r="L138" s="45"/>
      <c r="M138" s="104"/>
      <c r="N138" s="208"/>
      <c r="O138" s="105"/>
      <c r="P138" s="209">
        <f>P139+P164+P195</f>
        <v>0</v>
      </c>
      <c r="Q138" s="105"/>
      <c r="R138" s="209">
        <f>R139+R164+R195</f>
        <v>2.3536979200000001</v>
      </c>
      <c r="S138" s="105"/>
      <c r="T138" s="210">
        <f>T139+T164+T195</f>
        <v>2.82151364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77</v>
      </c>
      <c r="AU138" s="18" t="s">
        <v>127</v>
      </c>
      <c r="BK138" s="211">
        <f>BK139+BK164+BK195</f>
        <v>0</v>
      </c>
    </row>
    <row r="139" s="12" customFormat="1" ht="25.92" customHeight="1">
      <c r="A139" s="12"/>
      <c r="B139" s="212"/>
      <c r="C139" s="213"/>
      <c r="D139" s="214" t="s">
        <v>77</v>
      </c>
      <c r="E139" s="215" t="s">
        <v>155</v>
      </c>
      <c r="F139" s="215" t="s">
        <v>156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P140+P143+P149+P155+P162</f>
        <v>0</v>
      </c>
      <c r="Q139" s="220"/>
      <c r="R139" s="221">
        <f>R140+R143+R149+R155+R162</f>
        <v>0.85189159999999997</v>
      </c>
      <c r="S139" s="220"/>
      <c r="T139" s="222">
        <f>T140+T143+T149+T155+T162</f>
        <v>0.9900000000000001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86</v>
      </c>
      <c r="AT139" s="224" t="s">
        <v>77</v>
      </c>
      <c r="AU139" s="224" t="s">
        <v>78</v>
      </c>
      <c r="AY139" s="223" t="s">
        <v>157</v>
      </c>
      <c r="BK139" s="225">
        <f>BK140+BK143+BK149+BK155+BK162</f>
        <v>0</v>
      </c>
    </row>
    <row r="140" s="12" customFormat="1" ht="22.8" customHeight="1">
      <c r="A140" s="12"/>
      <c r="B140" s="212"/>
      <c r="C140" s="213"/>
      <c r="D140" s="214" t="s">
        <v>77</v>
      </c>
      <c r="E140" s="226" t="s">
        <v>158</v>
      </c>
      <c r="F140" s="226" t="s">
        <v>159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SUM(P141:P142)</f>
        <v>0</v>
      </c>
      <c r="Q140" s="220"/>
      <c r="R140" s="221">
        <f>SUM(R141:R142)</f>
        <v>0.18696000000000002</v>
      </c>
      <c r="S140" s="220"/>
      <c r="T140" s="22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86</v>
      </c>
      <c r="AT140" s="224" t="s">
        <v>77</v>
      </c>
      <c r="AU140" s="224" t="s">
        <v>86</v>
      </c>
      <c r="AY140" s="223" t="s">
        <v>157</v>
      </c>
      <c r="BK140" s="225">
        <f>SUM(BK141:BK142)</f>
        <v>0</v>
      </c>
    </row>
    <row r="141" s="2" customFormat="1" ht="24.15" customHeight="1">
      <c r="A141" s="39"/>
      <c r="B141" s="40"/>
      <c r="C141" s="228" t="s">
        <v>86</v>
      </c>
      <c r="D141" s="228" t="s">
        <v>160</v>
      </c>
      <c r="E141" s="229" t="s">
        <v>2055</v>
      </c>
      <c r="F141" s="230" t="s">
        <v>2056</v>
      </c>
      <c r="G141" s="231" t="s">
        <v>177</v>
      </c>
      <c r="H141" s="232">
        <v>3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43</v>
      </c>
      <c r="O141" s="92"/>
      <c r="P141" s="238">
        <f>O141*H141</f>
        <v>0</v>
      </c>
      <c r="Q141" s="238">
        <v>0.06232</v>
      </c>
      <c r="R141" s="238">
        <f>Q141*H141</f>
        <v>0.18696000000000002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164</v>
      </c>
      <c r="AT141" s="240" t="s">
        <v>160</v>
      </c>
      <c r="AU141" s="240" t="s">
        <v>88</v>
      </c>
      <c r="AY141" s="18" t="s">
        <v>157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86</v>
      </c>
      <c r="BK141" s="241">
        <f>ROUND(I141*H141,2)</f>
        <v>0</v>
      </c>
      <c r="BL141" s="18" t="s">
        <v>164</v>
      </c>
      <c r="BM141" s="240" t="s">
        <v>2483</v>
      </c>
    </row>
    <row r="142" s="14" customFormat="1">
      <c r="A142" s="14"/>
      <c r="B142" s="253"/>
      <c r="C142" s="254"/>
      <c r="D142" s="244" t="s">
        <v>166</v>
      </c>
      <c r="E142" s="255" t="s">
        <v>1</v>
      </c>
      <c r="F142" s="256" t="s">
        <v>386</v>
      </c>
      <c r="G142" s="254"/>
      <c r="H142" s="257">
        <v>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166</v>
      </c>
      <c r="AU142" s="263" t="s">
        <v>88</v>
      </c>
      <c r="AV142" s="14" t="s">
        <v>88</v>
      </c>
      <c r="AW142" s="14" t="s">
        <v>34</v>
      </c>
      <c r="AX142" s="14" t="s">
        <v>86</v>
      </c>
      <c r="AY142" s="263" t="s">
        <v>157</v>
      </c>
    </row>
    <row r="143" s="12" customFormat="1" ht="22.8" customHeight="1">
      <c r="A143" s="12"/>
      <c r="B143" s="212"/>
      <c r="C143" s="213"/>
      <c r="D143" s="214" t="s">
        <v>77</v>
      </c>
      <c r="E143" s="226" t="s">
        <v>192</v>
      </c>
      <c r="F143" s="226" t="s">
        <v>607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SUM(P144:P148)</f>
        <v>0</v>
      </c>
      <c r="Q143" s="220"/>
      <c r="R143" s="221">
        <f>SUM(R144:R148)</f>
        <v>0.66268159999999998</v>
      </c>
      <c r="S143" s="220"/>
      <c r="T143" s="22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86</v>
      </c>
      <c r="AT143" s="224" t="s">
        <v>77</v>
      </c>
      <c r="AU143" s="224" t="s">
        <v>86</v>
      </c>
      <c r="AY143" s="223" t="s">
        <v>157</v>
      </c>
      <c r="BK143" s="225">
        <f>SUM(BK144:BK148)</f>
        <v>0</v>
      </c>
    </row>
    <row r="144" s="2" customFormat="1" ht="24.15" customHeight="1">
      <c r="A144" s="39"/>
      <c r="B144" s="40"/>
      <c r="C144" s="228" t="s">
        <v>88</v>
      </c>
      <c r="D144" s="228" t="s">
        <v>160</v>
      </c>
      <c r="E144" s="229" t="s">
        <v>1349</v>
      </c>
      <c r="F144" s="230" t="s">
        <v>1350</v>
      </c>
      <c r="G144" s="231" t="s">
        <v>177</v>
      </c>
      <c r="H144" s="232">
        <v>27.52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43</v>
      </c>
      <c r="O144" s="92"/>
      <c r="P144" s="238">
        <f>O144*H144</f>
        <v>0</v>
      </c>
      <c r="Q144" s="238">
        <v>0.0043800000000000002</v>
      </c>
      <c r="R144" s="238">
        <f>Q144*H144</f>
        <v>0.12053760000000001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164</v>
      </c>
      <c r="AT144" s="240" t="s">
        <v>160</v>
      </c>
      <c r="AU144" s="240" t="s">
        <v>88</v>
      </c>
      <c r="AY144" s="18" t="s">
        <v>157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86</v>
      </c>
      <c r="BK144" s="241">
        <f>ROUND(I144*H144,2)</f>
        <v>0</v>
      </c>
      <c r="BL144" s="18" t="s">
        <v>164</v>
      </c>
      <c r="BM144" s="240" t="s">
        <v>2484</v>
      </c>
    </row>
    <row r="145" s="14" customFormat="1">
      <c r="A145" s="14"/>
      <c r="B145" s="253"/>
      <c r="C145" s="254"/>
      <c r="D145" s="244" t="s">
        <v>166</v>
      </c>
      <c r="E145" s="255" t="s">
        <v>1</v>
      </c>
      <c r="F145" s="256" t="s">
        <v>2485</v>
      </c>
      <c r="G145" s="254"/>
      <c r="H145" s="257">
        <v>14.640000000000001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166</v>
      </c>
      <c r="AU145" s="263" t="s">
        <v>88</v>
      </c>
      <c r="AV145" s="14" t="s">
        <v>88</v>
      </c>
      <c r="AW145" s="14" t="s">
        <v>34</v>
      </c>
      <c r="AX145" s="14" t="s">
        <v>78</v>
      </c>
      <c r="AY145" s="263" t="s">
        <v>157</v>
      </c>
    </row>
    <row r="146" s="14" customFormat="1">
      <c r="A146" s="14"/>
      <c r="B146" s="253"/>
      <c r="C146" s="254"/>
      <c r="D146" s="244" t="s">
        <v>166</v>
      </c>
      <c r="E146" s="255" t="s">
        <v>1</v>
      </c>
      <c r="F146" s="256" t="s">
        <v>2486</v>
      </c>
      <c r="G146" s="254"/>
      <c r="H146" s="257">
        <v>12.880000000000001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166</v>
      </c>
      <c r="AU146" s="263" t="s">
        <v>88</v>
      </c>
      <c r="AV146" s="14" t="s">
        <v>88</v>
      </c>
      <c r="AW146" s="14" t="s">
        <v>34</v>
      </c>
      <c r="AX146" s="14" t="s">
        <v>78</v>
      </c>
      <c r="AY146" s="263" t="s">
        <v>157</v>
      </c>
    </row>
    <row r="147" s="15" customFormat="1">
      <c r="A147" s="15"/>
      <c r="B147" s="264"/>
      <c r="C147" s="265"/>
      <c r="D147" s="244" t="s">
        <v>166</v>
      </c>
      <c r="E147" s="266" t="s">
        <v>1</v>
      </c>
      <c r="F147" s="267" t="s">
        <v>170</v>
      </c>
      <c r="G147" s="265"/>
      <c r="H147" s="268">
        <v>27.52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166</v>
      </c>
      <c r="AU147" s="274" t="s">
        <v>88</v>
      </c>
      <c r="AV147" s="15" t="s">
        <v>164</v>
      </c>
      <c r="AW147" s="15" t="s">
        <v>34</v>
      </c>
      <c r="AX147" s="15" t="s">
        <v>86</v>
      </c>
      <c r="AY147" s="274" t="s">
        <v>157</v>
      </c>
    </row>
    <row r="148" s="2" customFormat="1" ht="37.8" customHeight="1">
      <c r="A148" s="39"/>
      <c r="B148" s="40"/>
      <c r="C148" s="228" t="s">
        <v>158</v>
      </c>
      <c r="D148" s="228" t="s">
        <v>160</v>
      </c>
      <c r="E148" s="229" t="s">
        <v>2061</v>
      </c>
      <c r="F148" s="230" t="s">
        <v>2062</v>
      </c>
      <c r="G148" s="231" t="s">
        <v>177</v>
      </c>
      <c r="H148" s="232">
        <v>27.52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43</v>
      </c>
      <c r="O148" s="92"/>
      <c r="P148" s="238">
        <f>O148*H148</f>
        <v>0</v>
      </c>
      <c r="Q148" s="238">
        <v>0.019699999999999999</v>
      </c>
      <c r="R148" s="238">
        <f>Q148*H148</f>
        <v>0.54214399999999996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164</v>
      </c>
      <c r="AT148" s="240" t="s">
        <v>160</v>
      </c>
      <c r="AU148" s="240" t="s">
        <v>88</v>
      </c>
      <c r="AY148" s="18" t="s">
        <v>157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86</v>
      </c>
      <c r="BK148" s="241">
        <f>ROUND(I148*H148,2)</f>
        <v>0</v>
      </c>
      <c r="BL148" s="18" t="s">
        <v>164</v>
      </c>
      <c r="BM148" s="240" t="s">
        <v>2487</v>
      </c>
    </row>
    <row r="149" s="12" customFormat="1" ht="22.8" customHeight="1">
      <c r="A149" s="12"/>
      <c r="B149" s="212"/>
      <c r="C149" s="213"/>
      <c r="D149" s="214" t="s">
        <v>77</v>
      </c>
      <c r="E149" s="226" t="s">
        <v>181</v>
      </c>
      <c r="F149" s="226" t="s">
        <v>704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SUM(P150:P154)</f>
        <v>0</v>
      </c>
      <c r="Q149" s="220"/>
      <c r="R149" s="221">
        <f>SUM(R150:R154)</f>
        <v>0.0022500000000000003</v>
      </c>
      <c r="S149" s="220"/>
      <c r="T149" s="222">
        <f>SUM(T150:T154)</f>
        <v>0.9900000000000001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86</v>
      </c>
      <c r="AT149" s="224" t="s">
        <v>77</v>
      </c>
      <c r="AU149" s="224" t="s">
        <v>86</v>
      </c>
      <c r="AY149" s="223" t="s">
        <v>157</v>
      </c>
      <c r="BK149" s="225">
        <f>SUM(BK150:BK154)</f>
        <v>0</v>
      </c>
    </row>
    <row r="150" s="2" customFormat="1" ht="37.8" customHeight="1">
      <c r="A150" s="39"/>
      <c r="B150" s="40"/>
      <c r="C150" s="228" t="s">
        <v>164</v>
      </c>
      <c r="D150" s="228" t="s">
        <v>160</v>
      </c>
      <c r="E150" s="229" t="s">
        <v>2064</v>
      </c>
      <c r="F150" s="230" t="s">
        <v>2065</v>
      </c>
      <c r="G150" s="231" t="s">
        <v>177</v>
      </c>
      <c r="H150" s="232">
        <v>9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43</v>
      </c>
      <c r="O150" s="92"/>
      <c r="P150" s="238">
        <f>O150*H150</f>
        <v>0</v>
      </c>
      <c r="Q150" s="238">
        <v>0.00021000000000000001</v>
      </c>
      <c r="R150" s="238">
        <f>Q150*H150</f>
        <v>0.0018900000000000002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164</v>
      </c>
      <c r="AT150" s="240" t="s">
        <v>160</v>
      </c>
      <c r="AU150" s="240" t="s">
        <v>88</v>
      </c>
      <c r="AY150" s="18" t="s">
        <v>157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86</v>
      </c>
      <c r="BK150" s="241">
        <f>ROUND(I150*H150,2)</f>
        <v>0</v>
      </c>
      <c r="BL150" s="18" t="s">
        <v>164</v>
      </c>
      <c r="BM150" s="240" t="s">
        <v>2488</v>
      </c>
    </row>
    <row r="151" s="2" customFormat="1" ht="24.15" customHeight="1">
      <c r="A151" s="39"/>
      <c r="B151" s="40"/>
      <c r="C151" s="228" t="s">
        <v>187</v>
      </c>
      <c r="D151" s="228" t="s">
        <v>160</v>
      </c>
      <c r="E151" s="229" t="s">
        <v>1378</v>
      </c>
      <c r="F151" s="230" t="s">
        <v>1379</v>
      </c>
      <c r="G151" s="231" t="s">
        <v>177</v>
      </c>
      <c r="H151" s="232">
        <v>9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43</v>
      </c>
      <c r="O151" s="92"/>
      <c r="P151" s="238">
        <f>O151*H151</f>
        <v>0</v>
      </c>
      <c r="Q151" s="238">
        <v>4.0000000000000003E-05</v>
      </c>
      <c r="R151" s="238">
        <f>Q151*H151</f>
        <v>0.00036000000000000002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164</v>
      </c>
      <c r="AT151" s="240" t="s">
        <v>160</v>
      </c>
      <c r="AU151" s="240" t="s">
        <v>88</v>
      </c>
      <c r="AY151" s="18" t="s">
        <v>157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86</v>
      </c>
      <c r="BK151" s="241">
        <f>ROUND(I151*H151,2)</f>
        <v>0</v>
      </c>
      <c r="BL151" s="18" t="s">
        <v>164</v>
      </c>
      <c r="BM151" s="240" t="s">
        <v>2489</v>
      </c>
    </row>
    <row r="152" s="2" customFormat="1" ht="33" customHeight="1">
      <c r="A152" s="39"/>
      <c r="B152" s="40"/>
      <c r="C152" s="228" t="s">
        <v>192</v>
      </c>
      <c r="D152" s="228" t="s">
        <v>160</v>
      </c>
      <c r="E152" s="229" t="s">
        <v>2068</v>
      </c>
      <c r="F152" s="230" t="s">
        <v>2069</v>
      </c>
      <c r="G152" s="231" t="s">
        <v>163</v>
      </c>
      <c r="H152" s="232">
        <v>0.45000000000000001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43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2.2000000000000002</v>
      </c>
      <c r="T152" s="239">
        <f>S152*H152</f>
        <v>0.9900000000000001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164</v>
      </c>
      <c r="AT152" s="240" t="s">
        <v>160</v>
      </c>
      <c r="AU152" s="240" t="s">
        <v>88</v>
      </c>
      <c r="AY152" s="18" t="s">
        <v>157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86</v>
      </c>
      <c r="BK152" s="241">
        <f>ROUND(I152*H152,2)</f>
        <v>0</v>
      </c>
      <c r="BL152" s="18" t="s">
        <v>164</v>
      </c>
      <c r="BM152" s="240" t="s">
        <v>2490</v>
      </c>
    </row>
    <row r="153" s="14" customFormat="1">
      <c r="A153" s="14"/>
      <c r="B153" s="253"/>
      <c r="C153" s="254"/>
      <c r="D153" s="244" t="s">
        <v>166</v>
      </c>
      <c r="E153" s="255" t="s">
        <v>1</v>
      </c>
      <c r="F153" s="256" t="s">
        <v>2491</v>
      </c>
      <c r="G153" s="254"/>
      <c r="H153" s="257">
        <v>0.45000000000000001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166</v>
      </c>
      <c r="AU153" s="263" t="s">
        <v>88</v>
      </c>
      <c r="AV153" s="14" t="s">
        <v>88</v>
      </c>
      <c r="AW153" s="14" t="s">
        <v>34</v>
      </c>
      <c r="AX153" s="14" t="s">
        <v>86</v>
      </c>
      <c r="AY153" s="263" t="s">
        <v>157</v>
      </c>
    </row>
    <row r="154" s="2" customFormat="1" ht="37.8" customHeight="1">
      <c r="A154" s="39"/>
      <c r="B154" s="40"/>
      <c r="C154" s="228" t="s">
        <v>197</v>
      </c>
      <c r="D154" s="228" t="s">
        <v>160</v>
      </c>
      <c r="E154" s="229" t="s">
        <v>2072</v>
      </c>
      <c r="F154" s="230" t="s">
        <v>2073</v>
      </c>
      <c r="G154" s="231" t="s">
        <v>185</v>
      </c>
      <c r="H154" s="232">
        <v>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43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164</v>
      </c>
      <c r="AT154" s="240" t="s">
        <v>160</v>
      </c>
      <c r="AU154" s="240" t="s">
        <v>88</v>
      </c>
      <c r="AY154" s="18" t="s">
        <v>157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86</v>
      </c>
      <c r="BK154" s="241">
        <f>ROUND(I154*H154,2)</f>
        <v>0</v>
      </c>
      <c r="BL154" s="18" t="s">
        <v>164</v>
      </c>
      <c r="BM154" s="240" t="s">
        <v>2492</v>
      </c>
    </row>
    <row r="155" s="12" customFormat="1" ht="22.8" customHeight="1">
      <c r="A155" s="12"/>
      <c r="B155" s="212"/>
      <c r="C155" s="213"/>
      <c r="D155" s="214" t="s">
        <v>77</v>
      </c>
      <c r="E155" s="226" t="s">
        <v>214</v>
      </c>
      <c r="F155" s="226" t="s">
        <v>215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SUM(P156:P161)</f>
        <v>0</v>
      </c>
      <c r="Q155" s="220"/>
      <c r="R155" s="221">
        <f>SUM(R156:R161)</f>
        <v>0</v>
      </c>
      <c r="S155" s="220"/>
      <c r="T155" s="222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86</v>
      </c>
      <c r="AT155" s="224" t="s">
        <v>77</v>
      </c>
      <c r="AU155" s="224" t="s">
        <v>86</v>
      </c>
      <c r="AY155" s="223" t="s">
        <v>157</v>
      </c>
      <c r="BK155" s="225">
        <f>SUM(BK156:BK161)</f>
        <v>0</v>
      </c>
    </row>
    <row r="156" s="2" customFormat="1" ht="16.5" customHeight="1">
      <c r="A156" s="39"/>
      <c r="B156" s="40"/>
      <c r="C156" s="228" t="s">
        <v>203</v>
      </c>
      <c r="D156" s="228" t="s">
        <v>160</v>
      </c>
      <c r="E156" s="229" t="s">
        <v>2075</v>
      </c>
      <c r="F156" s="230" t="s">
        <v>2076</v>
      </c>
      <c r="G156" s="231" t="s">
        <v>190</v>
      </c>
      <c r="H156" s="232">
        <v>2.3540000000000001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43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164</v>
      </c>
      <c r="AT156" s="240" t="s">
        <v>160</v>
      </c>
      <c r="AU156" s="240" t="s">
        <v>88</v>
      </c>
      <c r="AY156" s="18" t="s">
        <v>157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86</v>
      </c>
      <c r="BK156" s="241">
        <f>ROUND(I156*H156,2)</f>
        <v>0</v>
      </c>
      <c r="BL156" s="18" t="s">
        <v>164</v>
      </c>
      <c r="BM156" s="240" t="s">
        <v>2493</v>
      </c>
    </row>
    <row r="157" s="2" customFormat="1" ht="24.15" customHeight="1">
      <c r="A157" s="39"/>
      <c r="B157" s="40"/>
      <c r="C157" s="228" t="s">
        <v>181</v>
      </c>
      <c r="D157" s="228" t="s">
        <v>160</v>
      </c>
      <c r="E157" s="229" t="s">
        <v>2078</v>
      </c>
      <c r="F157" s="230" t="s">
        <v>2079</v>
      </c>
      <c r="G157" s="231" t="s">
        <v>190</v>
      </c>
      <c r="H157" s="232">
        <v>2.1499999999999999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43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164</v>
      </c>
      <c r="AT157" s="240" t="s">
        <v>160</v>
      </c>
      <c r="AU157" s="240" t="s">
        <v>88</v>
      </c>
      <c r="AY157" s="18" t="s">
        <v>157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86</v>
      </c>
      <c r="BK157" s="241">
        <f>ROUND(I157*H157,2)</f>
        <v>0</v>
      </c>
      <c r="BL157" s="18" t="s">
        <v>164</v>
      </c>
      <c r="BM157" s="240" t="s">
        <v>2494</v>
      </c>
    </row>
    <row r="158" s="2" customFormat="1" ht="24.15" customHeight="1">
      <c r="A158" s="39"/>
      <c r="B158" s="40"/>
      <c r="C158" s="228" t="s">
        <v>216</v>
      </c>
      <c r="D158" s="228" t="s">
        <v>160</v>
      </c>
      <c r="E158" s="229" t="s">
        <v>221</v>
      </c>
      <c r="F158" s="230" t="s">
        <v>1677</v>
      </c>
      <c r="G158" s="231" t="s">
        <v>190</v>
      </c>
      <c r="H158" s="232">
        <v>2.3540000000000001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43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164</v>
      </c>
      <c r="AT158" s="240" t="s">
        <v>160</v>
      </c>
      <c r="AU158" s="240" t="s">
        <v>88</v>
      </c>
      <c r="AY158" s="18" t="s">
        <v>157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86</v>
      </c>
      <c r="BK158" s="241">
        <f>ROUND(I158*H158,2)</f>
        <v>0</v>
      </c>
      <c r="BL158" s="18" t="s">
        <v>164</v>
      </c>
      <c r="BM158" s="240" t="s">
        <v>2495</v>
      </c>
    </row>
    <row r="159" s="2" customFormat="1" ht="24.15" customHeight="1">
      <c r="A159" s="39"/>
      <c r="B159" s="40"/>
      <c r="C159" s="228" t="s">
        <v>220</v>
      </c>
      <c r="D159" s="228" t="s">
        <v>160</v>
      </c>
      <c r="E159" s="229" t="s">
        <v>225</v>
      </c>
      <c r="F159" s="230" t="s">
        <v>226</v>
      </c>
      <c r="G159" s="231" t="s">
        <v>190</v>
      </c>
      <c r="H159" s="232">
        <v>44.725999999999999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43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164</v>
      </c>
      <c r="AT159" s="240" t="s">
        <v>160</v>
      </c>
      <c r="AU159" s="240" t="s">
        <v>88</v>
      </c>
      <c r="AY159" s="18" t="s">
        <v>157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86</v>
      </c>
      <c r="BK159" s="241">
        <f>ROUND(I159*H159,2)</f>
        <v>0</v>
      </c>
      <c r="BL159" s="18" t="s">
        <v>164</v>
      </c>
      <c r="BM159" s="240" t="s">
        <v>2496</v>
      </c>
    </row>
    <row r="160" s="14" customFormat="1">
      <c r="A160" s="14"/>
      <c r="B160" s="253"/>
      <c r="C160" s="254"/>
      <c r="D160" s="244" t="s">
        <v>166</v>
      </c>
      <c r="E160" s="254"/>
      <c r="F160" s="256" t="s">
        <v>2497</v>
      </c>
      <c r="G160" s="254"/>
      <c r="H160" s="257">
        <v>44.725999999999999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166</v>
      </c>
      <c r="AU160" s="263" t="s">
        <v>88</v>
      </c>
      <c r="AV160" s="14" t="s">
        <v>88</v>
      </c>
      <c r="AW160" s="14" t="s">
        <v>4</v>
      </c>
      <c r="AX160" s="14" t="s">
        <v>86</v>
      </c>
      <c r="AY160" s="263" t="s">
        <v>157</v>
      </c>
    </row>
    <row r="161" s="2" customFormat="1" ht="33" customHeight="1">
      <c r="A161" s="39"/>
      <c r="B161" s="40"/>
      <c r="C161" s="228" t="s">
        <v>224</v>
      </c>
      <c r="D161" s="228" t="s">
        <v>160</v>
      </c>
      <c r="E161" s="229" t="s">
        <v>832</v>
      </c>
      <c r="F161" s="230" t="s">
        <v>833</v>
      </c>
      <c r="G161" s="231" t="s">
        <v>190</v>
      </c>
      <c r="H161" s="232">
        <v>2.1499999999999999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43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164</v>
      </c>
      <c r="AT161" s="240" t="s">
        <v>160</v>
      </c>
      <c r="AU161" s="240" t="s">
        <v>88</v>
      </c>
      <c r="AY161" s="18" t="s">
        <v>157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86</v>
      </c>
      <c r="BK161" s="241">
        <f>ROUND(I161*H161,2)</f>
        <v>0</v>
      </c>
      <c r="BL161" s="18" t="s">
        <v>164</v>
      </c>
      <c r="BM161" s="240" t="s">
        <v>2498</v>
      </c>
    </row>
    <row r="162" s="12" customFormat="1" ht="22.8" customHeight="1">
      <c r="A162" s="12"/>
      <c r="B162" s="212"/>
      <c r="C162" s="213"/>
      <c r="D162" s="214" t="s">
        <v>77</v>
      </c>
      <c r="E162" s="226" t="s">
        <v>246</v>
      </c>
      <c r="F162" s="226" t="s">
        <v>247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P163</f>
        <v>0</v>
      </c>
      <c r="Q162" s="220"/>
      <c r="R162" s="221">
        <f>R163</f>
        <v>0</v>
      </c>
      <c r="S162" s="220"/>
      <c r="T162" s="222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86</v>
      </c>
      <c r="AT162" s="224" t="s">
        <v>77</v>
      </c>
      <c r="AU162" s="224" t="s">
        <v>86</v>
      </c>
      <c r="AY162" s="223" t="s">
        <v>157</v>
      </c>
      <c r="BK162" s="225">
        <f>BK163</f>
        <v>0</v>
      </c>
    </row>
    <row r="163" s="2" customFormat="1" ht="21.75" customHeight="1">
      <c r="A163" s="39"/>
      <c r="B163" s="40"/>
      <c r="C163" s="228" t="s">
        <v>229</v>
      </c>
      <c r="D163" s="228" t="s">
        <v>160</v>
      </c>
      <c r="E163" s="229" t="s">
        <v>1404</v>
      </c>
      <c r="F163" s="230" t="s">
        <v>1405</v>
      </c>
      <c r="G163" s="231" t="s">
        <v>190</v>
      </c>
      <c r="H163" s="232">
        <v>3.427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43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164</v>
      </c>
      <c r="AT163" s="240" t="s">
        <v>160</v>
      </c>
      <c r="AU163" s="240" t="s">
        <v>88</v>
      </c>
      <c r="AY163" s="18" t="s">
        <v>157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86</v>
      </c>
      <c r="BK163" s="241">
        <f>ROUND(I163*H163,2)</f>
        <v>0</v>
      </c>
      <c r="BL163" s="18" t="s">
        <v>164</v>
      </c>
      <c r="BM163" s="240" t="s">
        <v>2499</v>
      </c>
    </row>
    <row r="164" s="12" customFormat="1" ht="25.92" customHeight="1">
      <c r="A164" s="12"/>
      <c r="B164" s="212"/>
      <c r="C164" s="213"/>
      <c r="D164" s="214" t="s">
        <v>77</v>
      </c>
      <c r="E164" s="215" t="s">
        <v>906</v>
      </c>
      <c r="F164" s="215" t="s">
        <v>907</v>
      </c>
      <c r="G164" s="213"/>
      <c r="H164" s="213"/>
      <c r="I164" s="216"/>
      <c r="J164" s="217">
        <f>BK164</f>
        <v>0</v>
      </c>
      <c r="K164" s="213"/>
      <c r="L164" s="218"/>
      <c r="M164" s="219"/>
      <c r="N164" s="220"/>
      <c r="O164" s="220"/>
      <c r="P164" s="221">
        <f>P165+SUM(P166:P192)</f>
        <v>0</v>
      </c>
      <c r="Q164" s="220"/>
      <c r="R164" s="221">
        <f>R165+SUM(R166:R192)</f>
        <v>0</v>
      </c>
      <c r="S164" s="220"/>
      <c r="T164" s="222">
        <f>T165+SUM(T166:T192)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77</v>
      </c>
      <c r="AU164" s="224" t="s">
        <v>78</v>
      </c>
      <c r="AY164" s="223" t="s">
        <v>157</v>
      </c>
      <c r="BK164" s="225">
        <f>BK165+SUM(BK166:BK192)</f>
        <v>0</v>
      </c>
    </row>
    <row r="165" s="2" customFormat="1" ht="33" customHeight="1">
      <c r="A165" s="39"/>
      <c r="B165" s="40"/>
      <c r="C165" s="228" t="s">
        <v>235</v>
      </c>
      <c r="D165" s="228" t="s">
        <v>160</v>
      </c>
      <c r="E165" s="229" t="s">
        <v>2086</v>
      </c>
      <c r="F165" s="230" t="s">
        <v>2087</v>
      </c>
      <c r="G165" s="231" t="s">
        <v>173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43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242</v>
      </c>
      <c r="AT165" s="240" t="s">
        <v>160</v>
      </c>
      <c r="AU165" s="240" t="s">
        <v>86</v>
      </c>
      <c r="AY165" s="18" t="s">
        <v>157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86</v>
      </c>
      <c r="BK165" s="241">
        <f>ROUND(I165*H165,2)</f>
        <v>0</v>
      </c>
      <c r="BL165" s="18" t="s">
        <v>242</v>
      </c>
      <c r="BM165" s="240" t="s">
        <v>2500</v>
      </c>
    </row>
    <row r="166" s="14" customFormat="1">
      <c r="A166" s="14"/>
      <c r="B166" s="253"/>
      <c r="C166" s="254"/>
      <c r="D166" s="244" t="s">
        <v>166</v>
      </c>
      <c r="E166" s="255" t="s">
        <v>1</v>
      </c>
      <c r="F166" s="256" t="s">
        <v>2089</v>
      </c>
      <c r="G166" s="254"/>
      <c r="H166" s="257">
        <v>1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166</v>
      </c>
      <c r="AU166" s="263" t="s">
        <v>86</v>
      </c>
      <c r="AV166" s="14" t="s">
        <v>88</v>
      </c>
      <c r="AW166" s="14" t="s">
        <v>34</v>
      </c>
      <c r="AX166" s="14" t="s">
        <v>78</v>
      </c>
      <c r="AY166" s="263" t="s">
        <v>157</v>
      </c>
    </row>
    <row r="167" s="15" customFormat="1">
      <c r="A167" s="15"/>
      <c r="B167" s="264"/>
      <c r="C167" s="265"/>
      <c r="D167" s="244" t="s">
        <v>166</v>
      </c>
      <c r="E167" s="266" t="s">
        <v>1</v>
      </c>
      <c r="F167" s="267" t="s">
        <v>170</v>
      </c>
      <c r="G167" s="265"/>
      <c r="H167" s="268">
        <v>1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4" t="s">
        <v>166</v>
      </c>
      <c r="AU167" s="274" t="s">
        <v>86</v>
      </c>
      <c r="AV167" s="15" t="s">
        <v>164</v>
      </c>
      <c r="AW167" s="15" t="s">
        <v>34</v>
      </c>
      <c r="AX167" s="15" t="s">
        <v>86</v>
      </c>
      <c r="AY167" s="274" t="s">
        <v>157</v>
      </c>
    </row>
    <row r="168" s="2" customFormat="1" ht="24.15" customHeight="1">
      <c r="A168" s="39"/>
      <c r="B168" s="40"/>
      <c r="C168" s="279" t="s">
        <v>8</v>
      </c>
      <c r="D168" s="279" t="s">
        <v>261</v>
      </c>
      <c r="E168" s="280" t="s">
        <v>2090</v>
      </c>
      <c r="F168" s="281" t="s">
        <v>2091</v>
      </c>
      <c r="G168" s="282" t="s">
        <v>173</v>
      </c>
      <c r="H168" s="283">
        <v>1</v>
      </c>
      <c r="I168" s="284"/>
      <c r="J168" s="285">
        <f>ROUND(I168*H168,2)</f>
        <v>0</v>
      </c>
      <c r="K168" s="286"/>
      <c r="L168" s="287"/>
      <c r="M168" s="288" t="s">
        <v>1</v>
      </c>
      <c r="N168" s="289" t="s">
        <v>43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264</v>
      </c>
      <c r="AT168" s="240" t="s">
        <v>261</v>
      </c>
      <c r="AU168" s="240" t="s">
        <v>86</v>
      </c>
      <c r="AY168" s="18" t="s">
        <v>157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86</v>
      </c>
      <c r="BK168" s="241">
        <f>ROUND(I168*H168,2)</f>
        <v>0</v>
      </c>
      <c r="BL168" s="18" t="s">
        <v>242</v>
      </c>
      <c r="BM168" s="240" t="s">
        <v>2501</v>
      </c>
    </row>
    <row r="169" s="2" customFormat="1" ht="16.5" customHeight="1">
      <c r="A169" s="39"/>
      <c r="B169" s="40"/>
      <c r="C169" s="228" t="s">
        <v>242</v>
      </c>
      <c r="D169" s="228" t="s">
        <v>160</v>
      </c>
      <c r="E169" s="229" t="s">
        <v>2093</v>
      </c>
      <c r="F169" s="230" t="s">
        <v>2094</v>
      </c>
      <c r="G169" s="231" t="s">
        <v>173</v>
      </c>
      <c r="H169" s="232">
        <v>4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43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242</v>
      </c>
      <c r="AT169" s="240" t="s">
        <v>160</v>
      </c>
      <c r="AU169" s="240" t="s">
        <v>86</v>
      </c>
      <c r="AY169" s="18" t="s">
        <v>157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86</v>
      </c>
      <c r="BK169" s="241">
        <f>ROUND(I169*H169,2)</f>
        <v>0</v>
      </c>
      <c r="BL169" s="18" t="s">
        <v>242</v>
      </c>
      <c r="BM169" s="240" t="s">
        <v>2502</v>
      </c>
    </row>
    <row r="170" s="2" customFormat="1" ht="21.75" customHeight="1">
      <c r="A170" s="39"/>
      <c r="B170" s="40"/>
      <c r="C170" s="279" t="s">
        <v>248</v>
      </c>
      <c r="D170" s="279" t="s">
        <v>261</v>
      </c>
      <c r="E170" s="280" t="s">
        <v>2096</v>
      </c>
      <c r="F170" s="281" t="s">
        <v>2097</v>
      </c>
      <c r="G170" s="282" t="s">
        <v>173</v>
      </c>
      <c r="H170" s="283">
        <v>4</v>
      </c>
      <c r="I170" s="284"/>
      <c r="J170" s="285">
        <f>ROUND(I170*H170,2)</f>
        <v>0</v>
      </c>
      <c r="K170" s="286"/>
      <c r="L170" s="287"/>
      <c r="M170" s="288" t="s">
        <v>1</v>
      </c>
      <c r="N170" s="289" t="s">
        <v>43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264</v>
      </c>
      <c r="AT170" s="240" t="s">
        <v>261</v>
      </c>
      <c r="AU170" s="240" t="s">
        <v>86</v>
      </c>
      <c r="AY170" s="18" t="s">
        <v>157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86</v>
      </c>
      <c r="BK170" s="241">
        <f>ROUND(I170*H170,2)</f>
        <v>0</v>
      </c>
      <c r="BL170" s="18" t="s">
        <v>242</v>
      </c>
      <c r="BM170" s="240" t="s">
        <v>2503</v>
      </c>
    </row>
    <row r="171" s="2" customFormat="1" ht="16.5" customHeight="1">
      <c r="A171" s="39"/>
      <c r="B171" s="40"/>
      <c r="C171" s="279" t="s">
        <v>256</v>
      </c>
      <c r="D171" s="279" t="s">
        <v>261</v>
      </c>
      <c r="E171" s="280" t="s">
        <v>2099</v>
      </c>
      <c r="F171" s="281" t="s">
        <v>2100</v>
      </c>
      <c r="G171" s="282" t="s">
        <v>2101</v>
      </c>
      <c r="H171" s="283">
        <v>4</v>
      </c>
      <c r="I171" s="284"/>
      <c r="J171" s="285">
        <f>ROUND(I171*H171,2)</f>
        <v>0</v>
      </c>
      <c r="K171" s="286"/>
      <c r="L171" s="287"/>
      <c r="M171" s="288" t="s">
        <v>1</v>
      </c>
      <c r="N171" s="289" t="s">
        <v>43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264</v>
      </c>
      <c r="AT171" s="240" t="s">
        <v>261</v>
      </c>
      <c r="AU171" s="240" t="s">
        <v>86</v>
      </c>
      <c r="AY171" s="18" t="s">
        <v>157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86</v>
      </c>
      <c r="BK171" s="241">
        <f>ROUND(I171*H171,2)</f>
        <v>0</v>
      </c>
      <c r="BL171" s="18" t="s">
        <v>242</v>
      </c>
      <c r="BM171" s="240" t="s">
        <v>2504</v>
      </c>
    </row>
    <row r="172" s="2" customFormat="1" ht="24.15" customHeight="1">
      <c r="A172" s="39"/>
      <c r="B172" s="40"/>
      <c r="C172" s="228" t="s">
        <v>260</v>
      </c>
      <c r="D172" s="228" t="s">
        <v>160</v>
      </c>
      <c r="E172" s="229" t="s">
        <v>2103</v>
      </c>
      <c r="F172" s="230" t="s">
        <v>2104</v>
      </c>
      <c r="G172" s="231" t="s">
        <v>173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43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242</v>
      </c>
      <c r="AT172" s="240" t="s">
        <v>160</v>
      </c>
      <c r="AU172" s="240" t="s">
        <v>86</v>
      </c>
      <c r="AY172" s="18" t="s">
        <v>157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86</v>
      </c>
      <c r="BK172" s="241">
        <f>ROUND(I172*H172,2)</f>
        <v>0</v>
      </c>
      <c r="BL172" s="18" t="s">
        <v>242</v>
      </c>
      <c r="BM172" s="240" t="s">
        <v>2505</v>
      </c>
    </row>
    <row r="173" s="2" customFormat="1" ht="24.15" customHeight="1">
      <c r="A173" s="39"/>
      <c r="B173" s="40"/>
      <c r="C173" s="279" t="s">
        <v>268</v>
      </c>
      <c r="D173" s="279" t="s">
        <v>261</v>
      </c>
      <c r="E173" s="280" t="s">
        <v>2106</v>
      </c>
      <c r="F173" s="281" t="s">
        <v>2107</v>
      </c>
      <c r="G173" s="282" t="s">
        <v>173</v>
      </c>
      <c r="H173" s="283">
        <v>1</v>
      </c>
      <c r="I173" s="284"/>
      <c r="J173" s="285">
        <f>ROUND(I173*H173,2)</f>
        <v>0</v>
      </c>
      <c r="K173" s="286"/>
      <c r="L173" s="287"/>
      <c r="M173" s="288" t="s">
        <v>1</v>
      </c>
      <c r="N173" s="289" t="s">
        <v>43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264</v>
      </c>
      <c r="AT173" s="240" t="s">
        <v>261</v>
      </c>
      <c r="AU173" s="240" t="s">
        <v>86</v>
      </c>
      <c r="AY173" s="18" t="s">
        <v>157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86</v>
      </c>
      <c r="BK173" s="241">
        <f>ROUND(I173*H173,2)</f>
        <v>0</v>
      </c>
      <c r="BL173" s="18" t="s">
        <v>242</v>
      </c>
      <c r="BM173" s="240" t="s">
        <v>2506</v>
      </c>
    </row>
    <row r="174" s="2" customFormat="1" ht="21.75" customHeight="1">
      <c r="A174" s="39"/>
      <c r="B174" s="40"/>
      <c r="C174" s="228" t="s">
        <v>7</v>
      </c>
      <c r="D174" s="228" t="s">
        <v>160</v>
      </c>
      <c r="E174" s="229" t="s">
        <v>2109</v>
      </c>
      <c r="F174" s="230" t="s">
        <v>2110</v>
      </c>
      <c r="G174" s="231" t="s">
        <v>173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43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242</v>
      </c>
      <c r="AT174" s="240" t="s">
        <v>160</v>
      </c>
      <c r="AU174" s="240" t="s">
        <v>86</v>
      </c>
      <c r="AY174" s="18" t="s">
        <v>157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86</v>
      </c>
      <c r="BK174" s="241">
        <f>ROUND(I174*H174,2)</f>
        <v>0</v>
      </c>
      <c r="BL174" s="18" t="s">
        <v>242</v>
      </c>
      <c r="BM174" s="240" t="s">
        <v>2507</v>
      </c>
    </row>
    <row r="175" s="2" customFormat="1" ht="24.15" customHeight="1">
      <c r="A175" s="39"/>
      <c r="B175" s="40"/>
      <c r="C175" s="279" t="s">
        <v>289</v>
      </c>
      <c r="D175" s="279" t="s">
        <v>261</v>
      </c>
      <c r="E175" s="280" t="s">
        <v>2112</v>
      </c>
      <c r="F175" s="281" t="s">
        <v>2113</v>
      </c>
      <c r="G175" s="282" t="s">
        <v>173</v>
      </c>
      <c r="H175" s="283">
        <v>1</v>
      </c>
      <c r="I175" s="284"/>
      <c r="J175" s="285">
        <f>ROUND(I175*H175,2)</f>
        <v>0</v>
      </c>
      <c r="K175" s="286"/>
      <c r="L175" s="287"/>
      <c r="M175" s="288" t="s">
        <v>1</v>
      </c>
      <c r="N175" s="289" t="s">
        <v>43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264</v>
      </c>
      <c r="AT175" s="240" t="s">
        <v>261</v>
      </c>
      <c r="AU175" s="240" t="s">
        <v>86</v>
      </c>
      <c r="AY175" s="18" t="s">
        <v>157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86</v>
      </c>
      <c r="BK175" s="241">
        <f>ROUND(I175*H175,2)</f>
        <v>0</v>
      </c>
      <c r="BL175" s="18" t="s">
        <v>242</v>
      </c>
      <c r="BM175" s="240" t="s">
        <v>2508</v>
      </c>
    </row>
    <row r="176" s="2" customFormat="1" ht="24.15" customHeight="1">
      <c r="A176" s="39"/>
      <c r="B176" s="40"/>
      <c r="C176" s="228" t="s">
        <v>294</v>
      </c>
      <c r="D176" s="228" t="s">
        <v>160</v>
      </c>
      <c r="E176" s="229" t="s">
        <v>2115</v>
      </c>
      <c r="F176" s="230" t="s">
        <v>2116</v>
      </c>
      <c r="G176" s="231" t="s">
        <v>173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43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242</v>
      </c>
      <c r="AT176" s="240" t="s">
        <v>160</v>
      </c>
      <c r="AU176" s="240" t="s">
        <v>86</v>
      </c>
      <c r="AY176" s="18" t="s">
        <v>157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86</v>
      </c>
      <c r="BK176" s="241">
        <f>ROUND(I176*H176,2)</f>
        <v>0</v>
      </c>
      <c r="BL176" s="18" t="s">
        <v>242</v>
      </c>
      <c r="BM176" s="240" t="s">
        <v>2509</v>
      </c>
    </row>
    <row r="177" s="2" customFormat="1" ht="24.15" customHeight="1">
      <c r="A177" s="39"/>
      <c r="B177" s="40"/>
      <c r="C177" s="279" t="s">
        <v>300</v>
      </c>
      <c r="D177" s="279" t="s">
        <v>261</v>
      </c>
      <c r="E177" s="280" t="s">
        <v>2118</v>
      </c>
      <c r="F177" s="281" t="s">
        <v>2119</v>
      </c>
      <c r="G177" s="282" t="s">
        <v>173</v>
      </c>
      <c r="H177" s="283">
        <v>1</v>
      </c>
      <c r="I177" s="284"/>
      <c r="J177" s="285">
        <f>ROUND(I177*H177,2)</f>
        <v>0</v>
      </c>
      <c r="K177" s="286"/>
      <c r="L177" s="287"/>
      <c r="M177" s="288" t="s">
        <v>1</v>
      </c>
      <c r="N177" s="289" t="s">
        <v>43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264</v>
      </c>
      <c r="AT177" s="240" t="s">
        <v>261</v>
      </c>
      <c r="AU177" s="240" t="s">
        <v>86</v>
      </c>
      <c r="AY177" s="18" t="s">
        <v>157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86</v>
      </c>
      <c r="BK177" s="241">
        <f>ROUND(I177*H177,2)</f>
        <v>0</v>
      </c>
      <c r="BL177" s="18" t="s">
        <v>242</v>
      </c>
      <c r="BM177" s="240" t="s">
        <v>2510</v>
      </c>
    </row>
    <row r="178" s="2" customFormat="1" ht="24.15" customHeight="1">
      <c r="A178" s="39"/>
      <c r="B178" s="40"/>
      <c r="C178" s="228" t="s">
        <v>306</v>
      </c>
      <c r="D178" s="228" t="s">
        <v>160</v>
      </c>
      <c r="E178" s="229" t="s">
        <v>2121</v>
      </c>
      <c r="F178" s="230" t="s">
        <v>2122</v>
      </c>
      <c r="G178" s="231" t="s">
        <v>173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43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242</v>
      </c>
      <c r="AT178" s="240" t="s">
        <v>160</v>
      </c>
      <c r="AU178" s="240" t="s">
        <v>86</v>
      </c>
      <c r="AY178" s="18" t="s">
        <v>157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86</v>
      </c>
      <c r="BK178" s="241">
        <f>ROUND(I178*H178,2)</f>
        <v>0</v>
      </c>
      <c r="BL178" s="18" t="s">
        <v>242</v>
      </c>
      <c r="BM178" s="240" t="s">
        <v>2511</v>
      </c>
    </row>
    <row r="179" s="2" customFormat="1" ht="16.5" customHeight="1">
      <c r="A179" s="39"/>
      <c r="B179" s="40"/>
      <c r="C179" s="279" t="s">
        <v>322</v>
      </c>
      <c r="D179" s="279" t="s">
        <v>261</v>
      </c>
      <c r="E179" s="280" t="s">
        <v>2124</v>
      </c>
      <c r="F179" s="281" t="s">
        <v>2125</v>
      </c>
      <c r="G179" s="282" t="s">
        <v>212</v>
      </c>
      <c r="H179" s="283">
        <v>0.5</v>
      </c>
      <c r="I179" s="284"/>
      <c r="J179" s="285">
        <f>ROUND(I179*H179,2)</f>
        <v>0</v>
      </c>
      <c r="K179" s="286"/>
      <c r="L179" s="287"/>
      <c r="M179" s="288" t="s">
        <v>1</v>
      </c>
      <c r="N179" s="289" t="s">
        <v>43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264</v>
      </c>
      <c r="AT179" s="240" t="s">
        <v>261</v>
      </c>
      <c r="AU179" s="240" t="s">
        <v>86</v>
      </c>
      <c r="AY179" s="18" t="s">
        <v>157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86</v>
      </c>
      <c r="BK179" s="241">
        <f>ROUND(I179*H179,2)</f>
        <v>0</v>
      </c>
      <c r="BL179" s="18" t="s">
        <v>242</v>
      </c>
      <c r="BM179" s="240" t="s">
        <v>2512</v>
      </c>
    </row>
    <row r="180" s="2" customFormat="1" ht="24.15" customHeight="1">
      <c r="A180" s="39"/>
      <c r="B180" s="40"/>
      <c r="C180" s="228" t="s">
        <v>327</v>
      </c>
      <c r="D180" s="228" t="s">
        <v>160</v>
      </c>
      <c r="E180" s="229" t="s">
        <v>2127</v>
      </c>
      <c r="F180" s="230" t="s">
        <v>2128</v>
      </c>
      <c r="G180" s="231" t="s">
        <v>173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43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242</v>
      </c>
      <c r="AT180" s="240" t="s">
        <v>160</v>
      </c>
      <c r="AU180" s="240" t="s">
        <v>86</v>
      </c>
      <c r="AY180" s="18" t="s">
        <v>157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86</v>
      </c>
      <c r="BK180" s="241">
        <f>ROUND(I180*H180,2)</f>
        <v>0</v>
      </c>
      <c r="BL180" s="18" t="s">
        <v>242</v>
      </c>
      <c r="BM180" s="240" t="s">
        <v>2513</v>
      </c>
    </row>
    <row r="181" s="2" customFormat="1" ht="16.5" customHeight="1">
      <c r="A181" s="39"/>
      <c r="B181" s="40"/>
      <c r="C181" s="279" t="s">
        <v>331</v>
      </c>
      <c r="D181" s="279" t="s">
        <v>261</v>
      </c>
      <c r="E181" s="280" t="s">
        <v>2130</v>
      </c>
      <c r="F181" s="281" t="s">
        <v>2131</v>
      </c>
      <c r="G181" s="282" t="s">
        <v>173</v>
      </c>
      <c r="H181" s="283">
        <v>1</v>
      </c>
      <c r="I181" s="284"/>
      <c r="J181" s="285">
        <f>ROUND(I181*H181,2)</f>
        <v>0</v>
      </c>
      <c r="K181" s="286"/>
      <c r="L181" s="287"/>
      <c r="M181" s="288" t="s">
        <v>1</v>
      </c>
      <c r="N181" s="289" t="s">
        <v>43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264</v>
      </c>
      <c r="AT181" s="240" t="s">
        <v>261</v>
      </c>
      <c r="AU181" s="240" t="s">
        <v>86</v>
      </c>
      <c r="AY181" s="18" t="s">
        <v>157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86</v>
      </c>
      <c r="BK181" s="241">
        <f>ROUND(I181*H181,2)</f>
        <v>0</v>
      </c>
      <c r="BL181" s="18" t="s">
        <v>242</v>
      </c>
      <c r="BM181" s="240" t="s">
        <v>2514</v>
      </c>
    </row>
    <row r="182" s="2" customFormat="1" ht="33" customHeight="1">
      <c r="A182" s="39"/>
      <c r="B182" s="40"/>
      <c r="C182" s="228" t="s">
        <v>335</v>
      </c>
      <c r="D182" s="228" t="s">
        <v>160</v>
      </c>
      <c r="E182" s="229" t="s">
        <v>2133</v>
      </c>
      <c r="F182" s="230" t="s">
        <v>2134</v>
      </c>
      <c r="G182" s="231" t="s">
        <v>173</v>
      </c>
      <c r="H182" s="232">
        <v>1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43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242</v>
      </c>
      <c r="AT182" s="240" t="s">
        <v>160</v>
      </c>
      <c r="AU182" s="240" t="s">
        <v>86</v>
      </c>
      <c r="AY182" s="18" t="s">
        <v>157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86</v>
      </c>
      <c r="BK182" s="241">
        <f>ROUND(I182*H182,2)</f>
        <v>0</v>
      </c>
      <c r="BL182" s="18" t="s">
        <v>242</v>
      </c>
      <c r="BM182" s="240" t="s">
        <v>2515</v>
      </c>
    </row>
    <row r="183" s="2" customFormat="1" ht="24.15" customHeight="1">
      <c r="A183" s="39"/>
      <c r="B183" s="40"/>
      <c r="C183" s="279" t="s">
        <v>347</v>
      </c>
      <c r="D183" s="279" t="s">
        <v>261</v>
      </c>
      <c r="E183" s="280" t="s">
        <v>2136</v>
      </c>
      <c r="F183" s="281" t="s">
        <v>2137</v>
      </c>
      <c r="G183" s="282" t="s">
        <v>173</v>
      </c>
      <c r="H183" s="283">
        <v>1</v>
      </c>
      <c r="I183" s="284"/>
      <c r="J183" s="285">
        <f>ROUND(I183*H183,2)</f>
        <v>0</v>
      </c>
      <c r="K183" s="286"/>
      <c r="L183" s="287"/>
      <c r="M183" s="288" t="s">
        <v>1</v>
      </c>
      <c r="N183" s="289" t="s">
        <v>43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264</v>
      </c>
      <c r="AT183" s="240" t="s">
        <v>261</v>
      </c>
      <c r="AU183" s="240" t="s">
        <v>86</v>
      </c>
      <c r="AY183" s="18" t="s">
        <v>157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86</v>
      </c>
      <c r="BK183" s="241">
        <f>ROUND(I183*H183,2)</f>
        <v>0</v>
      </c>
      <c r="BL183" s="18" t="s">
        <v>242</v>
      </c>
      <c r="BM183" s="240" t="s">
        <v>2516</v>
      </c>
    </row>
    <row r="184" s="2" customFormat="1" ht="24.15" customHeight="1">
      <c r="A184" s="39"/>
      <c r="B184" s="40"/>
      <c r="C184" s="228" t="s">
        <v>351</v>
      </c>
      <c r="D184" s="228" t="s">
        <v>160</v>
      </c>
      <c r="E184" s="229" t="s">
        <v>2139</v>
      </c>
      <c r="F184" s="230" t="s">
        <v>2140</v>
      </c>
      <c r="G184" s="231" t="s">
        <v>212</v>
      </c>
      <c r="H184" s="232">
        <v>12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43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242</v>
      </c>
      <c r="AT184" s="240" t="s">
        <v>160</v>
      </c>
      <c r="AU184" s="240" t="s">
        <v>86</v>
      </c>
      <c r="AY184" s="18" t="s">
        <v>157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86</v>
      </c>
      <c r="BK184" s="241">
        <f>ROUND(I184*H184,2)</f>
        <v>0</v>
      </c>
      <c r="BL184" s="18" t="s">
        <v>242</v>
      </c>
      <c r="BM184" s="240" t="s">
        <v>2517</v>
      </c>
    </row>
    <row r="185" s="2" customFormat="1" ht="24.15" customHeight="1">
      <c r="A185" s="39"/>
      <c r="B185" s="40"/>
      <c r="C185" s="279" t="s">
        <v>264</v>
      </c>
      <c r="D185" s="279" t="s">
        <v>261</v>
      </c>
      <c r="E185" s="280" t="s">
        <v>2142</v>
      </c>
      <c r="F185" s="281" t="s">
        <v>2143</v>
      </c>
      <c r="G185" s="282" t="s">
        <v>173</v>
      </c>
      <c r="H185" s="283">
        <v>2</v>
      </c>
      <c r="I185" s="284"/>
      <c r="J185" s="285">
        <f>ROUND(I185*H185,2)</f>
        <v>0</v>
      </c>
      <c r="K185" s="286"/>
      <c r="L185" s="287"/>
      <c r="M185" s="288" t="s">
        <v>1</v>
      </c>
      <c r="N185" s="289" t="s">
        <v>43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264</v>
      </c>
      <c r="AT185" s="240" t="s">
        <v>261</v>
      </c>
      <c r="AU185" s="240" t="s">
        <v>86</v>
      </c>
      <c r="AY185" s="18" t="s">
        <v>157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86</v>
      </c>
      <c r="BK185" s="241">
        <f>ROUND(I185*H185,2)</f>
        <v>0</v>
      </c>
      <c r="BL185" s="18" t="s">
        <v>242</v>
      </c>
      <c r="BM185" s="240" t="s">
        <v>2518</v>
      </c>
    </row>
    <row r="186" s="2" customFormat="1" ht="16.5" customHeight="1">
      <c r="A186" s="39"/>
      <c r="B186" s="40"/>
      <c r="C186" s="279" t="s">
        <v>358</v>
      </c>
      <c r="D186" s="279" t="s">
        <v>261</v>
      </c>
      <c r="E186" s="280" t="s">
        <v>2145</v>
      </c>
      <c r="F186" s="281" t="s">
        <v>2146</v>
      </c>
      <c r="G186" s="282" t="s">
        <v>173</v>
      </c>
      <c r="H186" s="283">
        <v>4</v>
      </c>
      <c r="I186" s="284"/>
      <c r="J186" s="285">
        <f>ROUND(I186*H186,2)</f>
        <v>0</v>
      </c>
      <c r="K186" s="286"/>
      <c r="L186" s="287"/>
      <c r="M186" s="288" t="s">
        <v>1</v>
      </c>
      <c r="N186" s="289" t="s">
        <v>43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264</v>
      </c>
      <c r="AT186" s="240" t="s">
        <v>261</v>
      </c>
      <c r="AU186" s="240" t="s">
        <v>86</v>
      </c>
      <c r="AY186" s="18" t="s">
        <v>157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86</v>
      </c>
      <c r="BK186" s="241">
        <f>ROUND(I186*H186,2)</f>
        <v>0</v>
      </c>
      <c r="BL186" s="18" t="s">
        <v>242</v>
      </c>
      <c r="BM186" s="240" t="s">
        <v>2519</v>
      </c>
    </row>
    <row r="187" s="2" customFormat="1" ht="16.5" customHeight="1">
      <c r="A187" s="39"/>
      <c r="B187" s="40"/>
      <c r="C187" s="228" t="s">
        <v>364</v>
      </c>
      <c r="D187" s="228" t="s">
        <v>160</v>
      </c>
      <c r="E187" s="229" t="s">
        <v>2148</v>
      </c>
      <c r="F187" s="230" t="s">
        <v>2149</v>
      </c>
      <c r="G187" s="231" t="s">
        <v>173</v>
      </c>
      <c r="H187" s="232">
        <v>1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43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242</v>
      </c>
      <c r="AT187" s="240" t="s">
        <v>160</v>
      </c>
      <c r="AU187" s="240" t="s">
        <v>86</v>
      </c>
      <c r="AY187" s="18" t="s">
        <v>157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86</v>
      </c>
      <c r="BK187" s="241">
        <f>ROUND(I187*H187,2)</f>
        <v>0</v>
      </c>
      <c r="BL187" s="18" t="s">
        <v>242</v>
      </c>
      <c r="BM187" s="240" t="s">
        <v>2520</v>
      </c>
    </row>
    <row r="188" s="2" customFormat="1" ht="16.5" customHeight="1">
      <c r="A188" s="39"/>
      <c r="B188" s="40"/>
      <c r="C188" s="279" t="s">
        <v>371</v>
      </c>
      <c r="D188" s="279" t="s">
        <v>261</v>
      </c>
      <c r="E188" s="280" t="s">
        <v>2151</v>
      </c>
      <c r="F188" s="281" t="s">
        <v>2152</v>
      </c>
      <c r="G188" s="282" t="s">
        <v>173</v>
      </c>
      <c r="H188" s="283">
        <v>1</v>
      </c>
      <c r="I188" s="284"/>
      <c r="J188" s="285">
        <f>ROUND(I188*H188,2)</f>
        <v>0</v>
      </c>
      <c r="K188" s="286"/>
      <c r="L188" s="287"/>
      <c r="M188" s="288" t="s">
        <v>1</v>
      </c>
      <c r="N188" s="289" t="s">
        <v>43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264</v>
      </c>
      <c r="AT188" s="240" t="s">
        <v>261</v>
      </c>
      <c r="AU188" s="240" t="s">
        <v>86</v>
      </c>
      <c r="AY188" s="18" t="s">
        <v>157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86</v>
      </c>
      <c r="BK188" s="241">
        <f>ROUND(I188*H188,2)</f>
        <v>0</v>
      </c>
      <c r="BL188" s="18" t="s">
        <v>242</v>
      </c>
      <c r="BM188" s="240" t="s">
        <v>2521</v>
      </c>
    </row>
    <row r="189" s="2" customFormat="1" ht="16.5" customHeight="1">
      <c r="A189" s="39"/>
      <c r="B189" s="40"/>
      <c r="C189" s="228" t="s">
        <v>375</v>
      </c>
      <c r="D189" s="228" t="s">
        <v>160</v>
      </c>
      <c r="E189" s="229" t="s">
        <v>2154</v>
      </c>
      <c r="F189" s="230" t="s">
        <v>2155</v>
      </c>
      <c r="G189" s="231" t="s">
        <v>173</v>
      </c>
      <c r="H189" s="232">
        <v>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43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242</v>
      </c>
      <c r="AT189" s="240" t="s">
        <v>160</v>
      </c>
      <c r="AU189" s="240" t="s">
        <v>86</v>
      </c>
      <c r="AY189" s="18" t="s">
        <v>157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86</v>
      </c>
      <c r="BK189" s="241">
        <f>ROUND(I189*H189,2)</f>
        <v>0</v>
      </c>
      <c r="BL189" s="18" t="s">
        <v>242</v>
      </c>
      <c r="BM189" s="240" t="s">
        <v>2522</v>
      </c>
    </row>
    <row r="190" s="2" customFormat="1" ht="16.5" customHeight="1">
      <c r="A190" s="39"/>
      <c r="B190" s="40"/>
      <c r="C190" s="279" t="s">
        <v>380</v>
      </c>
      <c r="D190" s="279" t="s">
        <v>261</v>
      </c>
      <c r="E190" s="280" t="s">
        <v>2157</v>
      </c>
      <c r="F190" s="281" t="s">
        <v>2158</v>
      </c>
      <c r="G190" s="282" t="s">
        <v>212</v>
      </c>
      <c r="H190" s="283">
        <v>10</v>
      </c>
      <c r="I190" s="284"/>
      <c r="J190" s="285">
        <f>ROUND(I190*H190,2)</f>
        <v>0</v>
      </c>
      <c r="K190" s="286"/>
      <c r="L190" s="287"/>
      <c r="M190" s="288" t="s">
        <v>1</v>
      </c>
      <c r="N190" s="289" t="s">
        <v>43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264</v>
      </c>
      <c r="AT190" s="240" t="s">
        <v>261</v>
      </c>
      <c r="AU190" s="240" t="s">
        <v>86</v>
      </c>
      <c r="AY190" s="18" t="s">
        <v>157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86</v>
      </c>
      <c r="BK190" s="241">
        <f>ROUND(I190*H190,2)</f>
        <v>0</v>
      </c>
      <c r="BL190" s="18" t="s">
        <v>242</v>
      </c>
      <c r="BM190" s="240" t="s">
        <v>2523</v>
      </c>
    </row>
    <row r="191" s="2" customFormat="1" ht="24.15" customHeight="1">
      <c r="A191" s="39"/>
      <c r="B191" s="40"/>
      <c r="C191" s="228" t="s">
        <v>387</v>
      </c>
      <c r="D191" s="228" t="s">
        <v>160</v>
      </c>
      <c r="E191" s="229" t="s">
        <v>917</v>
      </c>
      <c r="F191" s="230" t="s">
        <v>918</v>
      </c>
      <c r="G191" s="231" t="s">
        <v>367</v>
      </c>
      <c r="H191" s="290"/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43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242</v>
      </c>
      <c r="AT191" s="240" t="s">
        <v>160</v>
      </c>
      <c r="AU191" s="240" t="s">
        <v>86</v>
      </c>
      <c r="AY191" s="18" t="s">
        <v>157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86</v>
      </c>
      <c r="BK191" s="241">
        <f>ROUND(I191*H191,2)</f>
        <v>0</v>
      </c>
      <c r="BL191" s="18" t="s">
        <v>242</v>
      </c>
      <c r="BM191" s="240" t="s">
        <v>2524</v>
      </c>
    </row>
    <row r="192" s="12" customFormat="1" ht="22.8" customHeight="1">
      <c r="A192" s="12"/>
      <c r="B192" s="212"/>
      <c r="C192" s="213"/>
      <c r="D192" s="214" t="s">
        <v>77</v>
      </c>
      <c r="E192" s="226" t="s">
        <v>2161</v>
      </c>
      <c r="F192" s="226" t="s">
        <v>2162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SUM(P193:P194)</f>
        <v>0</v>
      </c>
      <c r="Q192" s="220"/>
      <c r="R192" s="221">
        <f>SUM(R193:R194)</f>
        <v>0</v>
      </c>
      <c r="S192" s="220"/>
      <c r="T192" s="222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86</v>
      </c>
      <c r="AT192" s="224" t="s">
        <v>77</v>
      </c>
      <c r="AU192" s="224" t="s">
        <v>86</v>
      </c>
      <c r="AY192" s="223" t="s">
        <v>157</v>
      </c>
      <c r="BK192" s="225">
        <f>SUM(BK193:BK194)</f>
        <v>0</v>
      </c>
    </row>
    <row r="193" s="2" customFormat="1" ht="49.05" customHeight="1">
      <c r="A193" s="39"/>
      <c r="B193" s="40"/>
      <c r="C193" s="228" t="s">
        <v>396</v>
      </c>
      <c r="D193" s="228" t="s">
        <v>160</v>
      </c>
      <c r="E193" s="229" t="s">
        <v>2163</v>
      </c>
      <c r="F193" s="230" t="s">
        <v>2164</v>
      </c>
      <c r="G193" s="231" t="s">
        <v>195</v>
      </c>
      <c r="H193" s="232">
        <v>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43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164</v>
      </c>
      <c r="AT193" s="240" t="s">
        <v>160</v>
      </c>
      <c r="AU193" s="240" t="s">
        <v>88</v>
      </c>
      <c r="AY193" s="18" t="s">
        <v>157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86</v>
      </c>
      <c r="BK193" s="241">
        <f>ROUND(I193*H193,2)</f>
        <v>0</v>
      </c>
      <c r="BL193" s="18" t="s">
        <v>164</v>
      </c>
      <c r="BM193" s="240" t="s">
        <v>2525</v>
      </c>
    </row>
    <row r="194" s="2" customFormat="1" ht="37.8" customHeight="1">
      <c r="A194" s="39"/>
      <c r="B194" s="40"/>
      <c r="C194" s="228" t="s">
        <v>400</v>
      </c>
      <c r="D194" s="228" t="s">
        <v>160</v>
      </c>
      <c r="E194" s="229" t="s">
        <v>2166</v>
      </c>
      <c r="F194" s="230" t="s">
        <v>2167</v>
      </c>
      <c r="G194" s="231" t="s">
        <v>195</v>
      </c>
      <c r="H194" s="232">
        <v>1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43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164</v>
      </c>
      <c r="AT194" s="240" t="s">
        <v>160</v>
      </c>
      <c r="AU194" s="240" t="s">
        <v>88</v>
      </c>
      <c r="AY194" s="18" t="s">
        <v>157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86</v>
      </c>
      <c r="BK194" s="241">
        <f>ROUND(I194*H194,2)</f>
        <v>0</v>
      </c>
      <c r="BL194" s="18" t="s">
        <v>164</v>
      </c>
      <c r="BM194" s="240" t="s">
        <v>2526</v>
      </c>
    </row>
    <row r="195" s="12" customFormat="1" ht="25.92" customHeight="1">
      <c r="A195" s="12"/>
      <c r="B195" s="212"/>
      <c r="C195" s="213"/>
      <c r="D195" s="214" t="s">
        <v>77</v>
      </c>
      <c r="E195" s="215" t="s">
        <v>252</v>
      </c>
      <c r="F195" s="215" t="s">
        <v>253</v>
      </c>
      <c r="G195" s="213"/>
      <c r="H195" s="213"/>
      <c r="I195" s="216"/>
      <c r="J195" s="217">
        <f>BK195</f>
        <v>0</v>
      </c>
      <c r="K195" s="213"/>
      <c r="L195" s="218"/>
      <c r="M195" s="219"/>
      <c r="N195" s="220"/>
      <c r="O195" s="220"/>
      <c r="P195" s="221">
        <f>P196+P225+P229+P235+P241+P256+P268+P290+P295</f>
        <v>0</v>
      </c>
      <c r="Q195" s="220"/>
      <c r="R195" s="221">
        <f>R196+R225+R229+R235+R241+R256+R268+R290+R295</f>
        <v>1.50180632</v>
      </c>
      <c r="S195" s="220"/>
      <c r="T195" s="222">
        <f>T196+T225+T229+T235+T241+T256+T268+T290+T295</f>
        <v>1.8315136399999998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88</v>
      </c>
      <c r="AT195" s="224" t="s">
        <v>77</v>
      </c>
      <c r="AU195" s="224" t="s">
        <v>78</v>
      </c>
      <c r="AY195" s="223" t="s">
        <v>157</v>
      </c>
      <c r="BK195" s="225">
        <f>BK196+BK225+BK229+BK235+BK241+BK256+BK268+BK290+BK295</f>
        <v>0</v>
      </c>
    </row>
    <row r="196" s="12" customFormat="1" ht="22.8" customHeight="1">
      <c r="A196" s="12"/>
      <c r="B196" s="212"/>
      <c r="C196" s="213"/>
      <c r="D196" s="214" t="s">
        <v>77</v>
      </c>
      <c r="E196" s="226" t="s">
        <v>1739</v>
      </c>
      <c r="F196" s="226" t="s">
        <v>1740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SUM(P197:P224)</f>
        <v>0</v>
      </c>
      <c r="Q196" s="220"/>
      <c r="R196" s="221">
        <f>SUM(R197:R224)</f>
        <v>0.030590000000000003</v>
      </c>
      <c r="S196" s="220"/>
      <c r="T196" s="222">
        <f>SUM(T197:T224)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88</v>
      </c>
      <c r="AT196" s="224" t="s">
        <v>77</v>
      </c>
      <c r="AU196" s="224" t="s">
        <v>86</v>
      </c>
      <c r="AY196" s="223" t="s">
        <v>157</v>
      </c>
      <c r="BK196" s="225">
        <f>SUM(BK197:BK224)</f>
        <v>0</v>
      </c>
    </row>
    <row r="197" s="2" customFormat="1" ht="24.15" customHeight="1">
      <c r="A197" s="39"/>
      <c r="B197" s="40"/>
      <c r="C197" s="228" t="s">
        <v>406</v>
      </c>
      <c r="D197" s="228" t="s">
        <v>160</v>
      </c>
      <c r="E197" s="229" t="s">
        <v>2169</v>
      </c>
      <c r="F197" s="230" t="s">
        <v>2170</v>
      </c>
      <c r="G197" s="231" t="s">
        <v>173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43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242</v>
      </c>
      <c r="AT197" s="240" t="s">
        <v>160</v>
      </c>
      <c r="AU197" s="240" t="s">
        <v>88</v>
      </c>
      <c r="AY197" s="18" t="s">
        <v>157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86</v>
      </c>
      <c r="BK197" s="241">
        <f>ROUND(I197*H197,2)</f>
        <v>0</v>
      </c>
      <c r="BL197" s="18" t="s">
        <v>242</v>
      </c>
      <c r="BM197" s="240" t="s">
        <v>2527</v>
      </c>
    </row>
    <row r="198" s="2" customFormat="1" ht="16.5" customHeight="1">
      <c r="A198" s="39"/>
      <c r="B198" s="40"/>
      <c r="C198" s="228" t="s">
        <v>410</v>
      </c>
      <c r="D198" s="228" t="s">
        <v>160</v>
      </c>
      <c r="E198" s="229" t="s">
        <v>1770</v>
      </c>
      <c r="F198" s="230" t="s">
        <v>2172</v>
      </c>
      <c r="G198" s="231" t="s">
        <v>173</v>
      </c>
      <c r="H198" s="232">
        <v>2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43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242</v>
      </c>
      <c r="AT198" s="240" t="s">
        <v>160</v>
      </c>
      <c r="AU198" s="240" t="s">
        <v>88</v>
      </c>
      <c r="AY198" s="18" t="s">
        <v>157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86</v>
      </c>
      <c r="BK198" s="241">
        <f>ROUND(I198*H198,2)</f>
        <v>0</v>
      </c>
      <c r="BL198" s="18" t="s">
        <v>242</v>
      </c>
      <c r="BM198" s="240" t="s">
        <v>2528</v>
      </c>
    </row>
    <row r="199" s="2" customFormat="1" ht="21.75" customHeight="1">
      <c r="A199" s="39"/>
      <c r="B199" s="40"/>
      <c r="C199" s="228" t="s">
        <v>414</v>
      </c>
      <c r="D199" s="228" t="s">
        <v>160</v>
      </c>
      <c r="E199" s="229" t="s">
        <v>2174</v>
      </c>
      <c r="F199" s="230" t="s">
        <v>2175</v>
      </c>
      <c r="G199" s="231" t="s">
        <v>173</v>
      </c>
      <c r="H199" s="232">
        <v>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43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242</v>
      </c>
      <c r="AT199" s="240" t="s">
        <v>160</v>
      </c>
      <c r="AU199" s="240" t="s">
        <v>88</v>
      </c>
      <c r="AY199" s="18" t="s">
        <v>157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86</v>
      </c>
      <c r="BK199" s="241">
        <f>ROUND(I199*H199,2)</f>
        <v>0</v>
      </c>
      <c r="BL199" s="18" t="s">
        <v>242</v>
      </c>
      <c r="BM199" s="240" t="s">
        <v>2529</v>
      </c>
    </row>
    <row r="200" s="2" customFormat="1" ht="16.5" customHeight="1">
      <c r="A200" s="39"/>
      <c r="B200" s="40"/>
      <c r="C200" s="228" t="s">
        <v>424</v>
      </c>
      <c r="D200" s="228" t="s">
        <v>160</v>
      </c>
      <c r="E200" s="229" t="s">
        <v>2177</v>
      </c>
      <c r="F200" s="230" t="s">
        <v>2178</v>
      </c>
      <c r="G200" s="231" t="s">
        <v>173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43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242</v>
      </c>
      <c r="AT200" s="240" t="s">
        <v>160</v>
      </c>
      <c r="AU200" s="240" t="s">
        <v>88</v>
      </c>
      <c r="AY200" s="18" t="s">
        <v>157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86</v>
      </c>
      <c r="BK200" s="241">
        <f>ROUND(I200*H200,2)</f>
        <v>0</v>
      </c>
      <c r="BL200" s="18" t="s">
        <v>242</v>
      </c>
      <c r="BM200" s="240" t="s">
        <v>2530</v>
      </c>
    </row>
    <row r="201" s="2" customFormat="1" ht="21.75" customHeight="1">
      <c r="A201" s="39"/>
      <c r="B201" s="40"/>
      <c r="C201" s="228" t="s">
        <v>429</v>
      </c>
      <c r="D201" s="228" t="s">
        <v>160</v>
      </c>
      <c r="E201" s="229" t="s">
        <v>1774</v>
      </c>
      <c r="F201" s="230" t="s">
        <v>2180</v>
      </c>
      <c r="G201" s="231" t="s">
        <v>173</v>
      </c>
      <c r="H201" s="232">
        <v>1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43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242</v>
      </c>
      <c r="AT201" s="240" t="s">
        <v>160</v>
      </c>
      <c r="AU201" s="240" t="s">
        <v>88</v>
      </c>
      <c r="AY201" s="18" t="s">
        <v>157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86</v>
      </c>
      <c r="BK201" s="241">
        <f>ROUND(I201*H201,2)</f>
        <v>0</v>
      </c>
      <c r="BL201" s="18" t="s">
        <v>242</v>
      </c>
      <c r="BM201" s="240" t="s">
        <v>2531</v>
      </c>
    </row>
    <row r="202" s="2" customFormat="1" ht="16.5" customHeight="1">
      <c r="A202" s="39"/>
      <c r="B202" s="40"/>
      <c r="C202" s="228" t="s">
        <v>433</v>
      </c>
      <c r="D202" s="228" t="s">
        <v>160</v>
      </c>
      <c r="E202" s="229" t="s">
        <v>1741</v>
      </c>
      <c r="F202" s="230" t="s">
        <v>2182</v>
      </c>
      <c r="G202" s="231" t="s">
        <v>195</v>
      </c>
      <c r="H202" s="232">
        <v>2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43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242</v>
      </c>
      <c r="AT202" s="240" t="s">
        <v>160</v>
      </c>
      <c r="AU202" s="240" t="s">
        <v>88</v>
      </c>
      <c r="AY202" s="18" t="s">
        <v>157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86</v>
      </c>
      <c r="BK202" s="241">
        <f>ROUND(I202*H202,2)</f>
        <v>0</v>
      </c>
      <c r="BL202" s="18" t="s">
        <v>242</v>
      </c>
      <c r="BM202" s="240" t="s">
        <v>2532</v>
      </c>
    </row>
    <row r="203" s="2" customFormat="1" ht="16.5" customHeight="1">
      <c r="A203" s="39"/>
      <c r="B203" s="40"/>
      <c r="C203" s="228" t="s">
        <v>437</v>
      </c>
      <c r="D203" s="228" t="s">
        <v>160</v>
      </c>
      <c r="E203" s="229" t="s">
        <v>1747</v>
      </c>
      <c r="F203" s="230" t="s">
        <v>2184</v>
      </c>
      <c r="G203" s="231" t="s">
        <v>195</v>
      </c>
      <c r="H203" s="232">
        <v>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43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242</v>
      </c>
      <c r="AT203" s="240" t="s">
        <v>160</v>
      </c>
      <c r="AU203" s="240" t="s">
        <v>88</v>
      </c>
      <c r="AY203" s="18" t="s">
        <v>157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86</v>
      </c>
      <c r="BK203" s="241">
        <f>ROUND(I203*H203,2)</f>
        <v>0</v>
      </c>
      <c r="BL203" s="18" t="s">
        <v>242</v>
      </c>
      <c r="BM203" s="240" t="s">
        <v>2533</v>
      </c>
    </row>
    <row r="204" s="2" customFormat="1" ht="24.15" customHeight="1">
      <c r="A204" s="39"/>
      <c r="B204" s="40"/>
      <c r="C204" s="228" t="s">
        <v>442</v>
      </c>
      <c r="D204" s="228" t="s">
        <v>160</v>
      </c>
      <c r="E204" s="229" t="s">
        <v>2534</v>
      </c>
      <c r="F204" s="230" t="s">
        <v>2535</v>
      </c>
      <c r="G204" s="231" t="s">
        <v>195</v>
      </c>
      <c r="H204" s="232">
        <v>1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43</v>
      </c>
      <c r="O204" s="92"/>
      <c r="P204" s="238">
        <f>O204*H204</f>
        <v>0</v>
      </c>
      <c r="Q204" s="238">
        <v>0.01865</v>
      </c>
      <c r="R204" s="238">
        <f>Q204*H204</f>
        <v>0.01865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242</v>
      </c>
      <c r="AT204" s="240" t="s">
        <v>160</v>
      </c>
      <c r="AU204" s="240" t="s">
        <v>88</v>
      </c>
      <c r="AY204" s="18" t="s">
        <v>157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86</v>
      </c>
      <c r="BK204" s="241">
        <f>ROUND(I204*H204,2)</f>
        <v>0</v>
      </c>
      <c r="BL204" s="18" t="s">
        <v>242</v>
      </c>
      <c r="BM204" s="240" t="s">
        <v>2536</v>
      </c>
    </row>
    <row r="205" s="2" customFormat="1" ht="21.75" customHeight="1">
      <c r="A205" s="39"/>
      <c r="B205" s="40"/>
      <c r="C205" s="228" t="s">
        <v>446</v>
      </c>
      <c r="D205" s="228" t="s">
        <v>160</v>
      </c>
      <c r="E205" s="229" t="s">
        <v>2186</v>
      </c>
      <c r="F205" s="230" t="s">
        <v>2187</v>
      </c>
      <c r="G205" s="231" t="s">
        <v>195</v>
      </c>
      <c r="H205" s="232">
        <v>1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43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242</v>
      </c>
      <c r="AT205" s="240" t="s">
        <v>160</v>
      </c>
      <c r="AU205" s="240" t="s">
        <v>88</v>
      </c>
      <c r="AY205" s="18" t="s">
        <v>157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86</v>
      </c>
      <c r="BK205" s="241">
        <f>ROUND(I205*H205,2)</f>
        <v>0</v>
      </c>
      <c r="BL205" s="18" t="s">
        <v>242</v>
      </c>
      <c r="BM205" s="240" t="s">
        <v>2537</v>
      </c>
    </row>
    <row r="206" s="2" customFormat="1" ht="24.15" customHeight="1">
      <c r="A206" s="39"/>
      <c r="B206" s="40"/>
      <c r="C206" s="228" t="s">
        <v>450</v>
      </c>
      <c r="D206" s="228" t="s">
        <v>160</v>
      </c>
      <c r="E206" s="229" t="s">
        <v>2189</v>
      </c>
      <c r="F206" s="230" t="s">
        <v>2190</v>
      </c>
      <c r="G206" s="231" t="s">
        <v>195</v>
      </c>
      <c r="H206" s="232">
        <v>1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43</v>
      </c>
      <c r="O206" s="92"/>
      <c r="P206" s="238">
        <f>O206*H206</f>
        <v>0</v>
      </c>
      <c r="Q206" s="238">
        <v>0.00066</v>
      </c>
      <c r="R206" s="238">
        <f>Q206*H206</f>
        <v>0.00066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242</v>
      </c>
      <c r="AT206" s="240" t="s">
        <v>160</v>
      </c>
      <c r="AU206" s="240" t="s">
        <v>88</v>
      </c>
      <c r="AY206" s="18" t="s">
        <v>157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86</v>
      </c>
      <c r="BK206" s="241">
        <f>ROUND(I206*H206,2)</f>
        <v>0</v>
      </c>
      <c r="BL206" s="18" t="s">
        <v>242</v>
      </c>
      <c r="BM206" s="240" t="s">
        <v>2538</v>
      </c>
    </row>
    <row r="207" s="2" customFormat="1" ht="16.5" customHeight="1">
      <c r="A207" s="39"/>
      <c r="B207" s="40"/>
      <c r="C207" s="279" t="s">
        <v>454</v>
      </c>
      <c r="D207" s="279" t="s">
        <v>261</v>
      </c>
      <c r="E207" s="280" t="s">
        <v>2192</v>
      </c>
      <c r="F207" s="281" t="s">
        <v>2193</v>
      </c>
      <c r="G207" s="282" t="s">
        <v>173</v>
      </c>
      <c r="H207" s="283">
        <v>1</v>
      </c>
      <c r="I207" s="284"/>
      <c r="J207" s="285">
        <f>ROUND(I207*H207,2)</f>
        <v>0</v>
      </c>
      <c r="K207" s="286"/>
      <c r="L207" s="287"/>
      <c r="M207" s="288" t="s">
        <v>1</v>
      </c>
      <c r="N207" s="289" t="s">
        <v>43</v>
      </c>
      <c r="O207" s="92"/>
      <c r="P207" s="238">
        <f>O207*H207</f>
        <v>0</v>
      </c>
      <c r="Q207" s="238">
        <v>0.0089999999999999993</v>
      </c>
      <c r="R207" s="238">
        <f>Q207*H207</f>
        <v>0.0089999999999999993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264</v>
      </c>
      <c r="AT207" s="240" t="s">
        <v>261</v>
      </c>
      <c r="AU207" s="240" t="s">
        <v>88</v>
      </c>
      <c r="AY207" s="18" t="s">
        <v>157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86</v>
      </c>
      <c r="BK207" s="241">
        <f>ROUND(I207*H207,2)</f>
        <v>0</v>
      </c>
      <c r="BL207" s="18" t="s">
        <v>242</v>
      </c>
      <c r="BM207" s="240" t="s">
        <v>2539</v>
      </c>
    </row>
    <row r="208" s="2" customFormat="1" ht="16.5" customHeight="1">
      <c r="A208" s="39"/>
      <c r="B208" s="40"/>
      <c r="C208" s="228" t="s">
        <v>458</v>
      </c>
      <c r="D208" s="228" t="s">
        <v>160</v>
      </c>
      <c r="E208" s="229" t="s">
        <v>1788</v>
      </c>
      <c r="F208" s="230" t="s">
        <v>1789</v>
      </c>
      <c r="G208" s="231" t="s">
        <v>195</v>
      </c>
      <c r="H208" s="232">
        <v>2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43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242</v>
      </c>
      <c r="AT208" s="240" t="s">
        <v>160</v>
      </c>
      <c r="AU208" s="240" t="s">
        <v>88</v>
      </c>
      <c r="AY208" s="18" t="s">
        <v>157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86</v>
      </c>
      <c r="BK208" s="241">
        <f>ROUND(I208*H208,2)</f>
        <v>0</v>
      </c>
      <c r="BL208" s="18" t="s">
        <v>242</v>
      </c>
      <c r="BM208" s="240" t="s">
        <v>2540</v>
      </c>
    </row>
    <row r="209" s="2" customFormat="1" ht="24.15" customHeight="1">
      <c r="A209" s="39"/>
      <c r="B209" s="40"/>
      <c r="C209" s="228" t="s">
        <v>462</v>
      </c>
      <c r="D209" s="228" t="s">
        <v>160</v>
      </c>
      <c r="E209" s="229" t="s">
        <v>2541</v>
      </c>
      <c r="F209" s="230" t="s">
        <v>2542</v>
      </c>
      <c r="G209" s="231" t="s">
        <v>195</v>
      </c>
      <c r="H209" s="232">
        <v>1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43</v>
      </c>
      <c r="O209" s="92"/>
      <c r="P209" s="238">
        <f>O209*H209</f>
        <v>0</v>
      </c>
      <c r="Q209" s="238">
        <v>0.00172</v>
      </c>
      <c r="R209" s="238">
        <f>Q209*H209</f>
        <v>0.00172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242</v>
      </c>
      <c r="AT209" s="240" t="s">
        <v>160</v>
      </c>
      <c r="AU209" s="240" t="s">
        <v>88</v>
      </c>
      <c r="AY209" s="18" t="s">
        <v>157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86</v>
      </c>
      <c r="BK209" s="241">
        <f>ROUND(I209*H209,2)</f>
        <v>0</v>
      </c>
      <c r="BL209" s="18" t="s">
        <v>242</v>
      </c>
      <c r="BM209" s="240" t="s">
        <v>2543</v>
      </c>
    </row>
    <row r="210" s="2" customFormat="1" ht="16.5" customHeight="1">
      <c r="A210" s="39"/>
      <c r="B210" s="40"/>
      <c r="C210" s="228" t="s">
        <v>466</v>
      </c>
      <c r="D210" s="228" t="s">
        <v>160</v>
      </c>
      <c r="E210" s="229" t="s">
        <v>2196</v>
      </c>
      <c r="F210" s="230" t="s">
        <v>2197</v>
      </c>
      <c r="G210" s="231" t="s">
        <v>173</v>
      </c>
      <c r="H210" s="232">
        <v>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43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242</v>
      </c>
      <c r="AT210" s="240" t="s">
        <v>160</v>
      </c>
      <c r="AU210" s="240" t="s">
        <v>88</v>
      </c>
      <c r="AY210" s="18" t="s">
        <v>157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86</v>
      </c>
      <c r="BK210" s="241">
        <f>ROUND(I210*H210,2)</f>
        <v>0</v>
      </c>
      <c r="BL210" s="18" t="s">
        <v>242</v>
      </c>
      <c r="BM210" s="240" t="s">
        <v>2544</v>
      </c>
    </row>
    <row r="211" s="2" customFormat="1" ht="16.5" customHeight="1">
      <c r="A211" s="39"/>
      <c r="B211" s="40"/>
      <c r="C211" s="228" t="s">
        <v>470</v>
      </c>
      <c r="D211" s="228" t="s">
        <v>160</v>
      </c>
      <c r="E211" s="229" t="s">
        <v>2545</v>
      </c>
      <c r="F211" s="230" t="s">
        <v>2546</v>
      </c>
      <c r="G211" s="231" t="s">
        <v>173</v>
      </c>
      <c r="H211" s="232">
        <v>2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43</v>
      </c>
      <c r="O211" s="92"/>
      <c r="P211" s="238">
        <f>O211*H211</f>
        <v>0</v>
      </c>
      <c r="Q211" s="238">
        <v>0.00027999999999999998</v>
      </c>
      <c r="R211" s="238">
        <f>Q211*H211</f>
        <v>0.00055999999999999995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242</v>
      </c>
      <c r="AT211" s="240" t="s">
        <v>160</v>
      </c>
      <c r="AU211" s="240" t="s">
        <v>88</v>
      </c>
      <c r="AY211" s="18" t="s">
        <v>157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86</v>
      </c>
      <c r="BK211" s="241">
        <f>ROUND(I211*H211,2)</f>
        <v>0</v>
      </c>
      <c r="BL211" s="18" t="s">
        <v>242</v>
      </c>
      <c r="BM211" s="240" t="s">
        <v>2547</v>
      </c>
    </row>
    <row r="212" s="2" customFormat="1" ht="16.5" customHeight="1">
      <c r="A212" s="39"/>
      <c r="B212" s="40"/>
      <c r="C212" s="228" t="s">
        <v>474</v>
      </c>
      <c r="D212" s="228" t="s">
        <v>160</v>
      </c>
      <c r="E212" s="229" t="s">
        <v>2199</v>
      </c>
      <c r="F212" s="230" t="s">
        <v>2200</v>
      </c>
      <c r="G212" s="231" t="s">
        <v>173</v>
      </c>
      <c r="H212" s="232">
        <v>1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43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242</v>
      </c>
      <c r="AT212" s="240" t="s">
        <v>160</v>
      </c>
      <c r="AU212" s="240" t="s">
        <v>88</v>
      </c>
      <c r="AY212" s="18" t="s">
        <v>157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86</v>
      </c>
      <c r="BK212" s="241">
        <f>ROUND(I212*H212,2)</f>
        <v>0</v>
      </c>
      <c r="BL212" s="18" t="s">
        <v>242</v>
      </c>
      <c r="BM212" s="240" t="s">
        <v>2548</v>
      </c>
    </row>
    <row r="213" s="2" customFormat="1" ht="16.5" customHeight="1">
      <c r="A213" s="39"/>
      <c r="B213" s="40"/>
      <c r="C213" s="228" t="s">
        <v>478</v>
      </c>
      <c r="D213" s="228" t="s">
        <v>160</v>
      </c>
      <c r="E213" s="229" t="s">
        <v>2202</v>
      </c>
      <c r="F213" s="230" t="s">
        <v>2203</v>
      </c>
      <c r="G213" s="231" t="s">
        <v>173</v>
      </c>
      <c r="H213" s="232">
        <v>2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43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242</v>
      </c>
      <c r="AT213" s="240" t="s">
        <v>160</v>
      </c>
      <c r="AU213" s="240" t="s">
        <v>88</v>
      </c>
      <c r="AY213" s="18" t="s">
        <v>157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86</v>
      </c>
      <c r="BK213" s="241">
        <f>ROUND(I213*H213,2)</f>
        <v>0</v>
      </c>
      <c r="BL213" s="18" t="s">
        <v>242</v>
      </c>
      <c r="BM213" s="240" t="s">
        <v>2549</v>
      </c>
    </row>
    <row r="214" s="2" customFormat="1" ht="24.15" customHeight="1">
      <c r="A214" s="39"/>
      <c r="B214" s="40"/>
      <c r="C214" s="228" t="s">
        <v>482</v>
      </c>
      <c r="D214" s="228" t="s">
        <v>160</v>
      </c>
      <c r="E214" s="229" t="s">
        <v>2550</v>
      </c>
      <c r="F214" s="230" t="s">
        <v>2551</v>
      </c>
      <c r="G214" s="231" t="s">
        <v>173</v>
      </c>
      <c r="H214" s="232">
        <v>2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43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242</v>
      </c>
      <c r="AT214" s="240" t="s">
        <v>160</v>
      </c>
      <c r="AU214" s="240" t="s">
        <v>88</v>
      </c>
      <c r="AY214" s="18" t="s">
        <v>157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86</v>
      </c>
      <c r="BK214" s="241">
        <f>ROUND(I214*H214,2)</f>
        <v>0</v>
      </c>
      <c r="BL214" s="18" t="s">
        <v>242</v>
      </c>
      <c r="BM214" s="240" t="s">
        <v>2552</v>
      </c>
    </row>
    <row r="215" s="2" customFormat="1" ht="24.15" customHeight="1">
      <c r="A215" s="39"/>
      <c r="B215" s="40"/>
      <c r="C215" s="228" t="s">
        <v>487</v>
      </c>
      <c r="D215" s="228" t="s">
        <v>160</v>
      </c>
      <c r="E215" s="229" t="s">
        <v>2205</v>
      </c>
      <c r="F215" s="230" t="s">
        <v>2206</v>
      </c>
      <c r="G215" s="231" t="s">
        <v>173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43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242</v>
      </c>
      <c r="AT215" s="240" t="s">
        <v>160</v>
      </c>
      <c r="AU215" s="240" t="s">
        <v>88</v>
      </c>
      <c r="AY215" s="18" t="s">
        <v>157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86</v>
      </c>
      <c r="BK215" s="241">
        <f>ROUND(I215*H215,2)</f>
        <v>0</v>
      </c>
      <c r="BL215" s="18" t="s">
        <v>242</v>
      </c>
      <c r="BM215" s="240" t="s">
        <v>2553</v>
      </c>
    </row>
    <row r="216" s="2" customFormat="1" ht="24.15" customHeight="1">
      <c r="A216" s="39"/>
      <c r="B216" s="40"/>
      <c r="C216" s="228" t="s">
        <v>493</v>
      </c>
      <c r="D216" s="228" t="s">
        <v>160</v>
      </c>
      <c r="E216" s="229" t="s">
        <v>2208</v>
      </c>
      <c r="F216" s="230" t="s">
        <v>2209</v>
      </c>
      <c r="G216" s="231" t="s">
        <v>173</v>
      </c>
      <c r="H216" s="232">
        <v>1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43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242</v>
      </c>
      <c r="AT216" s="240" t="s">
        <v>160</v>
      </c>
      <c r="AU216" s="240" t="s">
        <v>88</v>
      </c>
      <c r="AY216" s="18" t="s">
        <v>157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86</v>
      </c>
      <c r="BK216" s="241">
        <f>ROUND(I216*H216,2)</f>
        <v>0</v>
      </c>
      <c r="BL216" s="18" t="s">
        <v>242</v>
      </c>
      <c r="BM216" s="240" t="s">
        <v>2554</v>
      </c>
    </row>
    <row r="217" s="2" customFormat="1" ht="37.8" customHeight="1">
      <c r="A217" s="39"/>
      <c r="B217" s="40"/>
      <c r="C217" s="228" t="s">
        <v>497</v>
      </c>
      <c r="D217" s="228" t="s">
        <v>160</v>
      </c>
      <c r="E217" s="229" t="s">
        <v>2211</v>
      </c>
      <c r="F217" s="230" t="s">
        <v>2212</v>
      </c>
      <c r="G217" s="231" t="s">
        <v>173</v>
      </c>
      <c r="H217" s="232">
        <v>2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43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242</v>
      </c>
      <c r="AT217" s="240" t="s">
        <v>160</v>
      </c>
      <c r="AU217" s="240" t="s">
        <v>88</v>
      </c>
      <c r="AY217" s="18" t="s">
        <v>157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86</v>
      </c>
      <c r="BK217" s="241">
        <f>ROUND(I217*H217,2)</f>
        <v>0</v>
      </c>
      <c r="BL217" s="18" t="s">
        <v>242</v>
      </c>
      <c r="BM217" s="240" t="s">
        <v>2555</v>
      </c>
    </row>
    <row r="218" s="2" customFormat="1" ht="16.5" customHeight="1">
      <c r="A218" s="39"/>
      <c r="B218" s="40"/>
      <c r="C218" s="228" t="s">
        <v>501</v>
      </c>
      <c r="D218" s="228" t="s">
        <v>160</v>
      </c>
      <c r="E218" s="229" t="s">
        <v>2214</v>
      </c>
      <c r="F218" s="230" t="s">
        <v>2215</v>
      </c>
      <c r="G218" s="231" t="s">
        <v>173</v>
      </c>
      <c r="H218" s="232">
        <v>2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43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242</v>
      </c>
      <c r="AT218" s="240" t="s">
        <v>160</v>
      </c>
      <c r="AU218" s="240" t="s">
        <v>88</v>
      </c>
      <c r="AY218" s="18" t="s">
        <v>157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86</v>
      </c>
      <c r="BK218" s="241">
        <f>ROUND(I218*H218,2)</f>
        <v>0</v>
      </c>
      <c r="BL218" s="18" t="s">
        <v>242</v>
      </c>
      <c r="BM218" s="240" t="s">
        <v>2556</v>
      </c>
    </row>
    <row r="219" s="2" customFormat="1" ht="16.5" customHeight="1">
      <c r="A219" s="39"/>
      <c r="B219" s="40"/>
      <c r="C219" s="228" t="s">
        <v>506</v>
      </c>
      <c r="D219" s="228" t="s">
        <v>160</v>
      </c>
      <c r="E219" s="229" t="s">
        <v>2217</v>
      </c>
      <c r="F219" s="230" t="s">
        <v>2218</v>
      </c>
      <c r="G219" s="231" t="s">
        <v>173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43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242</v>
      </c>
      <c r="AT219" s="240" t="s">
        <v>160</v>
      </c>
      <c r="AU219" s="240" t="s">
        <v>88</v>
      </c>
      <c r="AY219" s="18" t="s">
        <v>157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86</v>
      </c>
      <c r="BK219" s="241">
        <f>ROUND(I219*H219,2)</f>
        <v>0</v>
      </c>
      <c r="BL219" s="18" t="s">
        <v>242</v>
      </c>
      <c r="BM219" s="240" t="s">
        <v>2557</v>
      </c>
    </row>
    <row r="220" s="2" customFormat="1" ht="16.5" customHeight="1">
      <c r="A220" s="39"/>
      <c r="B220" s="40"/>
      <c r="C220" s="228" t="s">
        <v>512</v>
      </c>
      <c r="D220" s="228" t="s">
        <v>160</v>
      </c>
      <c r="E220" s="229" t="s">
        <v>2220</v>
      </c>
      <c r="F220" s="230" t="s">
        <v>2221</v>
      </c>
      <c r="G220" s="231" t="s">
        <v>173</v>
      </c>
      <c r="H220" s="232">
        <v>2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43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242</v>
      </c>
      <c r="AT220" s="240" t="s">
        <v>160</v>
      </c>
      <c r="AU220" s="240" t="s">
        <v>88</v>
      </c>
      <c r="AY220" s="18" t="s">
        <v>157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86</v>
      </c>
      <c r="BK220" s="241">
        <f>ROUND(I220*H220,2)</f>
        <v>0</v>
      </c>
      <c r="BL220" s="18" t="s">
        <v>242</v>
      </c>
      <c r="BM220" s="240" t="s">
        <v>2558</v>
      </c>
    </row>
    <row r="221" s="2" customFormat="1" ht="24.15" customHeight="1">
      <c r="A221" s="39"/>
      <c r="B221" s="40"/>
      <c r="C221" s="228" t="s">
        <v>516</v>
      </c>
      <c r="D221" s="228" t="s">
        <v>160</v>
      </c>
      <c r="E221" s="229" t="s">
        <v>2223</v>
      </c>
      <c r="F221" s="230" t="s">
        <v>2224</v>
      </c>
      <c r="G221" s="231" t="s">
        <v>173</v>
      </c>
      <c r="H221" s="232">
        <v>2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43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242</v>
      </c>
      <c r="AT221" s="240" t="s">
        <v>160</v>
      </c>
      <c r="AU221" s="240" t="s">
        <v>88</v>
      </c>
      <c r="AY221" s="18" t="s">
        <v>157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86</v>
      </c>
      <c r="BK221" s="241">
        <f>ROUND(I221*H221,2)</f>
        <v>0</v>
      </c>
      <c r="BL221" s="18" t="s">
        <v>242</v>
      </c>
      <c r="BM221" s="240" t="s">
        <v>2559</v>
      </c>
    </row>
    <row r="222" s="2" customFormat="1" ht="24.15" customHeight="1">
      <c r="A222" s="39"/>
      <c r="B222" s="40"/>
      <c r="C222" s="228" t="s">
        <v>520</v>
      </c>
      <c r="D222" s="228" t="s">
        <v>160</v>
      </c>
      <c r="E222" s="229" t="s">
        <v>2226</v>
      </c>
      <c r="F222" s="230" t="s">
        <v>2227</v>
      </c>
      <c r="G222" s="231" t="s">
        <v>173</v>
      </c>
      <c r="H222" s="232">
        <v>1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43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242</v>
      </c>
      <c r="AT222" s="240" t="s">
        <v>160</v>
      </c>
      <c r="AU222" s="240" t="s">
        <v>88</v>
      </c>
      <c r="AY222" s="18" t="s">
        <v>157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86</v>
      </c>
      <c r="BK222" s="241">
        <f>ROUND(I222*H222,2)</f>
        <v>0</v>
      </c>
      <c r="BL222" s="18" t="s">
        <v>242</v>
      </c>
      <c r="BM222" s="240" t="s">
        <v>2560</v>
      </c>
    </row>
    <row r="223" s="2" customFormat="1" ht="16.5" customHeight="1">
      <c r="A223" s="39"/>
      <c r="B223" s="40"/>
      <c r="C223" s="228" t="s">
        <v>525</v>
      </c>
      <c r="D223" s="228" t="s">
        <v>160</v>
      </c>
      <c r="E223" s="229" t="s">
        <v>2229</v>
      </c>
      <c r="F223" s="230" t="s">
        <v>2230</v>
      </c>
      <c r="G223" s="231" t="s">
        <v>173</v>
      </c>
      <c r="H223" s="232">
        <v>2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43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242</v>
      </c>
      <c r="AT223" s="240" t="s">
        <v>160</v>
      </c>
      <c r="AU223" s="240" t="s">
        <v>88</v>
      </c>
      <c r="AY223" s="18" t="s">
        <v>157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86</v>
      </c>
      <c r="BK223" s="241">
        <f>ROUND(I223*H223,2)</f>
        <v>0</v>
      </c>
      <c r="BL223" s="18" t="s">
        <v>242</v>
      </c>
      <c r="BM223" s="240" t="s">
        <v>2561</v>
      </c>
    </row>
    <row r="224" s="2" customFormat="1" ht="24.15" customHeight="1">
      <c r="A224" s="39"/>
      <c r="B224" s="40"/>
      <c r="C224" s="228" t="s">
        <v>531</v>
      </c>
      <c r="D224" s="228" t="s">
        <v>160</v>
      </c>
      <c r="E224" s="229" t="s">
        <v>2232</v>
      </c>
      <c r="F224" s="230" t="s">
        <v>2233</v>
      </c>
      <c r="G224" s="231" t="s">
        <v>367</v>
      </c>
      <c r="H224" s="290"/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43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242</v>
      </c>
      <c r="AT224" s="240" t="s">
        <v>160</v>
      </c>
      <c r="AU224" s="240" t="s">
        <v>88</v>
      </c>
      <c r="AY224" s="18" t="s">
        <v>157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86</v>
      </c>
      <c r="BK224" s="241">
        <f>ROUND(I224*H224,2)</f>
        <v>0</v>
      </c>
      <c r="BL224" s="18" t="s">
        <v>242</v>
      </c>
      <c r="BM224" s="240" t="s">
        <v>2562</v>
      </c>
    </row>
    <row r="225" s="12" customFormat="1" ht="22.8" customHeight="1">
      <c r="A225" s="12"/>
      <c r="B225" s="212"/>
      <c r="C225" s="213"/>
      <c r="D225" s="214" t="s">
        <v>77</v>
      </c>
      <c r="E225" s="226" t="s">
        <v>1809</v>
      </c>
      <c r="F225" s="226" t="s">
        <v>1810</v>
      </c>
      <c r="G225" s="213"/>
      <c r="H225" s="213"/>
      <c r="I225" s="216"/>
      <c r="J225" s="227">
        <f>BK225</f>
        <v>0</v>
      </c>
      <c r="K225" s="213"/>
      <c r="L225" s="218"/>
      <c r="M225" s="219"/>
      <c r="N225" s="220"/>
      <c r="O225" s="220"/>
      <c r="P225" s="221">
        <f>SUM(P226:P228)</f>
        <v>0</v>
      </c>
      <c r="Q225" s="220"/>
      <c r="R225" s="221">
        <f>SUM(R226:R228)</f>
        <v>0.018700000000000001</v>
      </c>
      <c r="S225" s="220"/>
      <c r="T225" s="222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3" t="s">
        <v>88</v>
      </c>
      <c r="AT225" s="224" t="s">
        <v>77</v>
      </c>
      <c r="AU225" s="224" t="s">
        <v>86</v>
      </c>
      <c r="AY225" s="223" t="s">
        <v>157</v>
      </c>
      <c r="BK225" s="225">
        <f>SUM(BK226:BK228)</f>
        <v>0</v>
      </c>
    </row>
    <row r="226" s="2" customFormat="1" ht="33" customHeight="1">
      <c r="A226" s="39"/>
      <c r="B226" s="40"/>
      <c r="C226" s="228" t="s">
        <v>535</v>
      </c>
      <c r="D226" s="228" t="s">
        <v>160</v>
      </c>
      <c r="E226" s="229" t="s">
        <v>1811</v>
      </c>
      <c r="F226" s="230" t="s">
        <v>2235</v>
      </c>
      <c r="G226" s="231" t="s">
        <v>195</v>
      </c>
      <c r="H226" s="232">
        <v>2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43</v>
      </c>
      <c r="O226" s="92"/>
      <c r="P226" s="238">
        <f>O226*H226</f>
        <v>0</v>
      </c>
      <c r="Q226" s="238">
        <v>0.0091999999999999998</v>
      </c>
      <c r="R226" s="238">
        <f>Q226*H226</f>
        <v>0.0184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242</v>
      </c>
      <c r="AT226" s="240" t="s">
        <v>160</v>
      </c>
      <c r="AU226" s="240" t="s">
        <v>88</v>
      </c>
      <c r="AY226" s="18" t="s">
        <v>157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86</v>
      </c>
      <c r="BK226" s="241">
        <f>ROUND(I226*H226,2)</f>
        <v>0</v>
      </c>
      <c r="BL226" s="18" t="s">
        <v>242</v>
      </c>
      <c r="BM226" s="240" t="s">
        <v>2563</v>
      </c>
    </row>
    <row r="227" s="2" customFormat="1" ht="16.5" customHeight="1">
      <c r="A227" s="39"/>
      <c r="B227" s="40"/>
      <c r="C227" s="228" t="s">
        <v>539</v>
      </c>
      <c r="D227" s="228" t="s">
        <v>160</v>
      </c>
      <c r="E227" s="229" t="s">
        <v>2237</v>
      </c>
      <c r="F227" s="230" t="s">
        <v>2238</v>
      </c>
      <c r="G227" s="231" t="s">
        <v>195</v>
      </c>
      <c r="H227" s="232">
        <v>2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43</v>
      </c>
      <c r="O227" s="92"/>
      <c r="P227" s="238">
        <f>O227*H227</f>
        <v>0</v>
      </c>
      <c r="Q227" s="238">
        <v>0.00014999999999999999</v>
      </c>
      <c r="R227" s="238">
        <f>Q227*H227</f>
        <v>0.00029999999999999997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242</v>
      </c>
      <c r="AT227" s="240" t="s">
        <v>160</v>
      </c>
      <c r="AU227" s="240" t="s">
        <v>88</v>
      </c>
      <c r="AY227" s="18" t="s">
        <v>157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86</v>
      </c>
      <c r="BK227" s="241">
        <f>ROUND(I227*H227,2)</f>
        <v>0</v>
      </c>
      <c r="BL227" s="18" t="s">
        <v>242</v>
      </c>
      <c r="BM227" s="240" t="s">
        <v>2564</v>
      </c>
    </row>
    <row r="228" s="2" customFormat="1" ht="24.15" customHeight="1">
      <c r="A228" s="39"/>
      <c r="B228" s="40"/>
      <c r="C228" s="228" t="s">
        <v>543</v>
      </c>
      <c r="D228" s="228" t="s">
        <v>160</v>
      </c>
      <c r="E228" s="229" t="s">
        <v>2240</v>
      </c>
      <c r="F228" s="230" t="s">
        <v>2241</v>
      </c>
      <c r="G228" s="231" t="s">
        <v>190</v>
      </c>
      <c r="H228" s="232">
        <v>0.019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43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242</v>
      </c>
      <c r="AT228" s="240" t="s">
        <v>160</v>
      </c>
      <c r="AU228" s="240" t="s">
        <v>88</v>
      </c>
      <c r="AY228" s="18" t="s">
        <v>157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86</v>
      </c>
      <c r="BK228" s="241">
        <f>ROUND(I228*H228,2)</f>
        <v>0</v>
      </c>
      <c r="BL228" s="18" t="s">
        <v>242</v>
      </c>
      <c r="BM228" s="240" t="s">
        <v>2565</v>
      </c>
    </row>
    <row r="229" s="12" customFormat="1" ht="22.8" customHeight="1">
      <c r="A229" s="12"/>
      <c r="B229" s="212"/>
      <c r="C229" s="213"/>
      <c r="D229" s="214" t="s">
        <v>77</v>
      </c>
      <c r="E229" s="226" t="s">
        <v>1456</v>
      </c>
      <c r="F229" s="226" t="s">
        <v>1457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SUM(P230:P234)</f>
        <v>0</v>
      </c>
      <c r="Q229" s="220"/>
      <c r="R229" s="221">
        <f>SUM(R230:R234)</f>
        <v>0.13599999999999998</v>
      </c>
      <c r="S229" s="220"/>
      <c r="T229" s="222">
        <f>SUM(T230:T234)</f>
        <v>0.01057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88</v>
      </c>
      <c r="AT229" s="224" t="s">
        <v>77</v>
      </c>
      <c r="AU229" s="224" t="s">
        <v>86</v>
      </c>
      <c r="AY229" s="223" t="s">
        <v>157</v>
      </c>
      <c r="BK229" s="225">
        <f>SUM(BK230:BK234)</f>
        <v>0</v>
      </c>
    </row>
    <row r="230" s="2" customFormat="1" ht="16.5" customHeight="1">
      <c r="A230" s="39"/>
      <c r="B230" s="40"/>
      <c r="C230" s="228" t="s">
        <v>547</v>
      </c>
      <c r="D230" s="228" t="s">
        <v>160</v>
      </c>
      <c r="E230" s="229" t="s">
        <v>1458</v>
      </c>
      <c r="F230" s="230" t="s">
        <v>1459</v>
      </c>
      <c r="G230" s="231" t="s">
        <v>177</v>
      </c>
      <c r="H230" s="232">
        <v>1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43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0.01057</v>
      </c>
      <c r="T230" s="239">
        <f>S230*H230</f>
        <v>0.01057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242</v>
      </c>
      <c r="AT230" s="240" t="s">
        <v>160</v>
      </c>
      <c r="AU230" s="240" t="s">
        <v>88</v>
      </c>
      <c r="AY230" s="18" t="s">
        <v>157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86</v>
      </c>
      <c r="BK230" s="241">
        <f>ROUND(I230*H230,2)</f>
        <v>0</v>
      </c>
      <c r="BL230" s="18" t="s">
        <v>242</v>
      </c>
      <c r="BM230" s="240" t="s">
        <v>2566</v>
      </c>
    </row>
    <row r="231" s="2" customFormat="1" ht="21.75" customHeight="1">
      <c r="A231" s="39"/>
      <c r="B231" s="40"/>
      <c r="C231" s="228" t="s">
        <v>554</v>
      </c>
      <c r="D231" s="228" t="s">
        <v>160</v>
      </c>
      <c r="E231" s="229" t="s">
        <v>2244</v>
      </c>
      <c r="F231" s="230" t="s">
        <v>1462</v>
      </c>
      <c r="G231" s="231" t="s">
        <v>195</v>
      </c>
      <c r="H231" s="232">
        <v>2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43</v>
      </c>
      <c r="O231" s="92"/>
      <c r="P231" s="238">
        <f>O231*H231</f>
        <v>0</v>
      </c>
      <c r="Q231" s="238">
        <v>0.013599999999999999</v>
      </c>
      <c r="R231" s="238">
        <f>Q231*H231</f>
        <v>0.027199999999999998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242</v>
      </c>
      <c r="AT231" s="240" t="s">
        <v>160</v>
      </c>
      <c r="AU231" s="240" t="s">
        <v>88</v>
      </c>
      <c r="AY231" s="18" t="s">
        <v>157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86</v>
      </c>
      <c r="BK231" s="241">
        <f>ROUND(I231*H231,2)</f>
        <v>0</v>
      </c>
      <c r="BL231" s="18" t="s">
        <v>242</v>
      </c>
      <c r="BM231" s="240" t="s">
        <v>2567</v>
      </c>
    </row>
    <row r="232" s="2" customFormat="1" ht="21.75" customHeight="1">
      <c r="A232" s="39"/>
      <c r="B232" s="40"/>
      <c r="C232" s="228" t="s">
        <v>890</v>
      </c>
      <c r="D232" s="228" t="s">
        <v>160</v>
      </c>
      <c r="E232" s="229" t="s">
        <v>2246</v>
      </c>
      <c r="F232" s="230" t="s">
        <v>2247</v>
      </c>
      <c r="G232" s="231" t="s">
        <v>195</v>
      </c>
      <c r="H232" s="232">
        <v>3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43</v>
      </c>
      <c r="O232" s="92"/>
      <c r="P232" s="238">
        <f>O232*H232</f>
        <v>0</v>
      </c>
      <c r="Q232" s="238">
        <v>0.013599999999999999</v>
      </c>
      <c r="R232" s="238">
        <f>Q232*H232</f>
        <v>0.040799999999999996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242</v>
      </c>
      <c r="AT232" s="240" t="s">
        <v>160</v>
      </c>
      <c r="AU232" s="240" t="s">
        <v>88</v>
      </c>
      <c r="AY232" s="18" t="s">
        <v>157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86</v>
      </c>
      <c r="BK232" s="241">
        <f>ROUND(I232*H232,2)</f>
        <v>0</v>
      </c>
      <c r="BL232" s="18" t="s">
        <v>242</v>
      </c>
      <c r="BM232" s="240" t="s">
        <v>2568</v>
      </c>
    </row>
    <row r="233" s="2" customFormat="1" ht="16.5" customHeight="1">
      <c r="A233" s="39"/>
      <c r="B233" s="40"/>
      <c r="C233" s="228" t="s">
        <v>894</v>
      </c>
      <c r="D233" s="228" t="s">
        <v>160</v>
      </c>
      <c r="E233" s="229" t="s">
        <v>1464</v>
      </c>
      <c r="F233" s="230" t="s">
        <v>1465</v>
      </c>
      <c r="G233" s="231" t="s">
        <v>195</v>
      </c>
      <c r="H233" s="232">
        <v>5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43</v>
      </c>
      <c r="O233" s="92"/>
      <c r="P233" s="238">
        <f>O233*H233</f>
        <v>0</v>
      </c>
      <c r="Q233" s="238">
        <v>0.013599999999999999</v>
      </c>
      <c r="R233" s="238">
        <f>Q233*H233</f>
        <v>0.067999999999999991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242</v>
      </c>
      <c r="AT233" s="240" t="s">
        <v>160</v>
      </c>
      <c r="AU233" s="240" t="s">
        <v>88</v>
      </c>
      <c r="AY233" s="18" t="s">
        <v>157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86</v>
      </c>
      <c r="BK233" s="241">
        <f>ROUND(I233*H233,2)</f>
        <v>0</v>
      </c>
      <c r="BL233" s="18" t="s">
        <v>242</v>
      </c>
      <c r="BM233" s="240" t="s">
        <v>2569</v>
      </c>
    </row>
    <row r="234" s="2" customFormat="1" ht="24.15" customHeight="1">
      <c r="A234" s="39"/>
      <c r="B234" s="40"/>
      <c r="C234" s="228" t="s">
        <v>901</v>
      </c>
      <c r="D234" s="228" t="s">
        <v>160</v>
      </c>
      <c r="E234" s="229" t="s">
        <v>1470</v>
      </c>
      <c r="F234" s="230" t="s">
        <v>1471</v>
      </c>
      <c r="G234" s="231" t="s">
        <v>367</v>
      </c>
      <c r="H234" s="290"/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43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242</v>
      </c>
      <c r="AT234" s="240" t="s">
        <v>160</v>
      </c>
      <c r="AU234" s="240" t="s">
        <v>88</v>
      </c>
      <c r="AY234" s="18" t="s">
        <v>157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86</v>
      </c>
      <c r="BK234" s="241">
        <f>ROUND(I234*H234,2)</f>
        <v>0</v>
      </c>
      <c r="BL234" s="18" t="s">
        <v>242</v>
      </c>
      <c r="BM234" s="240" t="s">
        <v>2570</v>
      </c>
    </row>
    <row r="235" s="12" customFormat="1" ht="22.8" customHeight="1">
      <c r="A235" s="12"/>
      <c r="B235" s="212"/>
      <c r="C235" s="213"/>
      <c r="D235" s="214" t="s">
        <v>77</v>
      </c>
      <c r="E235" s="226" t="s">
        <v>1473</v>
      </c>
      <c r="F235" s="226" t="s">
        <v>1474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SUM(P236:P240)</f>
        <v>0</v>
      </c>
      <c r="Q235" s="220"/>
      <c r="R235" s="221">
        <f>SUM(R236:R240)</f>
        <v>0</v>
      </c>
      <c r="S235" s="220"/>
      <c r="T235" s="222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88</v>
      </c>
      <c r="AT235" s="224" t="s">
        <v>77</v>
      </c>
      <c r="AU235" s="224" t="s">
        <v>86</v>
      </c>
      <c r="AY235" s="223" t="s">
        <v>157</v>
      </c>
      <c r="BK235" s="225">
        <f>SUM(BK236:BK240)</f>
        <v>0</v>
      </c>
    </row>
    <row r="236" s="2" customFormat="1" ht="24.15" customHeight="1">
      <c r="A236" s="39"/>
      <c r="B236" s="40"/>
      <c r="C236" s="228" t="s">
        <v>908</v>
      </c>
      <c r="D236" s="228" t="s">
        <v>160</v>
      </c>
      <c r="E236" s="229" t="s">
        <v>1475</v>
      </c>
      <c r="F236" s="230" t="s">
        <v>1476</v>
      </c>
      <c r="G236" s="231" t="s">
        <v>177</v>
      </c>
      <c r="H236" s="232">
        <v>9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43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242</v>
      </c>
      <c r="AT236" s="240" t="s">
        <v>160</v>
      </c>
      <c r="AU236" s="240" t="s">
        <v>88</v>
      </c>
      <c r="AY236" s="18" t="s">
        <v>157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86</v>
      </c>
      <c r="BK236" s="241">
        <f>ROUND(I236*H236,2)</f>
        <v>0</v>
      </c>
      <c r="BL236" s="18" t="s">
        <v>242</v>
      </c>
      <c r="BM236" s="240" t="s">
        <v>2571</v>
      </c>
    </row>
    <row r="237" s="14" customFormat="1">
      <c r="A237" s="14"/>
      <c r="B237" s="253"/>
      <c r="C237" s="254"/>
      <c r="D237" s="244" t="s">
        <v>166</v>
      </c>
      <c r="E237" s="255" t="s">
        <v>1</v>
      </c>
      <c r="F237" s="256" t="s">
        <v>2572</v>
      </c>
      <c r="G237" s="254"/>
      <c r="H237" s="257">
        <v>9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166</v>
      </c>
      <c r="AU237" s="263" t="s">
        <v>88</v>
      </c>
      <c r="AV237" s="14" t="s">
        <v>88</v>
      </c>
      <c r="AW237" s="14" t="s">
        <v>34</v>
      </c>
      <c r="AX237" s="14" t="s">
        <v>78</v>
      </c>
      <c r="AY237" s="263" t="s">
        <v>157</v>
      </c>
    </row>
    <row r="238" s="15" customFormat="1">
      <c r="A238" s="15"/>
      <c r="B238" s="264"/>
      <c r="C238" s="265"/>
      <c r="D238" s="244" t="s">
        <v>166</v>
      </c>
      <c r="E238" s="266" t="s">
        <v>1</v>
      </c>
      <c r="F238" s="267" t="s">
        <v>170</v>
      </c>
      <c r="G238" s="265"/>
      <c r="H238" s="268">
        <v>9</v>
      </c>
      <c r="I238" s="269"/>
      <c r="J238" s="265"/>
      <c r="K238" s="265"/>
      <c r="L238" s="270"/>
      <c r="M238" s="271"/>
      <c r="N238" s="272"/>
      <c r="O238" s="272"/>
      <c r="P238" s="272"/>
      <c r="Q238" s="272"/>
      <c r="R238" s="272"/>
      <c r="S238" s="272"/>
      <c r="T238" s="27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4" t="s">
        <v>166</v>
      </c>
      <c r="AU238" s="274" t="s">
        <v>88</v>
      </c>
      <c r="AV238" s="15" t="s">
        <v>164</v>
      </c>
      <c r="AW238" s="15" t="s">
        <v>34</v>
      </c>
      <c r="AX238" s="15" t="s">
        <v>86</v>
      </c>
      <c r="AY238" s="274" t="s">
        <v>157</v>
      </c>
    </row>
    <row r="239" s="2" customFormat="1" ht="16.5" customHeight="1">
      <c r="A239" s="39"/>
      <c r="B239" s="40"/>
      <c r="C239" s="228" t="s">
        <v>912</v>
      </c>
      <c r="D239" s="228" t="s">
        <v>160</v>
      </c>
      <c r="E239" s="229" t="s">
        <v>1480</v>
      </c>
      <c r="F239" s="230" t="s">
        <v>1481</v>
      </c>
      <c r="G239" s="231" t="s">
        <v>177</v>
      </c>
      <c r="H239" s="232">
        <v>9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43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242</v>
      </c>
      <c r="AT239" s="240" t="s">
        <v>160</v>
      </c>
      <c r="AU239" s="240" t="s">
        <v>88</v>
      </c>
      <c r="AY239" s="18" t="s">
        <v>157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86</v>
      </c>
      <c r="BK239" s="241">
        <f>ROUND(I239*H239,2)</f>
        <v>0</v>
      </c>
      <c r="BL239" s="18" t="s">
        <v>242</v>
      </c>
      <c r="BM239" s="240" t="s">
        <v>2573</v>
      </c>
    </row>
    <row r="240" s="2" customFormat="1" ht="24.15" customHeight="1">
      <c r="A240" s="39"/>
      <c r="B240" s="40"/>
      <c r="C240" s="228" t="s">
        <v>916</v>
      </c>
      <c r="D240" s="228" t="s">
        <v>160</v>
      </c>
      <c r="E240" s="229" t="s">
        <v>2254</v>
      </c>
      <c r="F240" s="230" t="s">
        <v>2255</v>
      </c>
      <c r="G240" s="231" t="s">
        <v>367</v>
      </c>
      <c r="H240" s="290"/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43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242</v>
      </c>
      <c r="AT240" s="240" t="s">
        <v>160</v>
      </c>
      <c r="AU240" s="240" t="s">
        <v>88</v>
      </c>
      <c r="AY240" s="18" t="s">
        <v>157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86</v>
      </c>
      <c r="BK240" s="241">
        <f>ROUND(I240*H240,2)</f>
        <v>0</v>
      </c>
      <c r="BL240" s="18" t="s">
        <v>242</v>
      </c>
      <c r="BM240" s="240" t="s">
        <v>2574</v>
      </c>
    </row>
    <row r="241" s="12" customFormat="1" ht="22.8" customHeight="1">
      <c r="A241" s="12"/>
      <c r="B241" s="212"/>
      <c r="C241" s="213"/>
      <c r="D241" s="214" t="s">
        <v>77</v>
      </c>
      <c r="E241" s="226" t="s">
        <v>994</v>
      </c>
      <c r="F241" s="226" t="s">
        <v>995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SUM(P242:P255)</f>
        <v>0</v>
      </c>
      <c r="Q241" s="220"/>
      <c r="R241" s="221">
        <f>SUM(R242:R255)</f>
        <v>0.067799999999999999</v>
      </c>
      <c r="S241" s="220"/>
      <c r="T241" s="222">
        <f>SUM(T242:T255)</f>
        <v>0.096000000000000002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88</v>
      </c>
      <c r="AT241" s="224" t="s">
        <v>77</v>
      </c>
      <c r="AU241" s="224" t="s">
        <v>86</v>
      </c>
      <c r="AY241" s="223" t="s">
        <v>157</v>
      </c>
      <c r="BK241" s="225">
        <f>SUM(BK242:BK255)</f>
        <v>0</v>
      </c>
    </row>
    <row r="242" s="2" customFormat="1" ht="24.15" customHeight="1">
      <c r="A242" s="39"/>
      <c r="B242" s="40"/>
      <c r="C242" s="228" t="s">
        <v>920</v>
      </c>
      <c r="D242" s="228" t="s">
        <v>160</v>
      </c>
      <c r="E242" s="229" t="s">
        <v>1871</v>
      </c>
      <c r="F242" s="230" t="s">
        <v>1872</v>
      </c>
      <c r="G242" s="231" t="s">
        <v>173</v>
      </c>
      <c r="H242" s="232">
        <v>4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43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242</v>
      </c>
      <c r="AT242" s="240" t="s">
        <v>160</v>
      </c>
      <c r="AU242" s="240" t="s">
        <v>88</v>
      </c>
      <c r="AY242" s="18" t="s">
        <v>157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86</v>
      </c>
      <c r="BK242" s="241">
        <f>ROUND(I242*H242,2)</f>
        <v>0</v>
      </c>
      <c r="BL242" s="18" t="s">
        <v>242</v>
      </c>
      <c r="BM242" s="240" t="s">
        <v>2575</v>
      </c>
    </row>
    <row r="243" s="2" customFormat="1" ht="24.15" customHeight="1">
      <c r="A243" s="39"/>
      <c r="B243" s="40"/>
      <c r="C243" s="279" t="s">
        <v>925</v>
      </c>
      <c r="D243" s="279" t="s">
        <v>261</v>
      </c>
      <c r="E243" s="280" t="s">
        <v>2258</v>
      </c>
      <c r="F243" s="281" t="s">
        <v>2259</v>
      </c>
      <c r="G243" s="282" t="s">
        <v>173</v>
      </c>
      <c r="H243" s="283">
        <v>3</v>
      </c>
      <c r="I243" s="284"/>
      <c r="J243" s="285">
        <f>ROUND(I243*H243,2)</f>
        <v>0</v>
      </c>
      <c r="K243" s="286"/>
      <c r="L243" s="287"/>
      <c r="M243" s="288" t="s">
        <v>1</v>
      </c>
      <c r="N243" s="289" t="s">
        <v>43</v>
      </c>
      <c r="O243" s="92"/>
      <c r="P243" s="238">
        <f>O243*H243</f>
        <v>0</v>
      </c>
      <c r="Q243" s="238">
        <v>0.012999999999999999</v>
      </c>
      <c r="R243" s="238">
        <f>Q243*H243</f>
        <v>0.039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264</v>
      </c>
      <c r="AT243" s="240" t="s">
        <v>261</v>
      </c>
      <c r="AU243" s="240" t="s">
        <v>88</v>
      </c>
      <c r="AY243" s="18" t="s">
        <v>157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86</v>
      </c>
      <c r="BK243" s="241">
        <f>ROUND(I243*H243,2)</f>
        <v>0</v>
      </c>
      <c r="BL243" s="18" t="s">
        <v>242</v>
      </c>
      <c r="BM243" s="240" t="s">
        <v>2576</v>
      </c>
    </row>
    <row r="244" s="2" customFormat="1" ht="24.15" customHeight="1">
      <c r="A244" s="39"/>
      <c r="B244" s="40"/>
      <c r="C244" s="279" t="s">
        <v>940</v>
      </c>
      <c r="D244" s="279" t="s">
        <v>261</v>
      </c>
      <c r="E244" s="280" t="s">
        <v>2577</v>
      </c>
      <c r="F244" s="281" t="s">
        <v>2578</v>
      </c>
      <c r="G244" s="282" t="s">
        <v>173</v>
      </c>
      <c r="H244" s="283">
        <v>1</v>
      </c>
      <c r="I244" s="284"/>
      <c r="J244" s="285">
        <f>ROUND(I244*H244,2)</f>
        <v>0</v>
      </c>
      <c r="K244" s="286"/>
      <c r="L244" s="287"/>
      <c r="M244" s="288" t="s">
        <v>1</v>
      </c>
      <c r="N244" s="289" t="s">
        <v>43</v>
      </c>
      <c r="O244" s="92"/>
      <c r="P244" s="238">
        <f>O244*H244</f>
        <v>0</v>
      </c>
      <c r="Q244" s="238">
        <v>0.016</v>
      </c>
      <c r="R244" s="238">
        <f>Q244*H244</f>
        <v>0.016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264</v>
      </c>
      <c r="AT244" s="240" t="s">
        <v>261</v>
      </c>
      <c r="AU244" s="240" t="s">
        <v>88</v>
      </c>
      <c r="AY244" s="18" t="s">
        <v>157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86</v>
      </c>
      <c r="BK244" s="241">
        <f>ROUND(I244*H244,2)</f>
        <v>0</v>
      </c>
      <c r="BL244" s="18" t="s">
        <v>242</v>
      </c>
      <c r="BM244" s="240" t="s">
        <v>2579</v>
      </c>
    </row>
    <row r="245" s="2" customFormat="1" ht="16.5" customHeight="1">
      <c r="A245" s="39"/>
      <c r="B245" s="40"/>
      <c r="C245" s="228" t="s">
        <v>949</v>
      </c>
      <c r="D245" s="228" t="s">
        <v>160</v>
      </c>
      <c r="E245" s="229" t="s">
        <v>2261</v>
      </c>
      <c r="F245" s="230" t="s">
        <v>2262</v>
      </c>
      <c r="G245" s="231" t="s">
        <v>173</v>
      </c>
      <c r="H245" s="232">
        <v>8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43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242</v>
      </c>
      <c r="AT245" s="240" t="s">
        <v>160</v>
      </c>
      <c r="AU245" s="240" t="s">
        <v>88</v>
      </c>
      <c r="AY245" s="18" t="s">
        <v>157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86</v>
      </c>
      <c r="BK245" s="241">
        <f>ROUND(I245*H245,2)</f>
        <v>0</v>
      </c>
      <c r="BL245" s="18" t="s">
        <v>242</v>
      </c>
      <c r="BM245" s="240" t="s">
        <v>2580</v>
      </c>
    </row>
    <row r="246" s="2" customFormat="1" ht="16.5" customHeight="1">
      <c r="A246" s="39"/>
      <c r="B246" s="40"/>
      <c r="C246" s="279" t="s">
        <v>952</v>
      </c>
      <c r="D246" s="279" t="s">
        <v>261</v>
      </c>
      <c r="E246" s="280" t="s">
        <v>2264</v>
      </c>
      <c r="F246" s="281" t="s">
        <v>2265</v>
      </c>
      <c r="G246" s="282" t="s">
        <v>173</v>
      </c>
      <c r="H246" s="283">
        <v>6</v>
      </c>
      <c r="I246" s="284"/>
      <c r="J246" s="285">
        <f>ROUND(I246*H246,2)</f>
        <v>0</v>
      </c>
      <c r="K246" s="286"/>
      <c r="L246" s="287"/>
      <c r="M246" s="288" t="s">
        <v>1</v>
      </c>
      <c r="N246" s="289" t="s">
        <v>43</v>
      </c>
      <c r="O246" s="92"/>
      <c r="P246" s="238">
        <f>O246*H246</f>
        <v>0</v>
      </c>
      <c r="Q246" s="238">
        <v>0.00040000000000000002</v>
      </c>
      <c r="R246" s="238">
        <f>Q246*H246</f>
        <v>0.0024000000000000002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264</v>
      </c>
      <c r="AT246" s="240" t="s">
        <v>261</v>
      </c>
      <c r="AU246" s="240" t="s">
        <v>88</v>
      </c>
      <c r="AY246" s="18" t="s">
        <v>157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86</v>
      </c>
      <c r="BK246" s="241">
        <f>ROUND(I246*H246,2)</f>
        <v>0</v>
      </c>
      <c r="BL246" s="18" t="s">
        <v>242</v>
      </c>
      <c r="BM246" s="240" t="s">
        <v>2581</v>
      </c>
    </row>
    <row r="247" s="2" customFormat="1" ht="16.5" customHeight="1">
      <c r="A247" s="39"/>
      <c r="B247" s="40"/>
      <c r="C247" s="279" t="s">
        <v>966</v>
      </c>
      <c r="D247" s="279" t="s">
        <v>261</v>
      </c>
      <c r="E247" s="280" t="s">
        <v>2582</v>
      </c>
      <c r="F247" s="281" t="s">
        <v>2583</v>
      </c>
      <c r="G247" s="282" t="s">
        <v>173</v>
      </c>
      <c r="H247" s="283">
        <v>2</v>
      </c>
      <c r="I247" s="284"/>
      <c r="J247" s="285">
        <f>ROUND(I247*H247,2)</f>
        <v>0</v>
      </c>
      <c r="K247" s="286"/>
      <c r="L247" s="287"/>
      <c r="M247" s="288" t="s">
        <v>1</v>
      </c>
      <c r="N247" s="289" t="s">
        <v>43</v>
      </c>
      <c r="O247" s="92"/>
      <c r="P247" s="238">
        <f>O247*H247</f>
        <v>0</v>
      </c>
      <c r="Q247" s="238">
        <v>0.00050000000000000001</v>
      </c>
      <c r="R247" s="238">
        <f>Q247*H247</f>
        <v>0.001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264</v>
      </c>
      <c r="AT247" s="240" t="s">
        <v>261</v>
      </c>
      <c r="AU247" s="240" t="s">
        <v>88</v>
      </c>
      <c r="AY247" s="18" t="s">
        <v>157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86</v>
      </c>
      <c r="BK247" s="241">
        <f>ROUND(I247*H247,2)</f>
        <v>0</v>
      </c>
      <c r="BL247" s="18" t="s">
        <v>242</v>
      </c>
      <c r="BM247" s="240" t="s">
        <v>2584</v>
      </c>
    </row>
    <row r="248" s="2" customFormat="1" ht="16.5" customHeight="1">
      <c r="A248" s="39"/>
      <c r="B248" s="40"/>
      <c r="C248" s="228" t="s">
        <v>971</v>
      </c>
      <c r="D248" s="228" t="s">
        <v>160</v>
      </c>
      <c r="E248" s="229" t="s">
        <v>1877</v>
      </c>
      <c r="F248" s="230" t="s">
        <v>1878</v>
      </c>
      <c r="G248" s="231" t="s">
        <v>173</v>
      </c>
      <c r="H248" s="232">
        <v>4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43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242</v>
      </c>
      <c r="AT248" s="240" t="s">
        <v>160</v>
      </c>
      <c r="AU248" s="240" t="s">
        <v>88</v>
      </c>
      <c r="AY248" s="18" t="s">
        <v>157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86</v>
      </c>
      <c r="BK248" s="241">
        <f>ROUND(I248*H248,2)</f>
        <v>0</v>
      </c>
      <c r="BL248" s="18" t="s">
        <v>242</v>
      </c>
      <c r="BM248" s="240" t="s">
        <v>2585</v>
      </c>
    </row>
    <row r="249" s="2" customFormat="1" ht="24.15" customHeight="1">
      <c r="A249" s="39"/>
      <c r="B249" s="40"/>
      <c r="C249" s="279" t="s">
        <v>980</v>
      </c>
      <c r="D249" s="279" t="s">
        <v>261</v>
      </c>
      <c r="E249" s="280" t="s">
        <v>2586</v>
      </c>
      <c r="F249" s="281" t="s">
        <v>2587</v>
      </c>
      <c r="G249" s="282" t="s">
        <v>173</v>
      </c>
      <c r="H249" s="283">
        <v>2</v>
      </c>
      <c r="I249" s="284"/>
      <c r="J249" s="285">
        <f>ROUND(I249*H249,2)</f>
        <v>0</v>
      </c>
      <c r="K249" s="286"/>
      <c r="L249" s="287"/>
      <c r="M249" s="288" t="s">
        <v>1</v>
      </c>
      <c r="N249" s="289" t="s">
        <v>43</v>
      </c>
      <c r="O249" s="92"/>
      <c r="P249" s="238">
        <f>O249*H249</f>
        <v>0</v>
      </c>
      <c r="Q249" s="238">
        <v>0.00014999999999999999</v>
      </c>
      <c r="R249" s="238">
        <f>Q249*H249</f>
        <v>0.00029999999999999997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264</v>
      </c>
      <c r="AT249" s="240" t="s">
        <v>261</v>
      </c>
      <c r="AU249" s="240" t="s">
        <v>88</v>
      </c>
      <c r="AY249" s="18" t="s">
        <v>157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86</v>
      </c>
      <c r="BK249" s="241">
        <f>ROUND(I249*H249,2)</f>
        <v>0</v>
      </c>
      <c r="BL249" s="18" t="s">
        <v>242</v>
      </c>
      <c r="BM249" s="240" t="s">
        <v>2588</v>
      </c>
    </row>
    <row r="250" s="2" customFormat="1" ht="16.5" customHeight="1">
      <c r="A250" s="39"/>
      <c r="B250" s="40"/>
      <c r="C250" s="279" t="s">
        <v>984</v>
      </c>
      <c r="D250" s="279" t="s">
        <v>261</v>
      </c>
      <c r="E250" s="280" t="s">
        <v>2589</v>
      </c>
      <c r="F250" s="281" t="s">
        <v>2590</v>
      </c>
      <c r="G250" s="282" t="s">
        <v>173</v>
      </c>
      <c r="H250" s="283">
        <v>2</v>
      </c>
      <c r="I250" s="284"/>
      <c r="J250" s="285">
        <f>ROUND(I250*H250,2)</f>
        <v>0</v>
      </c>
      <c r="K250" s="286"/>
      <c r="L250" s="287"/>
      <c r="M250" s="288" t="s">
        <v>1</v>
      </c>
      <c r="N250" s="289" t="s">
        <v>43</v>
      </c>
      <c r="O250" s="92"/>
      <c r="P250" s="238">
        <f>O250*H250</f>
        <v>0</v>
      </c>
      <c r="Q250" s="238">
        <v>0.00014999999999999999</v>
      </c>
      <c r="R250" s="238">
        <f>Q250*H250</f>
        <v>0.00029999999999999997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264</v>
      </c>
      <c r="AT250" s="240" t="s">
        <v>261</v>
      </c>
      <c r="AU250" s="240" t="s">
        <v>88</v>
      </c>
      <c r="AY250" s="18" t="s">
        <v>157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86</v>
      </c>
      <c r="BK250" s="241">
        <f>ROUND(I250*H250,2)</f>
        <v>0</v>
      </c>
      <c r="BL250" s="18" t="s">
        <v>242</v>
      </c>
      <c r="BM250" s="240" t="s">
        <v>2591</v>
      </c>
    </row>
    <row r="251" s="2" customFormat="1" ht="21.75" customHeight="1">
      <c r="A251" s="39"/>
      <c r="B251" s="40"/>
      <c r="C251" s="228" t="s">
        <v>988</v>
      </c>
      <c r="D251" s="228" t="s">
        <v>160</v>
      </c>
      <c r="E251" s="229" t="s">
        <v>1882</v>
      </c>
      <c r="F251" s="230" t="s">
        <v>1883</v>
      </c>
      <c r="G251" s="231" t="s">
        <v>173</v>
      </c>
      <c r="H251" s="232">
        <v>4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43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242</v>
      </c>
      <c r="AT251" s="240" t="s">
        <v>160</v>
      </c>
      <c r="AU251" s="240" t="s">
        <v>88</v>
      </c>
      <c r="AY251" s="18" t="s">
        <v>157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86</v>
      </c>
      <c r="BK251" s="241">
        <f>ROUND(I251*H251,2)</f>
        <v>0</v>
      </c>
      <c r="BL251" s="18" t="s">
        <v>242</v>
      </c>
      <c r="BM251" s="240" t="s">
        <v>2592</v>
      </c>
    </row>
    <row r="252" s="2" customFormat="1" ht="16.5" customHeight="1">
      <c r="A252" s="39"/>
      <c r="B252" s="40"/>
      <c r="C252" s="279" t="s">
        <v>992</v>
      </c>
      <c r="D252" s="279" t="s">
        <v>261</v>
      </c>
      <c r="E252" s="280" t="s">
        <v>2272</v>
      </c>
      <c r="F252" s="281" t="s">
        <v>2273</v>
      </c>
      <c r="G252" s="282" t="s">
        <v>173</v>
      </c>
      <c r="H252" s="283">
        <v>2</v>
      </c>
      <c r="I252" s="284"/>
      <c r="J252" s="285">
        <f>ROUND(I252*H252,2)</f>
        <v>0</v>
      </c>
      <c r="K252" s="286"/>
      <c r="L252" s="287"/>
      <c r="M252" s="288" t="s">
        <v>1</v>
      </c>
      <c r="N252" s="289" t="s">
        <v>43</v>
      </c>
      <c r="O252" s="92"/>
      <c r="P252" s="238">
        <f>O252*H252</f>
        <v>0</v>
      </c>
      <c r="Q252" s="238">
        <v>0.0022000000000000001</v>
      </c>
      <c r="R252" s="238">
        <f>Q252*H252</f>
        <v>0.0044000000000000003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264</v>
      </c>
      <c r="AT252" s="240" t="s">
        <v>261</v>
      </c>
      <c r="AU252" s="240" t="s">
        <v>88</v>
      </c>
      <c r="AY252" s="18" t="s">
        <v>157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86</v>
      </c>
      <c r="BK252" s="241">
        <f>ROUND(I252*H252,2)</f>
        <v>0</v>
      </c>
      <c r="BL252" s="18" t="s">
        <v>242</v>
      </c>
      <c r="BM252" s="240" t="s">
        <v>2593</v>
      </c>
    </row>
    <row r="253" s="2" customFormat="1" ht="16.5" customHeight="1">
      <c r="A253" s="39"/>
      <c r="B253" s="40"/>
      <c r="C253" s="279" t="s">
        <v>996</v>
      </c>
      <c r="D253" s="279" t="s">
        <v>261</v>
      </c>
      <c r="E253" s="280" t="s">
        <v>2594</v>
      </c>
      <c r="F253" s="281" t="s">
        <v>2595</v>
      </c>
      <c r="G253" s="282" t="s">
        <v>173</v>
      </c>
      <c r="H253" s="283">
        <v>2</v>
      </c>
      <c r="I253" s="284"/>
      <c r="J253" s="285">
        <f>ROUND(I253*H253,2)</f>
        <v>0</v>
      </c>
      <c r="K253" s="286"/>
      <c r="L253" s="287"/>
      <c r="M253" s="288" t="s">
        <v>1</v>
      </c>
      <c r="N253" s="289" t="s">
        <v>43</v>
      </c>
      <c r="O253" s="92"/>
      <c r="P253" s="238">
        <f>O253*H253</f>
        <v>0</v>
      </c>
      <c r="Q253" s="238">
        <v>0.0022000000000000001</v>
      </c>
      <c r="R253" s="238">
        <f>Q253*H253</f>
        <v>0.0044000000000000003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264</v>
      </c>
      <c r="AT253" s="240" t="s">
        <v>261</v>
      </c>
      <c r="AU253" s="240" t="s">
        <v>88</v>
      </c>
      <c r="AY253" s="18" t="s">
        <v>157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86</v>
      </c>
      <c r="BK253" s="241">
        <f>ROUND(I253*H253,2)</f>
        <v>0</v>
      </c>
      <c r="BL253" s="18" t="s">
        <v>242</v>
      </c>
      <c r="BM253" s="240" t="s">
        <v>2596</v>
      </c>
    </row>
    <row r="254" s="2" customFormat="1" ht="24.15" customHeight="1">
      <c r="A254" s="39"/>
      <c r="B254" s="40"/>
      <c r="C254" s="228" t="s">
        <v>1000</v>
      </c>
      <c r="D254" s="228" t="s">
        <v>160</v>
      </c>
      <c r="E254" s="229" t="s">
        <v>1891</v>
      </c>
      <c r="F254" s="230" t="s">
        <v>1892</v>
      </c>
      <c r="G254" s="231" t="s">
        <v>173</v>
      </c>
      <c r="H254" s="232">
        <v>4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43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0.024</v>
      </c>
      <c r="T254" s="239">
        <f>S254*H254</f>
        <v>0.096000000000000002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242</v>
      </c>
      <c r="AT254" s="240" t="s">
        <v>160</v>
      </c>
      <c r="AU254" s="240" t="s">
        <v>88</v>
      </c>
      <c r="AY254" s="18" t="s">
        <v>157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86</v>
      </c>
      <c r="BK254" s="241">
        <f>ROUND(I254*H254,2)</f>
        <v>0</v>
      </c>
      <c r="BL254" s="18" t="s">
        <v>242</v>
      </c>
      <c r="BM254" s="240" t="s">
        <v>2597</v>
      </c>
    </row>
    <row r="255" s="2" customFormat="1" ht="24.15" customHeight="1">
      <c r="A255" s="39"/>
      <c r="B255" s="40"/>
      <c r="C255" s="228" t="s">
        <v>1007</v>
      </c>
      <c r="D255" s="228" t="s">
        <v>160</v>
      </c>
      <c r="E255" s="229" t="s">
        <v>2276</v>
      </c>
      <c r="F255" s="230" t="s">
        <v>2277</v>
      </c>
      <c r="G255" s="231" t="s">
        <v>367</v>
      </c>
      <c r="H255" s="290"/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43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242</v>
      </c>
      <c r="AT255" s="240" t="s">
        <v>160</v>
      </c>
      <c r="AU255" s="240" t="s">
        <v>88</v>
      </c>
      <c r="AY255" s="18" t="s">
        <v>157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86</v>
      </c>
      <c r="BK255" s="241">
        <f>ROUND(I255*H255,2)</f>
        <v>0</v>
      </c>
      <c r="BL255" s="18" t="s">
        <v>242</v>
      </c>
      <c r="BM255" s="240" t="s">
        <v>2598</v>
      </c>
    </row>
    <row r="256" s="12" customFormat="1" ht="22.8" customHeight="1">
      <c r="A256" s="12"/>
      <c r="B256" s="212"/>
      <c r="C256" s="213"/>
      <c r="D256" s="214" t="s">
        <v>77</v>
      </c>
      <c r="E256" s="226" t="s">
        <v>1501</v>
      </c>
      <c r="F256" s="226" t="s">
        <v>1502</v>
      </c>
      <c r="G256" s="213"/>
      <c r="H256" s="213"/>
      <c r="I256" s="216"/>
      <c r="J256" s="227">
        <f>BK256</f>
        <v>0</v>
      </c>
      <c r="K256" s="213"/>
      <c r="L256" s="218"/>
      <c r="M256" s="219"/>
      <c r="N256" s="220"/>
      <c r="O256" s="220"/>
      <c r="P256" s="221">
        <f>SUM(P257:P267)</f>
        <v>0</v>
      </c>
      <c r="Q256" s="220"/>
      <c r="R256" s="221">
        <f>SUM(R257:R267)</f>
        <v>0.31365000000000004</v>
      </c>
      <c r="S256" s="220"/>
      <c r="T256" s="222">
        <f>SUM(T257:T267)</f>
        <v>0.74852999999999992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88</v>
      </c>
      <c r="AT256" s="224" t="s">
        <v>77</v>
      </c>
      <c r="AU256" s="224" t="s">
        <v>86</v>
      </c>
      <c r="AY256" s="223" t="s">
        <v>157</v>
      </c>
      <c r="BK256" s="225">
        <f>SUM(BK257:BK267)</f>
        <v>0</v>
      </c>
    </row>
    <row r="257" s="2" customFormat="1" ht="16.5" customHeight="1">
      <c r="A257" s="39"/>
      <c r="B257" s="40"/>
      <c r="C257" s="228" t="s">
        <v>1012</v>
      </c>
      <c r="D257" s="228" t="s">
        <v>160</v>
      </c>
      <c r="E257" s="229" t="s">
        <v>1506</v>
      </c>
      <c r="F257" s="230" t="s">
        <v>1507</v>
      </c>
      <c r="G257" s="231" t="s">
        <v>177</v>
      </c>
      <c r="H257" s="232">
        <v>9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43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242</v>
      </c>
      <c r="AT257" s="240" t="s">
        <v>160</v>
      </c>
      <c r="AU257" s="240" t="s">
        <v>88</v>
      </c>
      <c r="AY257" s="18" t="s">
        <v>157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86</v>
      </c>
      <c r="BK257" s="241">
        <f>ROUND(I257*H257,2)</f>
        <v>0</v>
      </c>
      <c r="BL257" s="18" t="s">
        <v>242</v>
      </c>
      <c r="BM257" s="240" t="s">
        <v>2599</v>
      </c>
    </row>
    <row r="258" s="2" customFormat="1" ht="16.5" customHeight="1">
      <c r="A258" s="39"/>
      <c r="B258" s="40"/>
      <c r="C258" s="228" t="s">
        <v>1017</v>
      </c>
      <c r="D258" s="228" t="s">
        <v>160</v>
      </c>
      <c r="E258" s="229" t="s">
        <v>1509</v>
      </c>
      <c r="F258" s="230" t="s">
        <v>1510</v>
      </c>
      <c r="G258" s="231" t="s">
        <v>177</v>
      </c>
      <c r="H258" s="232">
        <v>9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43</v>
      </c>
      <c r="O258" s="92"/>
      <c r="P258" s="238">
        <f>O258*H258</f>
        <v>0</v>
      </c>
      <c r="Q258" s="238">
        <v>0.00029999999999999997</v>
      </c>
      <c r="R258" s="238">
        <f>Q258*H258</f>
        <v>0.0026999999999999997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242</v>
      </c>
      <c r="AT258" s="240" t="s">
        <v>160</v>
      </c>
      <c r="AU258" s="240" t="s">
        <v>88</v>
      </c>
      <c r="AY258" s="18" t="s">
        <v>157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86</v>
      </c>
      <c r="BK258" s="241">
        <f>ROUND(I258*H258,2)</f>
        <v>0</v>
      </c>
      <c r="BL258" s="18" t="s">
        <v>242</v>
      </c>
      <c r="BM258" s="240" t="s">
        <v>2600</v>
      </c>
    </row>
    <row r="259" s="2" customFormat="1" ht="21.75" customHeight="1">
      <c r="A259" s="39"/>
      <c r="B259" s="40"/>
      <c r="C259" s="228" t="s">
        <v>1024</v>
      </c>
      <c r="D259" s="228" t="s">
        <v>160</v>
      </c>
      <c r="E259" s="229" t="s">
        <v>2281</v>
      </c>
      <c r="F259" s="230" t="s">
        <v>2282</v>
      </c>
      <c r="G259" s="231" t="s">
        <v>177</v>
      </c>
      <c r="H259" s="232">
        <v>9</v>
      </c>
      <c r="I259" s="233"/>
      <c r="J259" s="234">
        <f>ROUND(I259*H259,2)</f>
        <v>0</v>
      </c>
      <c r="K259" s="235"/>
      <c r="L259" s="45"/>
      <c r="M259" s="236" t="s">
        <v>1</v>
      </c>
      <c r="N259" s="237" t="s">
        <v>43</v>
      </c>
      <c r="O259" s="92"/>
      <c r="P259" s="238">
        <f>O259*H259</f>
        <v>0</v>
      </c>
      <c r="Q259" s="238">
        <v>0.0044999999999999997</v>
      </c>
      <c r="R259" s="238">
        <f>Q259*H259</f>
        <v>0.040499999999999994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242</v>
      </c>
      <c r="AT259" s="240" t="s">
        <v>160</v>
      </c>
      <c r="AU259" s="240" t="s">
        <v>88</v>
      </c>
      <c r="AY259" s="18" t="s">
        <v>157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86</v>
      </c>
      <c r="BK259" s="241">
        <f>ROUND(I259*H259,2)</f>
        <v>0</v>
      </c>
      <c r="BL259" s="18" t="s">
        <v>242</v>
      </c>
      <c r="BM259" s="240" t="s">
        <v>2601</v>
      </c>
    </row>
    <row r="260" s="2" customFormat="1" ht="24.15" customHeight="1">
      <c r="A260" s="39"/>
      <c r="B260" s="40"/>
      <c r="C260" s="228" t="s">
        <v>1029</v>
      </c>
      <c r="D260" s="228" t="s">
        <v>160</v>
      </c>
      <c r="E260" s="229" t="s">
        <v>1503</v>
      </c>
      <c r="F260" s="230" t="s">
        <v>1504</v>
      </c>
      <c r="G260" s="231" t="s">
        <v>177</v>
      </c>
      <c r="H260" s="232">
        <v>9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43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0.083169999999999994</v>
      </c>
      <c r="T260" s="239">
        <f>S260*H260</f>
        <v>0.74852999999999992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242</v>
      </c>
      <c r="AT260" s="240" t="s">
        <v>160</v>
      </c>
      <c r="AU260" s="240" t="s">
        <v>88</v>
      </c>
      <c r="AY260" s="18" t="s">
        <v>157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86</v>
      </c>
      <c r="BK260" s="241">
        <f>ROUND(I260*H260,2)</f>
        <v>0</v>
      </c>
      <c r="BL260" s="18" t="s">
        <v>242</v>
      </c>
      <c r="BM260" s="240" t="s">
        <v>2602</v>
      </c>
    </row>
    <row r="261" s="14" customFormat="1">
      <c r="A261" s="14"/>
      <c r="B261" s="253"/>
      <c r="C261" s="254"/>
      <c r="D261" s="244" t="s">
        <v>166</v>
      </c>
      <c r="E261" s="255" t="s">
        <v>1</v>
      </c>
      <c r="F261" s="256" t="s">
        <v>2572</v>
      </c>
      <c r="G261" s="254"/>
      <c r="H261" s="257">
        <v>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166</v>
      </c>
      <c r="AU261" s="263" t="s">
        <v>88</v>
      </c>
      <c r="AV261" s="14" t="s">
        <v>88</v>
      </c>
      <c r="AW261" s="14" t="s">
        <v>34</v>
      </c>
      <c r="AX261" s="14" t="s">
        <v>86</v>
      </c>
      <c r="AY261" s="263" t="s">
        <v>157</v>
      </c>
    </row>
    <row r="262" s="2" customFormat="1" ht="24.15" customHeight="1">
      <c r="A262" s="39"/>
      <c r="B262" s="40"/>
      <c r="C262" s="228" t="s">
        <v>1036</v>
      </c>
      <c r="D262" s="228" t="s">
        <v>160</v>
      </c>
      <c r="E262" s="229" t="s">
        <v>2285</v>
      </c>
      <c r="F262" s="230" t="s">
        <v>2286</v>
      </c>
      <c r="G262" s="231" t="s">
        <v>177</v>
      </c>
      <c r="H262" s="232">
        <v>9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43</v>
      </c>
      <c r="O262" s="92"/>
      <c r="P262" s="238">
        <f>O262*H262</f>
        <v>0</v>
      </c>
      <c r="Q262" s="238">
        <v>0.0054000000000000003</v>
      </c>
      <c r="R262" s="238">
        <f>Q262*H262</f>
        <v>0.048600000000000004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242</v>
      </c>
      <c r="AT262" s="240" t="s">
        <v>160</v>
      </c>
      <c r="AU262" s="240" t="s">
        <v>88</v>
      </c>
      <c r="AY262" s="18" t="s">
        <v>157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86</v>
      </c>
      <c r="BK262" s="241">
        <f>ROUND(I262*H262,2)</f>
        <v>0</v>
      </c>
      <c r="BL262" s="18" t="s">
        <v>242</v>
      </c>
      <c r="BM262" s="240" t="s">
        <v>2603</v>
      </c>
    </row>
    <row r="263" s="2" customFormat="1" ht="24.15" customHeight="1">
      <c r="A263" s="39"/>
      <c r="B263" s="40"/>
      <c r="C263" s="279" t="s">
        <v>1043</v>
      </c>
      <c r="D263" s="279" t="s">
        <v>261</v>
      </c>
      <c r="E263" s="280" t="s">
        <v>2288</v>
      </c>
      <c r="F263" s="281" t="s">
        <v>2289</v>
      </c>
      <c r="G263" s="282" t="s">
        <v>177</v>
      </c>
      <c r="H263" s="283">
        <v>9.9000000000000004</v>
      </c>
      <c r="I263" s="284"/>
      <c r="J263" s="285">
        <f>ROUND(I263*H263,2)</f>
        <v>0</v>
      </c>
      <c r="K263" s="286"/>
      <c r="L263" s="287"/>
      <c r="M263" s="288" t="s">
        <v>1</v>
      </c>
      <c r="N263" s="289" t="s">
        <v>43</v>
      </c>
      <c r="O263" s="92"/>
      <c r="P263" s="238">
        <f>O263*H263</f>
        <v>0</v>
      </c>
      <c r="Q263" s="238">
        <v>0.021000000000000001</v>
      </c>
      <c r="R263" s="238">
        <f>Q263*H263</f>
        <v>0.20790000000000003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264</v>
      </c>
      <c r="AT263" s="240" t="s">
        <v>261</v>
      </c>
      <c r="AU263" s="240" t="s">
        <v>88</v>
      </c>
      <c r="AY263" s="18" t="s">
        <v>157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86</v>
      </c>
      <c r="BK263" s="241">
        <f>ROUND(I263*H263,2)</f>
        <v>0</v>
      </c>
      <c r="BL263" s="18" t="s">
        <v>242</v>
      </c>
      <c r="BM263" s="240" t="s">
        <v>2604</v>
      </c>
    </row>
    <row r="264" s="14" customFormat="1">
      <c r="A264" s="14"/>
      <c r="B264" s="253"/>
      <c r="C264" s="254"/>
      <c r="D264" s="244" t="s">
        <v>166</v>
      </c>
      <c r="E264" s="254"/>
      <c r="F264" s="256" t="s">
        <v>2605</v>
      </c>
      <c r="G264" s="254"/>
      <c r="H264" s="257">
        <v>9.9000000000000004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166</v>
      </c>
      <c r="AU264" s="263" t="s">
        <v>88</v>
      </c>
      <c r="AV264" s="14" t="s">
        <v>88</v>
      </c>
      <c r="AW264" s="14" t="s">
        <v>4</v>
      </c>
      <c r="AX264" s="14" t="s">
        <v>86</v>
      </c>
      <c r="AY264" s="263" t="s">
        <v>157</v>
      </c>
    </row>
    <row r="265" s="2" customFormat="1" ht="24.15" customHeight="1">
      <c r="A265" s="39"/>
      <c r="B265" s="40"/>
      <c r="C265" s="228" t="s">
        <v>1049</v>
      </c>
      <c r="D265" s="228" t="s">
        <v>160</v>
      </c>
      <c r="E265" s="229" t="s">
        <v>1529</v>
      </c>
      <c r="F265" s="230" t="s">
        <v>1530</v>
      </c>
      <c r="G265" s="231" t="s">
        <v>177</v>
      </c>
      <c r="H265" s="232">
        <v>9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43</v>
      </c>
      <c r="O265" s="92"/>
      <c r="P265" s="238">
        <f>O265*H265</f>
        <v>0</v>
      </c>
      <c r="Q265" s="238">
        <v>0.0015</v>
      </c>
      <c r="R265" s="238">
        <f>Q265*H265</f>
        <v>0.0135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242</v>
      </c>
      <c r="AT265" s="240" t="s">
        <v>160</v>
      </c>
      <c r="AU265" s="240" t="s">
        <v>88</v>
      </c>
      <c r="AY265" s="18" t="s">
        <v>157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86</v>
      </c>
      <c r="BK265" s="241">
        <f>ROUND(I265*H265,2)</f>
        <v>0</v>
      </c>
      <c r="BL265" s="18" t="s">
        <v>242</v>
      </c>
      <c r="BM265" s="240" t="s">
        <v>2606</v>
      </c>
    </row>
    <row r="266" s="2" customFormat="1" ht="24.15" customHeight="1">
      <c r="A266" s="39"/>
      <c r="B266" s="40"/>
      <c r="C266" s="228" t="s">
        <v>1056</v>
      </c>
      <c r="D266" s="228" t="s">
        <v>160</v>
      </c>
      <c r="E266" s="229" t="s">
        <v>2607</v>
      </c>
      <c r="F266" s="230" t="s">
        <v>2608</v>
      </c>
      <c r="G266" s="231" t="s">
        <v>177</v>
      </c>
      <c r="H266" s="232">
        <v>9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43</v>
      </c>
      <c r="O266" s="92"/>
      <c r="P266" s="238">
        <f>O266*H266</f>
        <v>0</v>
      </c>
      <c r="Q266" s="238">
        <v>5.0000000000000002E-05</v>
      </c>
      <c r="R266" s="238">
        <f>Q266*H266</f>
        <v>0.00045000000000000004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242</v>
      </c>
      <c r="AT266" s="240" t="s">
        <v>160</v>
      </c>
      <c r="AU266" s="240" t="s">
        <v>88</v>
      </c>
      <c r="AY266" s="18" t="s">
        <v>157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86</v>
      </c>
      <c r="BK266" s="241">
        <f>ROUND(I266*H266,2)</f>
        <v>0</v>
      </c>
      <c r="BL266" s="18" t="s">
        <v>242</v>
      </c>
      <c r="BM266" s="240" t="s">
        <v>2609</v>
      </c>
    </row>
    <row r="267" s="2" customFormat="1" ht="24.15" customHeight="1">
      <c r="A267" s="39"/>
      <c r="B267" s="40"/>
      <c r="C267" s="228" t="s">
        <v>1061</v>
      </c>
      <c r="D267" s="228" t="s">
        <v>160</v>
      </c>
      <c r="E267" s="229" t="s">
        <v>2292</v>
      </c>
      <c r="F267" s="230" t="s">
        <v>2293</v>
      </c>
      <c r="G267" s="231" t="s">
        <v>367</v>
      </c>
      <c r="H267" s="290"/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43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242</v>
      </c>
      <c r="AT267" s="240" t="s">
        <v>160</v>
      </c>
      <c r="AU267" s="240" t="s">
        <v>88</v>
      </c>
      <c r="AY267" s="18" t="s">
        <v>157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86</v>
      </c>
      <c r="BK267" s="241">
        <f>ROUND(I267*H267,2)</f>
        <v>0</v>
      </c>
      <c r="BL267" s="18" t="s">
        <v>242</v>
      </c>
      <c r="BM267" s="240" t="s">
        <v>2610</v>
      </c>
    </row>
    <row r="268" s="12" customFormat="1" ht="22.8" customHeight="1">
      <c r="A268" s="12"/>
      <c r="B268" s="212"/>
      <c r="C268" s="213"/>
      <c r="D268" s="214" t="s">
        <v>77</v>
      </c>
      <c r="E268" s="226" t="s">
        <v>1973</v>
      </c>
      <c r="F268" s="226" t="s">
        <v>1974</v>
      </c>
      <c r="G268" s="213"/>
      <c r="H268" s="213"/>
      <c r="I268" s="216"/>
      <c r="J268" s="227">
        <f>BK268</f>
        <v>0</v>
      </c>
      <c r="K268" s="213"/>
      <c r="L268" s="218"/>
      <c r="M268" s="219"/>
      <c r="N268" s="220"/>
      <c r="O268" s="220"/>
      <c r="P268" s="221">
        <f>SUM(P269:P289)</f>
        <v>0</v>
      </c>
      <c r="Q268" s="220"/>
      <c r="R268" s="221">
        <f>SUM(R269:R289)</f>
        <v>0.91970419999999997</v>
      </c>
      <c r="S268" s="220"/>
      <c r="T268" s="222">
        <f>SUM(T269:T289)</f>
        <v>0.97332479999999988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3" t="s">
        <v>88</v>
      </c>
      <c r="AT268" s="224" t="s">
        <v>77</v>
      </c>
      <c r="AU268" s="224" t="s">
        <v>86</v>
      </c>
      <c r="AY268" s="223" t="s">
        <v>157</v>
      </c>
      <c r="BK268" s="225">
        <f>SUM(BK269:BK289)</f>
        <v>0</v>
      </c>
    </row>
    <row r="269" s="2" customFormat="1" ht="16.5" customHeight="1">
      <c r="A269" s="39"/>
      <c r="B269" s="40"/>
      <c r="C269" s="228" t="s">
        <v>1069</v>
      </c>
      <c r="D269" s="228" t="s">
        <v>160</v>
      </c>
      <c r="E269" s="229" t="s">
        <v>2295</v>
      </c>
      <c r="F269" s="230" t="s">
        <v>2296</v>
      </c>
      <c r="G269" s="231" t="s">
        <v>177</v>
      </c>
      <c r="H269" s="232">
        <v>44.776000000000003</v>
      </c>
      <c r="I269" s="233"/>
      <c r="J269" s="234">
        <f>ROUND(I269*H269,2)</f>
        <v>0</v>
      </c>
      <c r="K269" s="235"/>
      <c r="L269" s="45"/>
      <c r="M269" s="236" t="s">
        <v>1</v>
      </c>
      <c r="N269" s="237" t="s">
        <v>43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242</v>
      </c>
      <c r="AT269" s="240" t="s">
        <v>160</v>
      </c>
      <c r="AU269" s="240" t="s">
        <v>88</v>
      </c>
      <c r="AY269" s="18" t="s">
        <v>157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86</v>
      </c>
      <c r="BK269" s="241">
        <f>ROUND(I269*H269,2)</f>
        <v>0</v>
      </c>
      <c r="BL269" s="18" t="s">
        <v>242</v>
      </c>
      <c r="BM269" s="240" t="s">
        <v>2611</v>
      </c>
    </row>
    <row r="270" s="2" customFormat="1" ht="16.5" customHeight="1">
      <c r="A270" s="39"/>
      <c r="B270" s="40"/>
      <c r="C270" s="228" t="s">
        <v>1074</v>
      </c>
      <c r="D270" s="228" t="s">
        <v>160</v>
      </c>
      <c r="E270" s="229" t="s">
        <v>1975</v>
      </c>
      <c r="F270" s="230" t="s">
        <v>1976</v>
      </c>
      <c r="G270" s="231" t="s">
        <v>177</v>
      </c>
      <c r="H270" s="232">
        <v>44.776000000000003</v>
      </c>
      <c r="I270" s="233"/>
      <c r="J270" s="234">
        <f>ROUND(I270*H270,2)</f>
        <v>0</v>
      </c>
      <c r="K270" s="235"/>
      <c r="L270" s="45"/>
      <c r="M270" s="236" t="s">
        <v>1</v>
      </c>
      <c r="N270" s="237" t="s">
        <v>43</v>
      </c>
      <c r="O270" s="92"/>
      <c r="P270" s="238">
        <f>O270*H270</f>
        <v>0</v>
      </c>
      <c r="Q270" s="238">
        <v>0.00029999999999999997</v>
      </c>
      <c r="R270" s="238">
        <f>Q270*H270</f>
        <v>0.0134328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242</v>
      </c>
      <c r="AT270" s="240" t="s">
        <v>160</v>
      </c>
      <c r="AU270" s="240" t="s">
        <v>88</v>
      </c>
      <c r="AY270" s="18" t="s">
        <v>157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86</v>
      </c>
      <c r="BK270" s="241">
        <f>ROUND(I270*H270,2)</f>
        <v>0</v>
      </c>
      <c r="BL270" s="18" t="s">
        <v>242</v>
      </c>
      <c r="BM270" s="240" t="s">
        <v>2612</v>
      </c>
    </row>
    <row r="271" s="2" customFormat="1" ht="24.15" customHeight="1">
      <c r="A271" s="39"/>
      <c r="B271" s="40"/>
      <c r="C271" s="228" t="s">
        <v>1080</v>
      </c>
      <c r="D271" s="228" t="s">
        <v>160</v>
      </c>
      <c r="E271" s="229" t="s">
        <v>1978</v>
      </c>
      <c r="F271" s="230" t="s">
        <v>1979</v>
      </c>
      <c r="G271" s="231" t="s">
        <v>177</v>
      </c>
      <c r="H271" s="232">
        <v>35.783999999999999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43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0.027199999999999998</v>
      </c>
      <c r="T271" s="239">
        <f>S271*H271</f>
        <v>0.97332479999999988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242</v>
      </c>
      <c r="AT271" s="240" t="s">
        <v>160</v>
      </c>
      <c r="AU271" s="240" t="s">
        <v>88</v>
      </c>
      <c r="AY271" s="18" t="s">
        <v>157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86</v>
      </c>
      <c r="BK271" s="241">
        <f>ROUND(I271*H271,2)</f>
        <v>0</v>
      </c>
      <c r="BL271" s="18" t="s">
        <v>242</v>
      </c>
      <c r="BM271" s="240" t="s">
        <v>2613</v>
      </c>
    </row>
    <row r="272" s="14" customFormat="1">
      <c r="A272" s="14"/>
      <c r="B272" s="253"/>
      <c r="C272" s="254"/>
      <c r="D272" s="244" t="s">
        <v>166</v>
      </c>
      <c r="E272" s="255" t="s">
        <v>1</v>
      </c>
      <c r="F272" s="256" t="s">
        <v>2614</v>
      </c>
      <c r="G272" s="254"/>
      <c r="H272" s="257">
        <v>21.960000000000001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166</v>
      </c>
      <c r="AU272" s="263" t="s">
        <v>88</v>
      </c>
      <c r="AV272" s="14" t="s">
        <v>88</v>
      </c>
      <c r="AW272" s="14" t="s">
        <v>34</v>
      </c>
      <c r="AX272" s="14" t="s">
        <v>78</v>
      </c>
      <c r="AY272" s="263" t="s">
        <v>157</v>
      </c>
    </row>
    <row r="273" s="14" customFormat="1">
      <c r="A273" s="14"/>
      <c r="B273" s="253"/>
      <c r="C273" s="254"/>
      <c r="D273" s="244" t="s">
        <v>166</v>
      </c>
      <c r="E273" s="255" t="s">
        <v>1</v>
      </c>
      <c r="F273" s="256" t="s">
        <v>2615</v>
      </c>
      <c r="G273" s="254"/>
      <c r="H273" s="257">
        <v>23.184000000000001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166</v>
      </c>
      <c r="AU273" s="263" t="s">
        <v>88</v>
      </c>
      <c r="AV273" s="14" t="s">
        <v>88</v>
      </c>
      <c r="AW273" s="14" t="s">
        <v>34</v>
      </c>
      <c r="AX273" s="14" t="s">
        <v>78</v>
      </c>
      <c r="AY273" s="263" t="s">
        <v>157</v>
      </c>
    </row>
    <row r="274" s="14" customFormat="1">
      <c r="A274" s="14"/>
      <c r="B274" s="253"/>
      <c r="C274" s="254"/>
      <c r="D274" s="244" t="s">
        <v>166</v>
      </c>
      <c r="E274" s="255" t="s">
        <v>1</v>
      </c>
      <c r="F274" s="256" t="s">
        <v>2616</v>
      </c>
      <c r="G274" s="254"/>
      <c r="H274" s="257">
        <v>-2.8799999999999999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166</v>
      </c>
      <c r="AU274" s="263" t="s">
        <v>88</v>
      </c>
      <c r="AV274" s="14" t="s">
        <v>88</v>
      </c>
      <c r="AW274" s="14" t="s">
        <v>34</v>
      </c>
      <c r="AX274" s="14" t="s">
        <v>78</v>
      </c>
      <c r="AY274" s="263" t="s">
        <v>157</v>
      </c>
    </row>
    <row r="275" s="14" customFormat="1">
      <c r="A275" s="14"/>
      <c r="B275" s="253"/>
      <c r="C275" s="254"/>
      <c r="D275" s="244" t="s">
        <v>166</v>
      </c>
      <c r="E275" s="255" t="s">
        <v>1</v>
      </c>
      <c r="F275" s="256" t="s">
        <v>2617</v>
      </c>
      <c r="G275" s="254"/>
      <c r="H275" s="257">
        <v>-6.4800000000000004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166</v>
      </c>
      <c r="AU275" s="263" t="s">
        <v>88</v>
      </c>
      <c r="AV275" s="14" t="s">
        <v>88</v>
      </c>
      <c r="AW275" s="14" t="s">
        <v>34</v>
      </c>
      <c r="AX275" s="14" t="s">
        <v>78</v>
      </c>
      <c r="AY275" s="263" t="s">
        <v>157</v>
      </c>
    </row>
    <row r="276" s="15" customFormat="1">
      <c r="A276" s="15"/>
      <c r="B276" s="264"/>
      <c r="C276" s="265"/>
      <c r="D276" s="244" t="s">
        <v>166</v>
      </c>
      <c r="E276" s="266" t="s">
        <v>1</v>
      </c>
      <c r="F276" s="267" t="s">
        <v>170</v>
      </c>
      <c r="G276" s="265"/>
      <c r="H276" s="268">
        <v>35.783999999999999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4" t="s">
        <v>166</v>
      </c>
      <c r="AU276" s="274" t="s">
        <v>88</v>
      </c>
      <c r="AV276" s="15" t="s">
        <v>164</v>
      </c>
      <c r="AW276" s="15" t="s">
        <v>34</v>
      </c>
      <c r="AX276" s="15" t="s">
        <v>86</v>
      </c>
      <c r="AY276" s="274" t="s">
        <v>157</v>
      </c>
    </row>
    <row r="277" s="2" customFormat="1" ht="33" customHeight="1">
      <c r="A277" s="39"/>
      <c r="B277" s="40"/>
      <c r="C277" s="228" t="s">
        <v>1086</v>
      </c>
      <c r="D277" s="228" t="s">
        <v>160</v>
      </c>
      <c r="E277" s="229" t="s">
        <v>1983</v>
      </c>
      <c r="F277" s="230" t="s">
        <v>2303</v>
      </c>
      <c r="G277" s="231" t="s">
        <v>177</v>
      </c>
      <c r="H277" s="232">
        <v>44.776000000000003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43</v>
      </c>
      <c r="O277" s="92"/>
      <c r="P277" s="238">
        <f>O277*H277</f>
        <v>0</v>
      </c>
      <c r="Q277" s="238">
        <v>0.0060499999999999998</v>
      </c>
      <c r="R277" s="238">
        <f>Q277*H277</f>
        <v>0.27089479999999999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242</v>
      </c>
      <c r="AT277" s="240" t="s">
        <v>160</v>
      </c>
      <c r="AU277" s="240" t="s">
        <v>88</v>
      </c>
      <c r="AY277" s="18" t="s">
        <v>157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86</v>
      </c>
      <c r="BK277" s="241">
        <f>ROUND(I277*H277,2)</f>
        <v>0</v>
      </c>
      <c r="BL277" s="18" t="s">
        <v>242</v>
      </c>
      <c r="BM277" s="240" t="s">
        <v>2618</v>
      </c>
    </row>
    <row r="278" s="14" customFormat="1">
      <c r="A278" s="14"/>
      <c r="B278" s="253"/>
      <c r="C278" s="254"/>
      <c r="D278" s="244" t="s">
        <v>166</v>
      </c>
      <c r="E278" s="255" t="s">
        <v>1</v>
      </c>
      <c r="F278" s="256" t="s">
        <v>2619</v>
      </c>
      <c r="G278" s="254"/>
      <c r="H278" s="257">
        <v>26.84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166</v>
      </c>
      <c r="AU278" s="263" t="s">
        <v>88</v>
      </c>
      <c r="AV278" s="14" t="s">
        <v>88</v>
      </c>
      <c r="AW278" s="14" t="s">
        <v>34</v>
      </c>
      <c r="AX278" s="14" t="s">
        <v>78</v>
      </c>
      <c r="AY278" s="263" t="s">
        <v>157</v>
      </c>
    </row>
    <row r="279" s="14" customFormat="1">
      <c r="A279" s="14"/>
      <c r="B279" s="253"/>
      <c r="C279" s="254"/>
      <c r="D279" s="244" t="s">
        <v>166</v>
      </c>
      <c r="E279" s="255" t="s">
        <v>1</v>
      </c>
      <c r="F279" s="256" t="s">
        <v>2620</v>
      </c>
      <c r="G279" s="254"/>
      <c r="H279" s="257">
        <v>28.335999999999999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166</v>
      </c>
      <c r="AU279" s="263" t="s">
        <v>88</v>
      </c>
      <c r="AV279" s="14" t="s">
        <v>88</v>
      </c>
      <c r="AW279" s="14" t="s">
        <v>34</v>
      </c>
      <c r="AX279" s="14" t="s">
        <v>78</v>
      </c>
      <c r="AY279" s="263" t="s">
        <v>157</v>
      </c>
    </row>
    <row r="280" s="14" customFormat="1">
      <c r="A280" s="14"/>
      <c r="B280" s="253"/>
      <c r="C280" s="254"/>
      <c r="D280" s="244" t="s">
        <v>166</v>
      </c>
      <c r="E280" s="255" t="s">
        <v>1</v>
      </c>
      <c r="F280" s="256" t="s">
        <v>2621</v>
      </c>
      <c r="G280" s="254"/>
      <c r="H280" s="257">
        <v>-3.2000000000000002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166</v>
      </c>
      <c r="AU280" s="263" t="s">
        <v>88</v>
      </c>
      <c r="AV280" s="14" t="s">
        <v>88</v>
      </c>
      <c r="AW280" s="14" t="s">
        <v>34</v>
      </c>
      <c r="AX280" s="14" t="s">
        <v>78</v>
      </c>
      <c r="AY280" s="263" t="s">
        <v>157</v>
      </c>
    </row>
    <row r="281" s="14" customFormat="1">
      <c r="A281" s="14"/>
      <c r="B281" s="253"/>
      <c r="C281" s="254"/>
      <c r="D281" s="244" t="s">
        <v>166</v>
      </c>
      <c r="E281" s="255" t="s">
        <v>1</v>
      </c>
      <c r="F281" s="256" t="s">
        <v>2622</v>
      </c>
      <c r="G281" s="254"/>
      <c r="H281" s="257">
        <v>-7.2000000000000002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166</v>
      </c>
      <c r="AU281" s="263" t="s">
        <v>88</v>
      </c>
      <c r="AV281" s="14" t="s">
        <v>88</v>
      </c>
      <c r="AW281" s="14" t="s">
        <v>34</v>
      </c>
      <c r="AX281" s="14" t="s">
        <v>78</v>
      </c>
      <c r="AY281" s="263" t="s">
        <v>157</v>
      </c>
    </row>
    <row r="282" s="15" customFormat="1">
      <c r="A282" s="15"/>
      <c r="B282" s="264"/>
      <c r="C282" s="265"/>
      <c r="D282" s="244" t="s">
        <v>166</v>
      </c>
      <c r="E282" s="266" t="s">
        <v>1</v>
      </c>
      <c r="F282" s="267" t="s">
        <v>170</v>
      </c>
      <c r="G282" s="265"/>
      <c r="H282" s="268">
        <v>44.776000000000003</v>
      </c>
      <c r="I282" s="269"/>
      <c r="J282" s="265"/>
      <c r="K282" s="265"/>
      <c r="L282" s="270"/>
      <c r="M282" s="271"/>
      <c r="N282" s="272"/>
      <c r="O282" s="272"/>
      <c r="P282" s="272"/>
      <c r="Q282" s="272"/>
      <c r="R282" s="272"/>
      <c r="S282" s="272"/>
      <c r="T282" s="27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4" t="s">
        <v>166</v>
      </c>
      <c r="AU282" s="274" t="s">
        <v>88</v>
      </c>
      <c r="AV282" s="15" t="s">
        <v>164</v>
      </c>
      <c r="AW282" s="15" t="s">
        <v>34</v>
      </c>
      <c r="AX282" s="15" t="s">
        <v>86</v>
      </c>
      <c r="AY282" s="274" t="s">
        <v>157</v>
      </c>
    </row>
    <row r="283" s="2" customFormat="1" ht="16.5" customHeight="1">
      <c r="A283" s="39"/>
      <c r="B283" s="40"/>
      <c r="C283" s="279" t="s">
        <v>1091</v>
      </c>
      <c r="D283" s="279" t="s">
        <v>261</v>
      </c>
      <c r="E283" s="280" t="s">
        <v>1988</v>
      </c>
      <c r="F283" s="281" t="s">
        <v>1989</v>
      </c>
      <c r="G283" s="282" t="s">
        <v>177</v>
      </c>
      <c r="H283" s="283">
        <v>49.253999999999998</v>
      </c>
      <c r="I283" s="284"/>
      <c r="J283" s="285">
        <f>ROUND(I283*H283,2)</f>
        <v>0</v>
      </c>
      <c r="K283" s="286"/>
      <c r="L283" s="287"/>
      <c r="M283" s="288" t="s">
        <v>1</v>
      </c>
      <c r="N283" s="289" t="s">
        <v>43</v>
      </c>
      <c r="O283" s="92"/>
      <c r="P283" s="238">
        <f>O283*H283</f>
        <v>0</v>
      </c>
      <c r="Q283" s="238">
        <v>0.0129</v>
      </c>
      <c r="R283" s="238">
        <f>Q283*H283</f>
        <v>0.63537659999999996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264</v>
      </c>
      <c r="AT283" s="240" t="s">
        <v>261</v>
      </c>
      <c r="AU283" s="240" t="s">
        <v>88</v>
      </c>
      <c r="AY283" s="18" t="s">
        <v>157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86</v>
      </c>
      <c r="BK283" s="241">
        <f>ROUND(I283*H283,2)</f>
        <v>0</v>
      </c>
      <c r="BL283" s="18" t="s">
        <v>242</v>
      </c>
      <c r="BM283" s="240" t="s">
        <v>2623</v>
      </c>
    </row>
    <row r="284" s="14" customFormat="1">
      <c r="A284" s="14"/>
      <c r="B284" s="253"/>
      <c r="C284" s="254"/>
      <c r="D284" s="244" t="s">
        <v>166</v>
      </c>
      <c r="E284" s="254"/>
      <c r="F284" s="256" t="s">
        <v>2624</v>
      </c>
      <c r="G284" s="254"/>
      <c r="H284" s="257">
        <v>49.253999999999998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166</v>
      </c>
      <c r="AU284" s="263" t="s">
        <v>88</v>
      </c>
      <c r="AV284" s="14" t="s">
        <v>88</v>
      </c>
      <c r="AW284" s="14" t="s">
        <v>4</v>
      </c>
      <c r="AX284" s="14" t="s">
        <v>86</v>
      </c>
      <c r="AY284" s="263" t="s">
        <v>157</v>
      </c>
    </row>
    <row r="285" s="2" customFormat="1" ht="24.15" customHeight="1">
      <c r="A285" s="39"/>
      <c r="B285" s="40"/>
      <c r="C285" s="228" t="s">
        <v>1098</v>
      </c>
      <c r="D285" s="228" t="s">
        <v>160</v>
      </c>
      <c r="E285" s="229" t="s">
        <v>2309</v>
      </c>
      <c r="F285" s="230" t="s">
        <v>2310</v>
      </c>
      <c r="G285" s="231" t="s">
        <v>177</v>
      </c>
      <c r="H285" s="232">
        <v>44.776000000000003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43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242</v>
      </c>
      <c r="AT285" s="240" t="s">
        <v>160</v>
      </c>
      <c r="AU285" s="240" t="s">
        <v>88</v>
      </c>
      <c r="AY285" s="18" t="s">
        <v>157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86</v>
      </c>
      <c r="BK285" s="241">
        <f>ROUND(I285*H285,2)</f>
        <v>0</v>
      </c>
      <c r="BL285" s="18" t="s">
        <v>242</v>
      </c>
      <c r="BM285" s="240" t="s">
        <v>2625</v>
      </c>
    </row>
    <row r="286" s="2" customFormat="1" ht="24.15" customHeight="1">
      <c r="A286" s="39"/>
      <c r="B286" s="40"/>
      <c r="C286" s="228" t="s">
        <v>1102</v>
      </c>
      <c r="D286" s="228" t="s">
        <v>160</v>
      </c>
      <c r="E286" s="229" t="s">
        <v>2312</v>
      </c>
      <c r="F286" s="230" t="s">
        <v>2313</v>
      </c>
      <c r="G286" s="231" t="s">
        <v>177</v>
      </c>
      <c r="H286" s="232">
        <v>44.776000000000003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43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242</v>
      </c>
      <c r="AT286" s="240" t="s">
        <v>160</v>
      </c>
      <c r="AU286" s="240" t="s">
        <v>88</v>
      </c>
      <c r="AY286" s="18" t="s">
        <v>157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86</v>
      </c>
      <c r="BK286" s="241">
        <f>ROUND(I286*H286,2)</f>
        <v>0</v>
      </c>
      <c r="BL286" s="18" t="s">
        <v>242</v>
      </c>
      <c r="BM286" s="240" t="s">
        <v>2626</v>
      </c>
    </row>
    <row r="287" s="2" customFormat="1" ht="21.75" customHeight="1">
      <c r="A287" s="39"/>
      <c r="B287" s="40"/>
      <c r="C287" s="228" t="s">
        <v>1106</v>
      </c>
      <c r="D287" s="228" t="s">
        <v>160</v>
      </c>
      <c r="E287" s="229" t="s">
        <v>1995</v>
      </c>
      <c r="F287" s="230" t="s">
        <v>1996</v>
      </c>
      <c r="G287" s="231" t="s">
        <v>177</v>
      </c>
      <c r="H287" s="232">
        <v>44.776000000000003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43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242</v>
      </c>
      <c r="AT287" s="240" t="s">
        <v>160</v>
      </c>
      <c r="AU287" s="240" t="s">
        <v>88</v>
      </c>
      <c r="AY287" s="18" t="s">
        <v>157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86</v>
      </c>
      <c r="BK287" s="241">
        <f>ROUND(I287*H287,2)</f>
        <v>0</v>
      </c>
      <c r="BL287" s="18" t="s">
        <v>242</v>
      </c>
      <c r="BM287" s="240" t="s">
        <v>2627</v>
      </c>
    </row>
    <row r="288" s="2" customFormat="1" ht="21.75" customHeight="1">
      <c r="A288" s="39"/>
      <c r="B288" s="40"/>
      <c r="C288" s="228" t="s">
        <v>1110</v>
      </c>
      <c r="D288" s="228" t="s">
        <v>160</v>
      </c>
      <c r="E288" s="229" t="s">
        <v>2316</v>
      </c>
      <c r="F288" s="230" t="s">
        <v>2317</v>
      </c>
      <c r="G288" s="231" t="s">
        <v>173</v>
      </c>
      <c r="H288" s="232">
        <v>15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43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242</v>
      </c>
      <c r="AT288" s="240" t="s">
        <v>160</v>
      </c>
      <c r="AU288" s="240" t="s">
        <v>88</v>
      </c>
      <c r="AY288" s="18" t="s">
        <v>157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86</v>
      </c>
      <c r="BK288" s="241">
        <f>ROUND(I288*H288,2)</f>
        <v>0</v>
      </c>
      <c r="BL288" s="18" t="s">
        <v>242</v>
      </c>
      <c r="BM288" s="240" t="s">
        <v>2628</v>
      </c>
    </row>
    <row r="289" s="2" customFormat="1" ht="24.15" customHeight="1">
      <c r="A289" s="39"/>
      <c r="B289" s="40"/>
      <c r="C289" s="228" t="s">
        <v>1115</v>
      </c>
      <c r="D289" s="228" t="s">
        <v>160</v>
      </c>
      <c r="E289" s="229" t="s">
        <v>2319</v>
      </c>
      <c r="F289" s="230" t="s">
        <v>2320</v>
      </c>
      <c r="G289" s="231" t="s">
        <v>367</v>
      </c>
      <c r="H289" s="290"/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43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242</v>
      </c>
      <c r="AT289" s="240" t="s">
        <v>160</v>
      </c>
      <c r="AU289" s="240" t="s">
        <v>88</v>
      </c>
      <c r="AY289" s="18" t="s">
        <v>157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86</v>
      </c>
      <c r="BK289" s="241">
        <f>ROUND(I289*H289,2)</f>
        <v>0</v>
      </c>
      <c r="BL289" s="18" t="s">
        <v>242</v>
      </c>
      <c r="BM289" s="240" t="s">
        <v>2629</v>
      </c>
    </row>
    <row r="290" s="12" customFormat="1" ht="22.8" customHeight="1">
      <c r="A290" s="12"/>
      <c r="B290" s="212"/>
      <c r="C290" s="213"/>
      <c r="D290" s="214" t="s">
        <v>77</v>
      </c>
      <c r="E290" s="226" t="s">
        <v>529</v>
      </c>
      <c r="F290" s="226" t="s">
        <v>1229</v>
      </c>
      <c r="G290" s="213"/>
      <c r="H290" s="213"/>
      <c r="I290" s="216"/>
      <c r="J290" s="227">
        <f>BK290</f>
        <v>0</v>
      </c>
      <c r="K290" s="213"/>
      <c r="L290" s="218"/>
      <c r="M290" s="219"/>
      <c r="N290" s="220"/>
      <c r="O290" s="220"/>
      <c r="P290" s="221">
        <f>SUM(P291:P294)</f>
        <v>0</v>
      </c>
      <c r="Q290" s="220"/>
      <c r="R290" s="221">
        <f>SUM(R291:R294)</f>
        <v>0.0015199999999999999</v>
      </c>
      <c r="S290" s="220"/>
      <c r="T290" s="222">
        <f>SUM(T291:T294)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88</v>
      </c>
      <c r="AT290" s="224" t="s">
        <v>77</v>
      </c>
      <c r="AU290" s="224" t="s">
        <v>86</v>
      </c>
      <c r="AY290" s="223" t="s">
        <v>157</v>
      </c>
      <c r="BK290" s="225">
        <f>SUM(BK291:BK294)</f>
        <v>0</v>
      </c>
    </row>
    <row r="291" s="2" customFormat="1" ht="24.15" customHeight="1">
      <c r="A291" s="39"/>
      <c r="B291" s="40"/>
      <c r="C291" s="228" t="s">
        <v>1119</v>
      </c>
      <c r="D291" s="228" t="s">
        <v>160</v>
      </c>
      <c r="E291" s="229" t="s">
        <v>2322</v>
      </c>
      <c r="F291" s="230" t="s">
        <v>2323</v>
      </c>
      <c r="G291" s="231" t="s">
        <v>177</v>
      </c>
      <c r="H291" s="232">
        <v>4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43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242</v>
      </c>
      <c r="AT291" s="240" t="s">
        <v>160</v>
      </c>
      <c r="AU291" s="240" t="s">
        <v>88</v>
      </c>
      <c r="AY291" s="18" t="s">
        <v>157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86</v>
      </c>
      <c r="BK291" s="241">
        <f>ROUND(I291*H291,2)</f>
        <v>0</v>
      </c>
      <c r="BL291" s="18" t="s">
        <v>242</v>
      </c>
      <c r="BM291" s="240" t="s">
        <v>2630</v>
      </c>
    </row>
    <row r="292" s="2" customFormat="1" ht="24.15" customHeight="1">
      <c r="A292" s="39"/>
      <c r="B292" s="40"/>
      <c r="C292" s="228" t="s">
        <v>1123</v>
      </c>
      <c r="D292" s="228" t="s">
        <v>160</v>
      </c>
      <c r="E292" s="229" t="s">
        <v>1235</v>
      </c>
      <c r="F292" s="230" t="s">
        <v>1538</v>
      </c>
      <c r="G292" s="231" t="s">
        <v>177</v>
      </c>
      <c r="H292" s="232">
        <v>4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43</v>
      </c>
      <c r="O292" s="92"/>
      <c r="P292" s="238">
        <f>O292*H292</f>
        <v>0</v>
      </c>
      <c r="Q292" s="238">
        <v>0.00013999999999999999</v>
      </c>
      <c r="R292" s="238">
        <f>Q292*H292</f>
        <v>0.00055999999999999995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242</v>
      </c>
      <c r="AT292" s="240" t="s">
        <v>160</v>
      </c>
      <c r="AU292" s="240" t="s">
        <v>88</v>
      </c>
      <c r="AY292" s="18" t="s">
        <v>157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86</v>
      </c>
      <c r="BK292" s="241">
        <f>ROUND(I292*H292,2)</f>
        <v>0</v>
      </c>
      <c r="BL292" s="18" t="s">
        <v>242</v>
      </c>
      <c r="BM292" s="240" t="s">
        <v>2631</v>
      </c>
    </row>
    <row r="293" s="2" customFormat="1" ht="24.15" customHeight="1">
      <c r="A293" s="39"/>
      <c r="B293" s="40"/>
      <c r="C293" s="228" t="s">
        <v>1129</v>
      </c>
      <c r="D293" s="228" t="s">
        <v>160</v>
      </c>
      <c r="E293" s="229" t="s">
        <v>1239</v>
      </c>
      <c r="F293" s="230" t="s">
        <v>1240</v>
      </c>
      <c r="G293" s="231" t="s">
        <v>177</v>
      </c>
      <c r="H293" s="232">
        <v>4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43</v>
      </c>
      <c r="O293" s="92"/>
      <c r="P293" s="238">
        <f>O293*H293</f>
        <v>0</v>
      </c>
      <c r="Q293" s="238">
        <v>0.00012</v>
      </c>
      <c r="R293" s="238">
        <f>Q293*H293</f>
        <v>0.00048000000000000001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242</v>
      </c>
      <c r="AT293" s="240" t="s">
        <v>160</v>
      </c>
      <c r="AU293" s="240" t="s">
        <v>88</v>
      </c>
      <c r="AY293" s="18" t="s">
        <v>157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86</v>
      </c>
      <c r="BK293" s="241">
        <f>ROUND(I293*H293,2)</f>
        <v>0</v>
      </c>
      <c r="BL293" s="18" t="s">
        <v>242</v>
      </c>
      <c r="BM293" s="240" t="s">
        <v>2632</v>
      </c>
    </row>
    <row r="294" s="2" customFormat="1" ht="24.15" customHeight="1">
      <c r="A294" s="39"/>
      <c r="B294" s="40"/>
      <c r="C294" s="228" t="s">
        <v>1133</v>
      </c>
      <c r="D294" s="228" t="s">
        <v>160</v>
      </c>
      <c r="E294" s="229" t="s">
        <v>1243</v>
      </c>
      <c r="F294" s="230" t="s">
        <v>1244</v>
      </c>
      <c r="G294" s="231" t="s">
        <v>177</v>
      </c>
      <c r="H294" s="232">
        <v>4</v>
      </c>
      <c r="I294" s="233"/>
      <c r="J294" s="234">
        <f>ROUND(I294*H294,2)</f>
        <v>0</v>
      </c>
      <c r="K294" s="235"/>
      <c r="L294" s="45"/>
      <c r="M294" s="236" t="s">
        <v>1</v>
      </c>
      <c r="N294" s="237" t="s">
        <v>43</v>
      </c>
      <c r="O294" s="92"/>
      <c r="P294" s="238">
        <f>O294*H294</f>
        <v>0</v>
      </c>
      <c r="Q294" s="238">
        <v>0.00012</v>
      </c>
      <c r="R294" s="238">
        <f>Q294*H294</f>
        <v>0.00048000000000000001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242</v>
      </c>
      <c r="AT294" s="240" t="s">
        <v>160</v>
      </c>
      <c r="AU294" s="240" t="s">
        <v>88</v>
      </c>
      <c r="AY294" s="18" t="s">
        <v>157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86</v>
      </c>
      <c r="BK294" s="241">
        <f>ROUND(I294*H294,2)</f>
        <v>0</v>
      </c>
      <c r="BL294" s="18" t="s">
        <v>242</v>
      </c>
      <c r="BM294" s="240" t="s">
        <v>2633</v>
      </c>
    </row>
    <row r="295" s="12" customFormat="1" ht="22.8" customHeight="1">
      <c r="A295" s="12"/>
      <c r="B295" s="212"/>
      <c r="C295" s="213"/>
      <c r="D295" s="214" t="s">
        <v>77</v>
      </c>
      <c r="E295" s="226" t="s">
        <v>1541</v>
      </c>
      <c r="F295" s="226" t="s">
        <v>2328</v>
      </c>
      <c r="G295" s="213"/>
      <c r="H295" s="213"/>
      <c r="I295" s="216"/>
      <c r="J295" s="227">
        <f>BK295</f>
        <v>0</v>
      </c>
      <c r="K295" s="213"/>
      <c r="L295" s="218"/>
      <c r="M295" s="219"/>
      <c r="N295" s="220"/>
      <c r="O295" s="220"/>
      <c r="P295" s="221">
        <f>SUM(P296:P307)</f>
        <v>0</v>
      </c>
      <c r="Q295" s="220"/>
      <c r="R295" s="221">
        <f>SUM(R296:R307)</f>
        <v>0.013842119999999999</v>
      </c>
      <c r="S295" s="220"/>
      <c r="T295" s="222">
        <f>SUM(T296:T307)</f>
        <v>0.0030888400000000002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3" t="s">
        <v>88</v>
      </c>
      <c r="AT295" s="224" t="s">
        <v>77</v>
      </c>
      <c r="AU295" s="224" t="s">
        <v>86</v>
      </c>
      <c r="AY295" s="223" t="s">
        <v>157</v>
      </c>
      <c r="BK295" s="225">
        <f>SUM(BK296:BK307)</f>
        <v>0</v>
      </c>
    </row>
    <row r="296" s="2" customFormat="1" ht="24.15" customHeight="1">
      <c r="A296" s="39"/>
      <c r="B296" s="40"/>
      <c r="C296" s="228" t="s">
        <v>1138</v>
      </c>
      <c r="D296" s="228" t="s">
        <v>160</v>
      </c>
      <c r="E296" s="229" t="s">
        <v>1544</v>
      </c>
      <c r="F296" s="230" t="s">
        <v>2329</v>
      </c>
      <c r="G296" s="231" t="s">
        <v>177</v>
      </c>
      <c r="H296" s="232">
        <v>9.9640000000000004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43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242</v>
      </c>
      <c r="AT296" s="240" t="s">
        <v>160</v>
      </c>
      <c r="AU296" s="240" t="s">
        <v>88</v>
      </c>
      <c r="AY296" s="18" t="s">
        <v>157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86</v>
      </c>
      <c r="BK296" s="241">
        <f>ROUND(I296*H296,2)</f>
        <v>0</v>
      </c>
      <c r="BL296" s="18" t="s">
        <v>242</v>
      </c>
      <c r="BM296" s="240" t="s">
        <v>2634</v>
      </c>
    </row>
    <row r="297" s="2" customFormat="1" ht="16.5" customHeight="1">
      <c r="A297" s="39"/>
      <c r="B297" s="40"/>
      <c r="C297" s="228" t="s">
        <v>1142</v>
      </c>
      <c r="D297" s="228" t="s">
        <v>160</v>
      </c>
      <c r="E297" s="229" t="s">
        <v>2012</v>
      </c>
      <c r="F297" s="230" t="s">
        <v>2331</v>
      </c>
      <c r="G297" s="231" t="s">
        <v>177</v>
      </c>
      <c r="H297" s="232">
        <v>9.9640000000000004</v>
      </c>
      <c r="I297" s="233"/>
      <c r="J297" s="234">
        <f>ROUND(I297*H297,2)</f>
        <v>0</v>
      </c>
      <c r="K297" s="235"/>
      <c r="L297" s="45"/>
      <c r="M297" s="236" t="s">
        <v>1</v>
      </c>
      <c r="N297" s="237" t="s">
        <v>43</v>
      </c>
      <c r="O297" s="92"/>
      <c r="P297" s="238">
        <f>O297*H297</f>
        <v>0</v>
      </c>
      <c r="Q297" s="238">
        <v>0.001</v>
      </c>
      <c r="R297" s="238">
        <f>Q297*H297</f>
        <v>0.0099640000000000006</v>
      </c>
      <c r="S297" s="238">
        <v>0.00031</v>
      </c>
      <c r="T297" s="239">
        <f>S297*H297</f>
        <v>0.0030888400000000002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242</v>
      </c>
      <c r="AT297" s="240" t="s">
        <v>160</v>
      </c>
      <c r="AU297" s="240" t="s">
        <v>88</v>
      </c>
      <c r="AY297" s="18" t="s">
        <v>157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86</v>
      </c>
      <c r="BK297" s="241">
        <f>ROUND(I297*H297,2)</f>
        <v>0</v>
      </c>
      <c r="BL297" s="18" t="s">
        <v>242</v>
      </c>
      <c r="BM297" s="240" t="s">
        <v>2635</v>
      </c>
    </row>
    <row r="298" s="2" customFormat="1" ht="16.5" customHeight="1">
      <c r="A298" s="39"/>
      <c r="B298" s="40"/>
      <c r="C298" s="228" t="s">
        <v>1146</v>
      </c>
      <c r="D298" s="228" t="s">
        <v>160</v>
      </c>
      <c r="E298" s="229" t="s">
        <v>2333</v>
      </c>
      <c r="F298" s="230" t="s">
        <v>2334</v>
      </c>
      <c r="G298" s="231" t="s">
        <v>177</v>
      </c>
      <c r="H298" s="232">
        <v>9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43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242</v>
      </c>
      <c r="AT298" s="240" t="s">
        <v>160</v>
      </c>
      <c r="AU298" s="240" t="s">
        <v>88</v>
      </c>
      <c r="AY298" s="18" t="s">
        <v>157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86</v>
      </c>
      <c r="BK298" s="241">
        <f>ROUND(I298*H298,2)</f>
        <v>0</v>
      </c>
      <c r="BL298" s="18" t="s">
        <v>242</v>
      </c>
      <c r="BM298" s="240" t="s">
        <v>2636</v>
      </c>
    </row>
    <row r="299" s="14" customFormat="1">
      <c r="A299" s="14"/>
      <c r="B299" s="253"/>
      <c r="C299" s="254"/>
      <c r="D299" s="244" t="s">
        <v>166</v>
      </c>
      <c r="E299" s="255" t="s">
        <v>1</v>
      </c>
      <c r="F299" s="256" t="s">
        <v>2572</v>
      </c>
      <c r="G299" s="254"/>
      <c r="H299" s="257">
        <v>9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166</v>
      </c>
      <c r="AU299" s="263" t="s">
        <v>88</v>
      </c>
      <c r="AV299" s="14" t="s">
        <v>88</v>
      </c>
      <c r="AW299" s="14" t="s">
        <v>34</v>
      </c>
      <c r="AX299" s="14" t="s">
        <v>86</v>
      </c>
      <c r="AY299" s="263" t="s">
        <v>157</v>
      </c>
    </row>
    <row r="300" s="2" customFormat="1" ht="16.5" customHeight="1">
      <c r="A300" s="39"/>
      <c r="B300" s="40"/>
      <c r="C300" s="279" t="s">
        <v>1150</v>
      </c>
      <c r="D300" s="279" t="s">
        <v>261</v>
      </c>
      <c r="E300" s="280" t="s">
        <v>2336</v>
      </c>
      <c r="F300" s="281" t="s">
        <v>2337</v>
      </c>
      <c r="G300" s="282" t="s">
        <v>177</v>
      </c>
      <c r="H300" s="283">
        <v>9</v>
      </c>
      <c r="I300" s="284"/>
      <c r="J300" s="285">
        <f>ROUND(I300*H300,2)</f>
        <v>0</v>
      </c>
      <c r="K300" s="286"/>
      <c r="L300" s="287"/>
      <c r="M300" s="288" t="s">
        <v>1</v>
      </c>
      <c r="N300" s="289" t="s">
        <v>43</v>
      </c>
      <c r="O300" s="92"/>
      <c r="P300" s="238">
        <f>O300*H300</f>
        <v>0</v>
      </c>
      <c r="Q300" s="238">
        <v>1.0000000000000001E-05</v>
      </c>
      <c r="R300" s="238">
        <f>Q300*H300</f>
        <v>9.0000000000000006E-05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264</v>
      </c>
      <c r="AT300" s="240" t="s">
        <v>261</v>
      </c>
      <c r="AU300" s="240" t="s">
        <v>88</v>
      </c>
      <c r="AY300" s="18" t="s">
        <v>157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86</v>
      </c>
      <c r="BK300" s="241">
        <f>ROUND(I300*H300,2)</f>
        <v>0</v>
      </c>
      <c r="BL300" s="18" t="s">
        <v>242</v>
      </c>
      <c r="BM300" s="240" t="s">
        <v>2637</v>
      </c>
    </row>
    <row r="301" s="2" customFormat="1" ht="21.75" customHeight="1">
      <c r="A301" s="39"/>
      <c r="B301" s="40"/>
      <c r="C301" s="228" t="s">
        <v>1155</v>
      </c>
      <c r="D301" s="228" t="s">
        <v>160</v>
      </c>
      <c r="E301" s="229" t="s">
        <v>2339</v>
      </c>
      <c r="F301" s="230" t="s">
        <v>2340</v>
      </c>
      <c r="G301" s="231" t="s">
        <v>177</v>
      </c>
      <c r="H301" s="232">
        <v>50</v>
      </c>
      <c r="I301" s="233"/>
      <c r="J301" s="234">
        <f>ROUND(I301*H301,2)</f>
        <v>0</v>
      </c>
      <c r="K301" s="235"/>
      <c r="L301" s="45"/>
      <c r="M301" s="236" t="s">
        <v>1</v>
      </c>
      <c r="N301" s="237" t="s">
        <v>43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242</v>
      </c>
      <c r="AT301" s="240" t="s">
        <v>160</v>
      </c>
      <c r="AU301" s="240" t="s">
        <v>88</v>
      </c>
      <c r="AY301" s="18" t="s">
        <v>157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86</v>
      </c>
      <c r="BK301" s="241">
        <f>ROUND(I301*H301,2)</f>
        <v>0</v>
      </c>
      <c r="BL301" s="18" t="s">
        <v>242</v>
      </c>
      <c r="BM301" s="240" t="s">
        <v>2638</v>
      </c>
    </row>
    <row r="302" s="2" customFormat="1" ht="16.5" customHeight="1">
      <c r="A302" s="39"/>
      <c r="B302" s="40"/>
      <c r="C302" s="279" t="s">
        <v>1161</v>
      </c>
      <c r="D302" s="279" t="s">
        <v>261</v>
      </c>
      <c r="E302" s="280" t="s">
        <v>2336</v>
      </c>
      <c r="F302" s="281" t="s">
        <v>2337</v>
      </c>
      <c r="G302" s="282" t="s">
        <v>177</v>
      </c>
      <c r="H302" s="283">
        <v>50</v>
      </c>
      <c r="I302" s="284"/>
      <c r="J302" s="285">
        <f>ROUND(I302*H302,2)</f>
        <v>0</v>
      </c>
      <c r="K302" s="286"/>
      <c r="L302" s="287"/>
      <c r="M302" s="288" t="s">
        <v>1</v>
      </c>
      <c r="N302" s="289" t="s">
        <v>43</v>
      </c>
      <c r="O302" s="92"/>
      <c r="P302" s="238">
        <f>O302*H302</f>
        <v>0</v>
      </c>
      <c r="Q302" s="238">
        <v>1.0000000000000001E-05</v>
      </c>
      <c r="R302" s="238">
        <f>Q302*H302</f>
        <v>0.00050000000000000001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264</v>
      </c>
      <c r="AT302" s="240" t="s">
        <v>261</v>
      </c>
      <c r="AU302" s="240" t="s">
        <v>88</v>
      </c>
      <c r="AY302" s="18" t="s">
        <v>157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86</v>
      </c>
      <c r="BK302" s="241">
        <f>ROUND(I302*H302,2)</f>
        <v>0</v>
      </c>
      <c r="BL302" s="18" t="s">
        <v>242</v>
      </c>
      <c r="BM302" s="240" t="s">
        <v>2639</v>
      </c>
    </row>
    <row r="303" s="2" customFormat="1" ht="24.15" customHeight="1">
      <c r="A303" s="39"/>
      <c r="B303" s="40"/>
      <c r="C303" s="228" t="s">
        <v>1166</v>
      </c>
      <c r="D303" s="228" t="s">
        <v>160</v>
      </c>
      <c r="E303" s="229" t="s">
        <v>1547</v>
      </c>
      <c r="F303" s="230" t="s">
        <v>2343</v>
      </c>
      <c r="G303" s="231" t="s">
        <v>177</v>
      </c>
      <c r="H303" s="232">
        <v>9.9640000000000004</v>
      </c>
      <c r="I303" s="233"/>
      <c r="J303" s="234">
        <f>ROUND(I303*H303,2)</f>
        <v>0</v>
      </c>
      <c r="K303" s="235"/>
      <c r="L303" s="45"/>
      <c r="M303" s="236" t="s">
        <v>1</v>
      </c>
      <c r="N303" s="237" t="s">
        <v>43</v>
      </c>
      <c r="O303" s="92"/>
      <c r="P303" s="238">
        <f>O303*H303</f>
        <v>0</v>
      </c>
      <c r="Q303" s="238">
        <v>0.00020000000000000001</v>
      </c>
      <c r="R303" s="238">
        <f>Q303*H303</f>
        <v>0.0019928000000000003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242</v>
      </c>
      <c r="AT303" s="240" t="s">
        <v>160</v>
      </c>
      <c r="AU303" s="240" t="s">
        <v>88</v>
      </c>
      <c r="AY303" s="18" t="s">
        <v>157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86</v>
      </c>
      <c r="BK303" s="241">
        <f>ROUND(I303*H303,2)</f>
        <v>0</v>
      </c>
      <c r="BL303" s="18" t="s">
        <v>242</v>
      </c>
      <c r="BM303" s="240" t="s">
        <v>2640</v>
      </c>
    </row>
    <row r="304" s="2" customFormat="1" ht="33" customHeight="1">
      <c r="A304" s="39"/>
      <c r="B304" s="40"/>
      <c r="C304" s="228" t="s">
        <v>1170</v>
      </c>
      <c r="D304" s="228" t="s">
        <v>160</v>
      </c>
      <c r="E304" s="229" t="s">
        <v>2345</v>
      </c>
      <c r="F304" s="230" t="s">
        <v>2346</v>
      </c>
      <c r="G304" s="231" t="s">
        <v>177</v>
      </c>
      <c r="H304" s="232">
        <v>9.9640000000000004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43</v>
      </c>
      <c r="O304" s="92"/>
      <c r="P304" s="238">
        <f>O304*H304</f>
        <v>0</v>
      </c>
      <c r="Q304" s="238">
        <v>0.00012999999999999999</v>
      </c>
      <c r="R304" s="238">
        <f>Q304*H304</f>
        <v>0.00129532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242</v>
      </c>
      <c r="AT304" s="240" t="s">
        <v>160</v>
      </c>
      <c r="AU304" s="240" t="s">
        <v>88</v>
      </c>
      <c r="AY304" s="18" t="s">
        <v>157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86</v>
      </c>
      <c r="BK304" s="241">
        <f>ROUND(I304*H304,2)</f>
        <v>0</v>
      </c>
      <c r="BL304" s="18" t="s">
        <v>242</v>
      </c>
      <c r="BM304" s="240" t="s">
        <v>2641</v>
      </c>
    </row>
    <row r="305" s="14" customFormat="1">
      <c r="A305" s="14"/>
      <c r="B305" s="253"/>
      <c r="C305" s="254"/>
      <c r="D305" s="244" t="s">
        <v>166</v>
      </c>
      <c r="E305" s="255" t="s">
        <v>1</v>
      </c>
      <c r="F305" s="256" t="s">
        <v>2642</v>
      </c>
      <c r="G305" s="254"/>
      <c r="H305" s="257">
        <v>6.0999999999999996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166</v>
      </c>
      <c r="AU305" s="263" t="s">
        <v>88</v>
      </c>
      <c r="AV305" s="14" t="s">
        <v>88</v>
      </c>
      <c r="AW305" s="14" t="s">
        <v>34</v>
      </c>
      <c r="AX305" s="14" t="s">
        <v>78</v>
      </c>
      <c r="AY305" s="263" t="s">
        <v>157</v>
      </c>
    </row>
    <row r="306" s="14" customFormat="1">
      <c r="A306" s="14"/>
      <c r="B306" s="253"/>
      <c r="C306" s="254"/>
      <c r="D306" s="244" t="s">
        <v>166</v>
      </c>
      <c r="E306" s="255" t="s">
        <v>1</v>
      </c>
      <c r="F306" s="256" t="s">
        <v>2643</v>
      </c>
      <c r="G306" s="254"/>
      <c r="H306" s="257">
        <v>3.8639999999999999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166</v>
      </c>
      <c r="AU306" s="263" t="s">
        <v>88</v>
      </c>
      <c r="AV306" s="14" t="s">
        <v>88</v>
      </c>
      <c r="AW306" s="14" t="s">
        <v>34</v>
      </c>
      <c r="AX306" s="14" t="s">
        <v>78</v>
      </c>
      <c r="AY306" s="263" t="s">
        <v>157</v>
      </c>
    </row>
    <row r="307" s="15" customFormat="1">
      <c r="A307" s="15"/>
      <c r="B307" s="264"/>
      <c r="C307" s="265"/>
      <c r="D307" s="244" t="s">
        <v>166</v>
      </c>
      <c r="E307" s="266" t="s">
        <v>1</v>
      </c>
      <c r="F307" s="267" t="s">
        <v>170</v>
      </c>
      <c r="G307" s="265"/>
      <c r="H307" s="268">
        <v>9.9640000000000004</v>
      </c>
      <c r="I307" s="269"/>
      <c r="J307" s="265"/>
      <c r="K307" s="265"/>
      <c r="L307" s="270"/>
      <c r="M307" s="312"/>
      <c r="N307" s="313"/>
      <c r="O307" s="313"/>
      <c r="P307" s="313"/>
      <c r="Q307" s="313"/>
      <c r="R307" s="313"/>
      <c r="S307" s="313"/>
      <c r="T307" s="31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4" t="s">
        <v>166</v>
      </c>
      <c r="AU307" s="274" t="s">
        <v>88</v>
      </c>
      <c r="AV307" s="15" t="s">
        <v>164</v>
      </c>
      <c r="AW307" s="15" t="s">
        <v>34</v>
      </c>
      <c r="AX307" s="15" t="s">
        <v>86</v>
      </c>
      <c r="AY307" s="274" t="s">
        <v>157</v>
      </c>
    </row>
    <row r="308" s="2" customFormat="1" ht="6.96" customHeight="1">
      <c r="A308" s="39"/>
      <c r="B308" s="67"/>
      <c r="C308" s="68"/>
      <c r="D308" s="68"/>
      <c r="E308" s="68"/>
      <c r="F308" s="68"/>
      <c r="G308" s="68"/>
      <c r="H308" s="68"/>
      <c r="I308" s="68"/>
      <c r="J308" s="68"/>
      <c r="K308" s="68"/>
      <c r="L308" s="45"/>
      <c r="M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</sheetData>
  <sheetProtection sheet="1" autoFilter="0" formatColumns="0" formatRows="0" objects="1" scenarios="1" spinCount="100000" saltValue="9/+4IKc0B86D/QwuM6M8Gft3ExeoEYMfBdLjEBfwQ3thffaDIfEQpDkYnS8OKmPuC04xhXBAJdeNphueqJxw9Q==" hashValue="8c0tE+z4G234rI/YEiBDhWerOcOD5xZslcVGOnk5ZYsV7GUV4efy/OlT5UvYHo5an3G89IsMYAI0OS0gBg2Z+w==" algorithmName="SHA-512" password="CC35"/>
  <autoFilter ref="C137:K3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 Senohraby ON - oprava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2644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25. 7. 2023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2645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ROUND(J175,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ROUND((SUM(BE175:BE355)),  2)</f>
        <v>0</v>
      </c>
      <c r="G33" s="39"/>
      <c r="H33" s="39"/>
      <c r="I33" s="165">
        <v>0.20999999999999999</v>
      </c>
      <c r="J33" s="164">
        <f>ROUND(((SUM(BE175:BE355))*I33),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ROUND((SUM(BF175:BF355)),  2)</f>
        <v>0</v>
      </c>
      <c r="G34" s="39"/>
      <c r="H34" s="39"/>
      <c r="I34" s="165">
        <v>0.14999999999999999</v>
      </c>
      <c r="J34" s="164">
        <f>ROUND(((SUM(BF175:BF355))*I34),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ROUND((SUM(BG175:BG355)),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ROUND((SUM(BH175:BH355)),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ROUND((SUM(BI175:BI355)),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 Senohraby ON -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SO.06 - Oprava elektroinstalace a hromosvodu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Senohraby</v>
      </c>
      <c r="G89" s="41"/>
      <c r="H89" s="41"/>
      <c r="I89" s="33" t="s">
        <v>22</v>
      </c>
      <c r="J89" s="80" t="str">
        <f>IF(J12="","",J12)</f>
        <v>25. 7. 2023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Karel Zamrazil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124</v>
      </c>
      <c r="D94" s="186"/>
      <c r="E94" s="186"/>
      <c r="F94" s="186"/>
      <c r="G94" s="186"/>
      <c r="H94" s="186"/>
      <c r="I94" s="186"/>
      <c r="J94" s="187" t="s">
        <v>125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126</v>
      </c>
      <c r="D96" s="41"/>
      <c r="E96" s="41"/>
      <c r="F96" s="41"/>
      <c r="G96" s="41"/>
      <c r="H96" s="41"/>
      <c r="I96" s="41"/>
      <c r="J96" s="111">
        <f>J175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127</v>
      </c>
    </row>
    <row r="97" s="9" customFormat="1" ht="24.96" customHeight="1">
      <c r="A97" s="9"/>
      <c r="B97" s="189"/>
      <c r="C97" s="190"/>
      <c r="D97" s="191" t="s">
        <v>2646</v>
      </c>
      <c r="E97" s="192"/>
      <c r="F97" s="192"/>
      <c r="G97" s="192"/>
      <c r="H97" s="192"/>
      <c r="I97" s="192"/>
      <c r="J97" s="193">
        <f>J176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2647</v>
      </c>
      <c r="E98" s="197"/>
      <c r="F98" s="197"/>
      <c r="G98" s="197"/>
      <c r="H98" s="197"/>
      <c r="I98" s="197"/>
      <c r="J98" s="198">
        <f>J177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2648</v>
      </c>
      <c r="E99" s="197"/>
      <c r="F99" s="197"/>
      <c r="G99" s="197"/>
      <c r="H99" s="197"/>
      <c r="I99" s="197"/>
      <c r="J99" s="198">
        <f>J179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2649</v>
      </c>
      <c r="E100" s="197"/>
      <c r="F100" s="197"/>
      <c r="G100" s="197"/>
      <c r="H100" s="197"/>
      <c r="I100" s="197"/>
      <c r="J100" s="198">
        <f>J181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2650</v>
      </c>
      <c r="E101" s="197"/>
      <c r="F101" s="197"/>
      <c r="G101" s="197"/>
      <c r="H101" s="197"/>
      <c r="I101" s="197"/>
      <c r="J101" s="198">
        <f>J186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2651</v>
      </c>
      <c r="E102" s="197"/>
      <c r="F102" s="197"/>
      <c r="G102" s="197"/>
      <c r="H102" s="197"/>
      <c r="I102" s="197"/>
      <c r="J102" s="198">
        <f>J189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2652</v>
      </c>
      <c r="E103" s="192"/>
      <c r="F103" s="192"/>
      <c r="G103" s="192"/>
      <c r="H103" s="192"/>
      <c r="I103" s="192"/>
      <c r="J103" s="193">
        <f>J192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4"/>
      <c r="D104" s="196" t="s">
        <v>2647</v>
      </c>
      <c r="E104" s="197"/>
      <c r="F104" s="197"/>
      <c r="G104" s="197"/>
      <c r="H104" s="197"/>
      <c r="I104" s="197"/>
      <c r="J104" s="198">
        <f>J193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2648</v>
      </c>
      <c r="E105" s="197"/>
      <c r="F105" s="197"/>
      <c r="G105" s="197"/>
      <c r="H105" s="197"/>
      <c r="I105" s="197"/>
      <c r="J105" s="198">
        <f>J200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2649</v>
      </c>
      <c r="E106" s="197"/>
      <c r="F106" s="197"/>
      <c r="G106" s="197"/>
      <c r="H106" s="197"/>
      <c r="I106" s="197"/>
      <c r="J106" s="198">
        <f>J202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2650</v>
      </c>
      <c r="E107" s="197"/>
      <c r="F107" s="197"/>
      <c r="G107" s="197"/>
      <c r="H107" s="197"/>
      <c r="I107" s="197"/>
      <c r="J107" s="198">
        <f>J207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2651</v>
      </c>
      <c r="E108" s="197"/>
      <c r="F108" s="197"/>
      <c r="G108" s="197"/>
      <c r="H108" s="197"/>
      <c r="I108" s="197"/>
      <c r="J108" s="198">
        <f>J210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9"/>
      <c r="C109" s="190"/>
      <c r="D109" s="191" t="s">
        <v>2653</v>
      </c>
      <c r="E109" s="192"/>
      <c r="F109" s="192"/>
      <c r="G109" s="192"/>
      <c r="H109" s="192"/>
      <c r="I109" s="192"/>
      <c r="J109" s="193">
        <f>J213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5"/>
      <c r="C110" s="134"/>
      <c r="D110" s="196" t="s">
        <v>2654</v>
      </c>
      <c r="E110" s="197"/>
      <c r="F110" s="197"/>
      <c r="G110" s="197"/>
      <c r="H110" s="197"/>
      <c r="I110" s="197"/>
      <c r="J110" s="198">
        <f>J214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2655</v>
      </c>
      <c r="E111" s="197"/>
      <c r="F111" s="197"/>
      <c r="G111" s="197"/>
      <c r="H111" s="197"/>
      <c r="I111" s="197"/>
      <c r="J111" s="198">
        <f>J216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2647</v>
      </c>
      <c r="E112" s="197"/>
      <c r="F112" s="197"/>
      <c r="G112" s="197"/>
      <c r="H112" s="197"/>
      <c r="I112" s="197"/>
      <c r="J112" s="198">
        <f>J220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2656</v>
      </c>
      <c r="E113" s="197"/>
      <c r="F113" s="197"/>
      <c r="G113" s="197"/>
      <c r="H113" s="197"/>
      <c r="I113" s="197"/>
      <c r="J113" s="198">
        <f>J224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2657</v>
      </c>
      <c r="E114" s="197"/>
      <c r="F114" s="197"/>
      <c r="G114" s="197"/>
      <c r="H114" s="197"/>
      <c r="I114" s="197"/>
      <c r="J114" s="198">
        <f>J226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2658</v>
      </c>
      <c r="E115" s="197"/>
      <c r="F115" s="197"/>
      <c r="G115" s="197"/>
      <c r="H115" s="197"/>
      <c r="I115" s="197"/>
      <c r="J115" s="198">
        <f>J228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2648</v>
      </c>
      <c r="E116" s="197"/>
      <c r="F116" s="197"/>
      <c r="G116" s="197"/>
      <c r="H116" s="197"/>
      <c r="I116" s="197"/>
      <c r="J116" s="198">
        <f>J230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2649</v>
      </c>
      <c r="E117" s="197"/>
      <c r="F117" s="197"/>
      <c r="G117" s="197"/>
      <c r="H117" s="197"/>
      <c r="I117" s="197"/>
      <c r="J117" s="198">
        <f>J232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2650</v>
      </c>
      <c r="E118" s="197"/>
      <c r="F118" s="197"/>
      <c r="G118" s="197"/>
      <c r="H118" s="197"/>
      <c r="I118" s="197"/>
      <c r="J118" s="198">
        <f>J237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89"/>
      <c r="C119" s="190"/>
      <c r="D119" s="191" t="s">
        <v>2659</v>
      </c>
      <c r="E119" s="192"/>
      <c r="F119" s="192"/>
      <c r="G119" s="192"/>
      <c r="H119" s="192"/>
      <c r="I119" s="192"/>
      <c r="J119" s="193">
        <f>J240</f>
        <v>0</v>
      </c>
      <c r="K119" s="190"/>
      <c r="L119" s="19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5"/>
      <c r="C120" s="134"/>
      <c r="D120" s="196" t="s">
        <v>2660</v>
      </c>
      <c r="E120" s="197"/>
      <c r="F120" s="197"/>
      <c r="G120" s="197"/>
      <c r="H120" s="197"/>
      <c r="I120" s="197"/>
      <c r="J120" s="198">
        <f>J241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2661</v>
      </c>
      <c r="E121" s="197"/>
      <c r="F121" s="197"/>
      <c r="G121" s="197"/>
      <c r="H121" s="197"/>
      <c r="I121" s="197"/>
      <c r="J121" s="198">
        <f>J253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2662</v>
      </c>
      <c r="E122" s="197"/>
      <c r="F122" s="197"/>
      <c r="G122" s="197"/>
      <c r="H122" s="197"/>
      <c r="I122" s="197"/>
      <c r="J122" s="198">
        <f>J255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2663</v>
      </c>
      <c r="E123" s="197"/>
      <c r="F123" s="197"/>
      <c r="G123" s="197"/>
      <c r="H123" s="197"/>
      <c r="I123" s="197"/>
      <c r="J123" s="198">
        <f>J259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2664</v>
      </c>
      <c r="E124" s="197"/>
      <c r="F124" s="197"/>
      <c r="G124" s="197"/>
      <c r="H124" s="197"/>
      <c r="I124" s="197"/>
      <c r="J124" s="198">
        <f>J261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2665</v>
      </c>
      <c r="E125" s="197"/>
      <c r="F125" s="197"/>
      <c r="G125" s="197"/>
      <c r="H125" s="197"/>
      <c r="I125" s="197"/>
      <c r="J125" s="198">
        <f>J264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2666</v>
      </c>
      <c r="E126" s="197"/>
      <c r="F126" s="197"/>
      <c r="G126" s="197"/>
      <c r="H126" s="197"/>
      <c r="I126" s="197"/>
      <c r="J126" s="198">
        <f>J266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2667</v>
      </c>
      <c r="E127" s="197"/>
      <c r="F127" s="197"/>
      <c r="G127" s="197"/>
      <c r="H127" s="197"/>
      <c r="I127" s="197"/>
      <c r="J127" s="198">
        <f>J269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2668</v>
      </c>
      <c r="E128" s="197"/>
      <c r="F128" s="197"/>
      <c r="G128" s="197"/>
      <c r="H128" s="197"/>
      <c r="I128" s="197"/>
      <c r="J128" s="198">
        <f>J271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2669</v>
      </c>
      <c r="E129" s="197"/>
      <c r="F129" s="197"/>
      <c r="G129" s="197"/>
      <c r="H129" s="197"/>
      <c r="I129" s="197"/>
      <c r="J129" s="198">
        <f>J279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4"/>
      <c r="D130" s="196" t="s">
        <v>2670</v>
      </c>
      <c r="E130" s="197"/>
      <c r="F130" s="197"/>
      <c r="G130" s="197"/>
      <c r="H130" s="197"/>
      <c r="I130" s="197"/>
      <c r="J130" s="198">
        <f>J281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5"/>
      <c r="C131" s="134"/>
      <c r="D131" s="196" t="s">
        <v>2671</v>
      </c>
      <c r="E131" s="197"/>
      <c r="F131" s="197"/>
      <c r="G131" s="197"/>
      <c r="H131" s="197"/>
      <c r="I131" s="197"/>
      <c r="J131" s="198">
        <f>J285</f>
        <v>0</v>
      </c>
      <c r="K131" s="134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5"/>
      <c r="C132" s="134"/>
      <c r="D132" s="196" t="s">
        <v>2672</v>
      </c>
      <c r="E132" s="197"/>
      <c r="F132" s="197"/>
      <c r="G132" s="197"/>
      <c r="H132" s="197"/>
      <c r="I132" s="197"/>
      <c r="J132" s="198">
        <f>J288</f>
        <v>0</v>
      </c>
      <c r="K132" s="134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5"/>
      <c r="C133" s="134"/>
      <c r="D133" s="196" t="s">
        <v>2651</v>
      </c>
      <c r="E133" s="197"/>
      <c r="F133" s="197"/>
      <c r="G133" s="197"/>
      <c r="H133" s="197"/>
      <c r="I133" s="197"/>
      <c r="J133" s="198">
        <f>J294</f>
        <v>0</v>
      </c>
      <c r="K133" s="134"/>
      <c r="L133" s="19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5"/>
      <c r="C134" s="134"/>
      <c r="D134" s="196" t="s">
        <v>2673</v>
      </c>
      <c r="E134" s="197"/>
      <c r="F134" s="197"/>
      <c r="G134" s="197"/>
      <c r="H134" s="197"/>
      <c r="I134" s="197"/>
      <c r="J134" s="198">
        <f>J298</f>
        <v>0</v>
      </c>
      <c r="K134" s="134"/>
      <c r="L134" s="199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5"/>
      <c r="C135" s="134"/>
      <c r="D135" s="196" t="s">
        <v>2674</v>
      </c>
      <c r="E135" s="197"/>
      <c r="F135" s="197"/>
      <c r="G135" s="197"/>
      <c r="H135" s="197"/>
      <c r="I135" s="197"/>
      <c r="J135" s="198">
        <f>J303</f>
        <v>0</v>
      </c>
      <c r="K135" s="134"/>
      <c r="L135" s="199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5"/>
      <c r="C136" s="134"/>
      <c r="D136" s="196" t="s">
        <v>2675</v>
      </c>
      <c r="E136" s="197"/>
      <c r="F136" s="197"/>
      <c r="G136" s="197"/>
      <c r="H136" s="197"/>
      <c r="I136" s="197"/>
      <c r="J136" s="198">
        <f>J304</f>
        <v>0</v>
      </c>
      <c r="K136" s="134"/>
      <c r="L136" s="199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9" customFormat="1" ht="24.96" customHeight="1">
      <c r="A137" s="9"/>
      <c r="B137" s="189"/>
      <c r="C137" s="190"/>
      <c r="D137" s="191" t="s">
        <v>2676</v>
      </c>
      <c r="E137" s="192"/>
      <c r="F137" s="192"/>
      <c r="G137" s="192"/>
      <c r="H137" s="192"/>
      <c r="I137" s="192"/>
      <c r="J137" s="193">
        <f>J307</f>
        <v>0</v>
      </c>
      <c r="K137" s="190"/>
      <c r="L137" s="194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="10" customFormat="1" ht="19.92" customHeight="1">
      <c r="A138" s="10"/>
      <c r="B138" s="195"/>
      <c r="C138" s="134"/>
      <c r="D138" s="196" t="s">
        <v>2677</v>
      </c>
      <c r="E138" s="197"/>
      <c r="F138" s="197"/>
      <c r="G138" s="197"/>
      <c r="H138" s="197"/>
      <c r="I138" s="197"/>
      <c r="J138" s="198">
        <f>J308</f>
        <v>0</v>
      </c>
      <c r="K138" s="134"/>
      <c r="L138" s="199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95"/>
      <c r="C139" s="134"/>
      <c r="D139" s="196" t="s">
        <v>2678</v>
      </c>
      <c r="E139" s="197"/>
      <c r="F139" s="197"/>
      <c r="G139" s="197"/>
      <c r="H139" s="197"/>
      <c r="I139" s="197"/>
      <c r="J139" s="198">
        <f>J311</f>
        <v>0</v>
      </c>
      <c r="K139" s="134"/>
      <c r="L139" s="199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95"/>
      <c r="C140" s="134"/>
      <c r="D140" s="196" t="s">
        <v>2679</v>
      </c>
      <c r="E140" s="197"/>
      <c r="F140" s="197"/>
      <c r="G140" s="197"/>
      <c r="H140" s="197"/>
      <c r="I140" s="197"/>
      <c r="J140" s="198">
        <f>J314</f>
        <v>0</v>
      </c>
      <c r="K140" s="134"/>
      <c r="L140" s="199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95"/>
      <c r="C141" s="134"/>
      <c r="D141" s="196" t="s">
        <v>2680</v>
      </c>
      <c r="E141" s="197"/>
      <c r="F141" s="197"/>
      <c r="G141" s="197"/>
      <c r="H141" s="197"/>
      <c r="I141" s="197"/>
      <c r="J141" s="198">
        <f>J317</f>
        <v>0</v>
      </c>
      <c r="K141" s="134"/>
      <c r="L141" s="199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9.92" customHeight="1">
      <c r="A142" s="10"/>
      <c r="B142" s="195"/>
      <c r="C142" s="134"/>
      <c r="D142" s="196" t="s">
        <v>2681</v>
      </c>
      <c r="E142" s="197"/>
      <c r="F142" s="197"/>
      <c r="G142" s="197"/>
      <c r="H142" s="197"/>
      <c r="I142" s="197"/>
      <c r="J142" s="198">
        <f>J324</f>
        <v>0</v>
      </c>
      <c r="K142" s="134"/>
      <c r="L142" s="199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9.92" customHeight="1">
      <c r="A143" s="10"/>
      <c r="B143" s="195"/>
      <c r="C143" s="134"/>
      <c r="D143" s="196" t="s">
        <v>2682</v>
      </c>
      <c r="E143" s="197"/>
      <c r="F143" s="197"/>
      <c r="G143" s="197"/>
      <c r="H143" s="197"/>
      <c r="I143" s="197"/>
      <c r="J143" s="198">
        <f>J327</f>
        <v>0</v>
      </c>
      <c r="K143" s="134"/>
      <c r="L143" s="199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95"/>
      <c r="C144" s="134"/>
      <c r="D144" s="196" t="s">
        <v>2683</v>
      </c>
      <c r="E144" s="197"/>
      <c r="F144" s="197"/>
      <c r="G144" s="197"/>
      <c r="H144" s="197"/>
      <c r="I144" s="197"/>
      <c r="J144" s="198">
        <f>J332</f>
        <v>0</v>
      </c>
      <c r="K144" s="134"/>
      <c r="L144" s="199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5"/>
      <c r="C145" s="134"/>
      <c r="D145" s="196" t="s">
        <v>2674</v>
      </c>
      <c r="E145" s="197"/>
      <c r="F145" s="197"/>
      <c r="G145" s="197"/>
      <c r="H145" s="197"/>
      <c r="I145" s="197"/>
      <c r="J145" s="198">
        <f>J334</f>
        <v>0</v>
      </c>
      <c r="K145" s="134"/>
      <c r="L145" s="199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9" customFormat="1" ht="24.96" customHeight="1">
      <c r="A146" s="9"/>
      <c r="B146" s="189"/>
      <c r="C146" s="190"/>
      <c r="D146" s="191" t="s">
        <v>2684</v>
      </c>
      <c r="E146" s="192"/>
      <c r="F146" s="192"/>
      <c r="G146" s="192"/>
      <c r="H146" s="192"/>
      <c r="I146" s="192"/>
      <c r="J146" s="193">
        <f>J338</f>
        <v>0</v>
      </c>
      <c r="K146" s="190"/>
      <c r="L146" s="194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="10" customFormat="1" ht="19.92" customHeight="1">
      <c r="A147" s="10"/>
      <c r="B147" s="195"/>
      <c r="C147" s="134"/>
      <c r="D147" s="196" t="s">
        <v>2685</v>
      </c>
      <c r="E147" s="197"/>
      <c r="F147" s="197"/>
      <c r="G147" s="197"/>
      <c r="H147" s="197"/>
      <c r="I147" s="197"/>
      <c r="J147" s="198">
        <f>J339</f>
        <v>0</v>
      </c>
      <c r="K147" s="134"/>
      <c r="L147" s="199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10" customFormat="1" ht="19.92" customHeight="1">
      <c r="A148" s="10"/>
      <c r="B148" s="195"/>
      <c r="C148" s="134"/>
      <c r="D148" s="196" t="s">
        <v>2686</v>
      </c>
      <c r="E148" s="197"/>
      <c r="F148" s="197"/>
      <c r="G148" s="197"/>
      <c r="H148" s="197"/>
      <c r="I148" s="197"/>
      <c r="J148" s="198">
        <f>J342</f>
        <v>0</v>
      </c>
      <c r="K148" s="134"/>
      <c r="L148" s="199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10" customFormat="1" ht="19.92" customHeight="1">
      <c r="A149" s="10"/>
      <c r="B149" s="195"/>
      <c r="C149" s="134"/>
      <c r="D149" s="196" t="s">
        <v>2687</v>
      </c>
      <c r="E149" s="197"/>
      <c r="F149" s="197"/>
      <c r="G149" s="197"/>
      <c r="H149" s="197"/>
      <c r="I149" s="197"/>
      <c r="J149" s="198">
        <f>J344</f>
        <v>0</v>
      </c>
      <c r="K149" s="134"/>
      <c r="L149" s="199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10" customFormat="1" ht="19.92" customHeight="1">
      <c r="A150" s="10"/>
      <c r="B150" s="195"/>
      <c r="C150" s="134"/>
      <c r="D150" s="196" t="s">
        <v>2688</v>
      </c>
      <c r="E150" s="197"/>
      <c r="F150" s="197"/>
      <c r="G150" s="197"/>
      <c r="H150" s="197"/>
      <c r="I150" s="197"/>
      <c r="J150" s="198">
        <f>J346</f>
        <v>0</v>
      </c>
      <c r="K150" s="134"/>
      <c r="L150" s="199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="9" customFormat="1" ht="24.96" customHeight="1">
      <c r="A151" s="9"/>
      <c r="B151" s="189"/>
      <c r="C151" s="190"/>
      <c r="D151" s="191" t="s">
        <v>2689</v>
      </c>
      <c r="E151" s="192"/>
      <c r="F151" s="192"/>
      <c r="G151" s="192"/>
      <c r="H151" s="192"/>
      <c r="I151" s="192"/>
      <c r="J151" s="193">
        <f>J348</f>
        <v>0</v>
      </c>
      <c r="K151" s="190"/>
      <c r="L151" s="194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="10" customFormat="1" ht="19.92" customHeight="1">
      <c r="A152" s="10"/>
      <c r="B152" s="195"/>
      <c r="C152" s="134"/>
      <c r="D152" s="196" t="s">
        <v>2690</v>
      </c>
      <c r="E152" s="197"/>
      <c r="F152" s="197"/>
      <c r="G152" s="197"/>
      <c r="H152" s="197"/>
      <c r="I152" s="197"/>
      <c r="J152" s="198">
        <f>J349</f>
        <v>0</v>
      </c>
      <c r="K152" s="134"/>
      <c r="L152" s="199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="10" customFormat="1" ht="19.92" customHeight="1">
      <c r="A153" s="10"/>
      <c r="B153" s="195"/>
      <c r="C153" s="134"/>
      <c r="D153" s="196" t="s">
        <v>2691</v>
      </c>
      <c r="E153" s="197"/>
      <c r="F153" s="197"/>
      <c r="G153" s="197"/>
      <c r="H153" s="197"/>
      <c r="I153" s="197"/>
      <c r="J153" s="198">
        <f>J351</f>
        <v>0</v>
      </c>
      <c r="K153" s="134"/>
      <c r="L153" s="199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="9" customFormat="1" ht="24.96" customHeight="1">
      <c r="A154" s="9"/>
      <c r="B154" s="189"/>
      <c r="C154" s="190"/>
      <c r="D154" s="191" t="s">
        <v>2692</v>
      </c>
      <c r="E154" s="192"/>
      <c r="F154" s="192"/>
      <c r="G154" s="192"/>
      <c r="H154" s="192"/>
      <c r="I154" s="192"/>
      <c r="J154" s="193">
        <f>J353</f>
        <v>0</v>
      </c>
      <c r="K154" s="190"/>
      <c r="L154" s="194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="10" customFormat="1" ht="19.92" customHeight="1">
      <c r="A155" s="10"/>
      <c r="B155" s="195"/>
      <c r="C155" s="134"/>
      <c r="D155" s="196" t="s">
        <v>2693</v>
      </c>
      <c r="E155" s="197"/>
      <c r="F155" s="197"/>
      <c r="G155" s="197"/>
      <c r="H155" s="197"/>
      <c r="I155" s="197"/>
      <c r="J155" s="198">
        <f>J354</f>
        <v>0</v>
      </c>
      <c r="K155" s="134"/>
      <c r="L155" s="199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="2" customFormat="1" ht="21.84" customHeight="1">
      <c r="A156" s="39"/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64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64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61" s="2" customFormat="1" ht="6.96" customHeight="1">
      <c r="A161" s="39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64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="2" customFormat="1" ht="24.96" customHeight="1">
      <c r="A162" s="39"/>
      <c r="B162" s="40"/>
      <c r="C162" s="24" t="s">
        <v>142</v>
      </c>
      <c r="D162" s="41"/>
      <c r="E162" s="41"/>
      <c r="F162" s="41"/>
      <c r="G162" s="41"/>
      <c r="H162" s="41"/>
      <c r="I162" s="41"/>
      <c r="J162" s="41"/>
      <c r="K162" s="41"/>
      <c r="L162" s="64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="2" customFormat="1" ht="6.96" customHeight="1">
      <c r="A163" s="39"/>
      <c r="B163" s="40"/>
      <c r="C163" s="41"/>
      <c r="D163" s="41"/>
      <c r="E163" s="41"/>
      <c r="F163" s="41"/>
      <c r="G163" s="41"/>
      <c r="H163" s="41"/>
      <c r="I163" s="41"/>
      <c r="J163" s="41"/>
      <c r="K163" s="41"/>
      <c r="L163" s="64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="2" customFormat="1" ht="12" customHeight="1">
      <c r="A164" s="39"/>
      <c r="B164" s="40"/>
      <c r="C164" s="33" t="s">
        <v>16</v>
      </c>
      <c r="D164" s="41"/>
      <c r="E164" s="41"/>
      <c r="F164" s="41"/>
      <c r="G164" s="41"/>
      <c r="H164" s="41"/>
      <c r="I164" s="41"/>
      <c r="J164" s="41"/>
      <c r="K164" s="41"/>
      <c r="L164" s="64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="2" customFormat="1" ht="16.5" customHeight="1">
      <c r="A165" s="39"/>
      <c r="B165" s="40"/>
      <c r="C165" s="41"/>
      <c r="D165" s="41"/>
      <c r="E165" s="184" t="str">
        <f>E7</f>
        <v xml:space="preserve"> Senohraby ON - oprava</v>
      </c>
      <c r="F165" s="33"/>
      <c r="G165" s="33"/>
      <c r="H165" s="33"/>
      <c r="I165" s="41"/>
      <c r="J165" s="41"/>
      <c r="K165" s="41"/>
      <c r="L165" s="64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="2" customFormat="1" ht="12" customHeight="1">
      <c r="A166" s="39"/>
      <c r="B166" s="40"/>
      <c r="C166" s="33" t="s">
        <v>121</v>
      </c>
      <c r="D166" s="41"/>
      <c r="E166" s="41"/>
      <c r="F166" s="41"/>
      <c r="G166" s="41"/>
      <c r="H166" s="41"/>
      <c r="I166" s="41"/>
      <c r="J166" s="41"/>
      <c r="K166" s="41"/>
      <c r="L166" s="64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="2" customFormat="1" ht="16.5" customHeight="1">
      <c r="A167" s="39"/>
      <c r="B167" s="40"/>
      <c r="C167" s="41"/>
      <c r="D167" s="41"/>
      <c r="E167" s="77" t="str">
        <f>E9</f>
        <v>SO.06 - Oprava elektroinstalace a hromosvodu</v>
      </c>
      <c r="F167" s="41"/>
      <c r="G167" s="41"/>
      <c r="H167" s="41"/>
      <c r="I167" s="41"/>
      <c r="J167" s="41"/>
      <c r="K167" s="41"/>
      <c r="L167" s="64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="2" customFormat="1" ht="6.96" customHeight="1">
      <c r="A168" s="39"/>
      <c r="B168" s="40"/>
      <c r="C168" s="41"/>
      <c r="D168" s="41"/>
      <c r="E168" s="41"/>
      <c r="F168" s="41"/>
      <c r="G168" s="41"/>
      <c r="H168" s="41"/>
      <c r="I168" s="41"/>
      <c r="J168" s="41"/>
      <c r="K168" s="41"/>
      <c r="L168" s="64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="2" customFormat="1" ht="12" customHeight="1">
      <c r="A169" s="39"/>
      <c r="B169" s="40"/>
      <c r="C169" s="33" t="s">
        <v>20</v>
      </c>
      <c r="D169" s="41"/>
      <c r="E169" s="41"/>
      <c r="F169" s="28" t="str">
        <f>F12</f>
        <v>Senohraby</v>
      </c>
      <c r="G169" s="41"/>
      <c r="H169" s="41"/>
      <c r="I169" s="33" t="s">
        <v>22</v>
      </c>
      <c r="J169" s="80" t="str">
        <f>IF(J12="","",J12)</f>
        <v>25. 7. 2023</v>
      </c>
      <c r="K169" s="41"/>
      <c r="L169" s="64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="2" customFormat="1" ht="6.96" customHeight="1">
      <c r="A170" s="39"/>
      <c r="B170" s="40"/>
      <c r="C170" s="41"/>
      <c r="D170" s="41"/>
      <c r="E170" s="41"/>
      <c r="F170" s="41"/>
      <c r="G170" s="41"/>
      <c r="H170" s="41"/>
      <c r="I170" s="41"/>
      <c r="J170" s="41"/>
      <c r="K170" s="41"/>
      <c r="L170" s="64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="2" customFormat="1" ht="15.15" customHeight="1">
      <c r="A171" s="39"/>
      <c r="B171" s="40"/>
      <c r="C171" s="33" t="s">
        <v>24</v>
      </c>
      <c r="D171" s="41"/>
      <c r="E171" s="41"/>
      <c r="F171" s="28" t="str">
        <f>E15</f>
        <v>Správa železnic, státní organizace</v>
      </c>
      <c r="G171" s="41"/>
      <c r="H171" s="41"/>
      <c r="I171" s="33" t="s">
        <v>32</v>
      </c>
      <c r="J171" s="37" t="str">
        <f>E21</f>
        <v xml:space="preserve"> </v>
      </c>
      <c r="K171" s="41"/>
      <c r="L171" s="64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="2" customFormat="1" ht="15.15" customHeight="1">
      <c r="A172" s="39"/>
      <c r="B172" s="40"/>
      <c r="C172" s="33" t="s">
        <v>30</v>
      </c>
      <c r="D172" s="41"/>
      <c r="E172" s="41"/>
      <c r="F172" s="28" t="str">
        <f>IF(E18="","",E18)</f>
        <v>Vyplň údaj</v>
      </c>
      <c r="G172" s="41"/>
      <c r="H172" s="41"/>
      <c r="I172" s="33" t="s">
        <v>35</v>
      </c>
      <c r="J172" s="37" t="str">
        <f>E24</f>
        <v>Karel Zamrazil</v>
      </c>
      <c r="K172" s="41"/>
      <c r="L172" s="64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="2" customFormat="1" ht="10.32" customHeight="1">
      <c r="A173" s="39"/>
      <c r="B173" s="40"/>
      <c r="C173" s="41"/>
      <c r="D173" s="41"/>
      <c r="E173" s="41"/>
      <c r="F173" s="41"/>
      <c r="G173" s="41"/>
      <c r="H173" s="41"/>
      <c r="I173" s="41"/>
      <c r="J173" s="41"/>
      <c r="K173" s="41"/>
      <c r="L173" s="64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="11" customFormat="1" ht="29.28" customHeight="1">
      <c r="A174" s="200"/>
      <c r="B174" s="201"/>
      <c r="C174" s="202" t="s">
        <v>143</v>
      </c>
      <c r="D174" s="203" t="s">
        <v>63</v>
      </c>
      <c r="E174" s="203" t="s">
        <v>59</v>
      </c>
      <c r="F174" s="203" t="s">
        <v>60</v>
      </c>
      <c r="G174" s="203" t="s">
        <v>144</v>
      </c>
      <c r="H174" s="203" t="s">
        <v>145</v>
      </c>
      <c r="I174" s="203" t="s">
        <v>146</v>
      </c>
      <c r="J174" s="204" t="s">
        <v>125</v>
      </c>
      <c r="K174" s="205" t="s">
        <v>147</v>
      </c>
      <c r="L174" s="206"/>
      <c r="M174" s="101" t="s">
        <v>1</v>
      </c>
      <c r="N174" s="102" t="s">
        <v>42</v>
      </c>
      <c r="O174" s="102" t="s">
        <v>148</v>
      </c>
      <c r="P174" s="102" t="s">
        <v>149</v>
      </c>
      <c r="Q174" s="102" t="s">
        <v>150</v>
      </c>
      <c r="R174" s="102" t="s">
        <v>151</v>
      </c>
      <c r="S174" s="102" t="s">
        <v>152</v>
      </c>
      <c r="T174" s="103" t="s">
        <v>153</v>
      </c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</row>
    <row r="175" s="2" customFormat="1" ht="22.8" customHeight="1">
      <c r="A175" s="39"/>
      <c r="B175" s="40"/>
      <c r="C175" s="108" t="s">
        <v>154</v>
      </c>
      <c r="D175" s="41"/>
      <c r="E175" s="41"/>
      <c r="F175" s="41"/>
      <c r="G175" s="41"/>
      <c r="H175" s="41"/>
      <c r="I175" s="41"/>
      <c r="J175" s="207">
        <f>BK175</f>
        <v>0</v>
      </c>
      <c r="K175" s="41"/>
      <c r="L175" s="45"/>
      <c r="M175" s="104"/>
      <c r="N175" s="208"/>
      <c r="O175" s="105"/>
      <c r="P175" s="209">
        <f>P176+P192+P213+P240+P307+P338+P348+P353</f>
        <v>0</v>
      </c>
      <c r="Q175" s="105"/>
      <c r="R175" s="209">
        <f>R176+R192+R213+R240+R307+R338+R348+R353</f>
        <v>0</v>
      </c>
      <c r="S175" s="105"/>
      <c r="T175" s="210">
        <f>T176+T192+T213+T240+T307+T338+T348+T353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77</v>
      </c>
      <c r="AU175" s="18" t="s">
        <v>127</v>
      </c>
      <c r="BK175" s="211">
        <f>BK176+BK192+BK213+BK240+BK307+BK338+BK348+BK353</f>
        <v>0</v>
      </c>
    </row>
    <row r="176" s="12" customFormat="1" ht="25.92" customHeight="1">
      <c r="A176" s="12"/>
      <c r="B176" s="212"/>
      <c r="C176" s="213"/>
      <c r="D176" s="214" t="s">
        <v>77</v>
      </c>
      <c r="E176" s="215" t="s">
        <v>2694</v>
      </c>
      <c r="F176" s="215" t="s">
        <v>2695</v>
      </c>
      <c r="G176" s="213"/>
      <c r="H176" s="213"/>
      <c r="I176" s="216"/>
      <c r="J176" s="217">
        <f>BK176</f>
        <v>0</v>
      </c>
      <c r="K176" s="213"/>
      <c r="L176" s="218"/>
      <c r="M176" s="219"/>
      <c r="N176" s="220"/>
      <c r="O176" s="220"/>
      <c r="P176" s="221">
        <f>P177+P179+P181+P186+P189</f>
        <v>0</v>
      </c>
      <c r="Q176" s="220"/>
      <c r="R176" s="221">
        <f>R177+R179+R181+R186+R189</f>
        <v>0</v>
      </c>
      <c r="S176" s="220"/>
      <c r="T176" s="222">
        <f>T177+T179+T181+T186+T189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86</v>
      </c>
      <c r="AT176" s="224" t="s">
        <v>77</v>
      </c>
      <c r="AU176" s="224" t="s">
        <v>78</v>
      </c>
      <c r="AY176" s="223" t="s">
        <v>157</v>
      </c>
      <c r="BK176" s="225">
        <f>BK177+BK179+BK181+BK186+BK189</f>
        <v>0</v>
      </c>
    </row>
    <row r="177" s="12" customFormat="1" ht="22.8" customHeight="1">
      <c r="A177" s="12"/>
      <c r="B177" s="212"/>
      <c r="C177" s="213"/>
      <c r="D177" s="214" t="s">
        <v>77</v>
      </c>
      <c r="E177" s="226" t="s">
        <v>2696</v>
      </c>
      <c r="F177" s="226" t="s">
        <v>2697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P178</f>
        <v>0</v>
      </c>
      <c r="Q177" s="220"/>
      <c r="R177" s="221">
        <f>R178</f>
        <v>0</v>
      </c>
      <c r="S177" s="220"/>
      <c r="T177" s="222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86</v>
      </c>
      <c r="AT177" s="224" t="s">
        <v>77</v>
      </c>
      <c r="AU177" s="224" t="s">
        <v>86</v>
      </c>
      <c r="AY177" s="223" t="s">
        <v>157</v>
      </c>
      <c r="BK177" s="225">
        <f>BK178</f>
        <v>0</v>
      </c>
    </row>
    <row r="178" s="2" customFormat="1" ht="24.15" customHeight="1">
      <c r="A178" s="39"/>
      <c r="B178" s="40"/>
      <c r="C178" s="228" t="s">
        <v>86</v>
      </c>
      <c r="D178" s="228" t="s">
        <v>160</v>
      </c>
      <c r="E178" s="229" t="s">
        <v>2698</v>
      </c>
      <c r="F178" s="230" t="s">
        <v>2699</v>
      </c>
      <c r="G178" s="231" t="s">
        <v>1563</v>
      </c>
      <c r="H178" s="232">
        <v>2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43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164</v>
      </c>
      <c r="AT178" s="240" t="s">
        <v>160</v>
      </c>
      <c r="AU178" s="240" t="s">
        <v>88</v>
      </c>
      <c r="AY178" s="18" t="s">
        <v>157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86</v>
      </c>
      <c r="BK178" s="241">
        <f>ROUND(I178*H178,2)</f>
        <v>0</v>
      </c>
      <c r="BL178" s="18" t="s">
        <v>164</v>
      </c>
      <c r="BM178" s="240" t="s">
        <v>88</v>
      </c>
    </row>
    <row r="179" s="12" customFormat="1" ht="22.8" customHeight="1">
      <c r="A179" s="12"/>
      <c r="B179" s="212"/>
      <c r="C179" s="213"/>
      <c r="D179" s="214" t="s">
        <v>77</v>
      </c>
      <c r="E179" s="226" t="s">
        <v>2700</v>
      </c>
      <c r="F179" s="226" t="s">
        <v>2701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P180</f>
        <v>0</v>
      </c>
      <c r="Q179" s="220"/>
      <c r="R179" s="221">
        <f>R180</f>
        <v>0</v>
      </c>
      <c r="S179" s="220"/>
      <c r="T179" s="222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86</v>
      </c>
      <c r="AT179" s="224" t="s">
        <v>77</v>
      </c>
      <c r="AU179" s="224" t="s">
        <v>86</v>
      </c>
      <c r="AY179" s="223" t="s">
        <v>157</v>
      </c>
      <c r="BK179" s="225">
        <f>BK180</f>
        <v>0</v>
      </c>
    </row>
    <row r="180" s="2" customFormat="1" ht="24.15" customHeight="1">
      <c r="A180" s="39"/>
      <c r="B180" s="40"/>
      <c r="C180" s="228" t="s">
        <v>88</v>
      </c>
      <c r="D180" s="228" t="s">
        <v>160</v>
      </c>
      <c r="E180" s="229" t="s">
        <v>2702</v>
      </c>
      <c r="F180" s="230" t="s">
        <v>2703</v>
      </c>
      <c r="G180" s="231" t="s">
        <v>185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43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164</v>
      </c>
      <c r="AT180" s="240" t="s">
        <v>160</v>
      </c>
      <c r="AU180" s="240" t="s">
        <v>88</v>
      </c>
      <c r="AY180" s="18" t="s">
        <v>157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86</v>
      </c>
      <c r="BK180" s="241">
        <f>ROUND(I180*H180,2)</f>
        <v>0</v>
      </c>
      <c r="BL180" s="18" t="s">
        <v>164</v>
      </c>
      <c r="BM180" s="240" t="s">
        <v>164</v>
      </c>
    </row>
    <row r="181" s="12" customFormat="1" ht="22.8" customHeight="1">
      <c r="A181" s="12"/>
      <c r="B181" s="212"/>
      <c r="C181" s="213"/>
      <c r="D181" s="214" t="s">
        <v>77</v>
      </c>
      <c r="E181" s="226" t="s">
        <v>2704</v>
      </c>
      <c r="F181" s="226" t="s">
        <v>2705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SUM(P182:P185)</f>
        <v>0</v>
      </c>
      <c r="Q181" s="220"/>
      <c r="R181" s="221">
        <f>SUM(R182:R185)</f>
        <v>0</v>
      </c>
      <c r="S181" s="220"/>
      <c r="T181" s="222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86</v>
      </c>
      <c r="AT181" s="224" t="s">
        <v>77</v>
      </c>
      <c r="AU181" s="224" t="s">
        <v>86</v>
      </c>
      <c r="AY181" s="223" t="s">
        <v>157</v>
      </c>
      <c r="BK181" s="225">
        <f>SUM(BK182:BK185)</f>
        <v>0</v>
      </c>
    </row>
    <row r="182" s="2" customFormat="1" ht="16.5" customHeight="1">
      <c r="A182" s="39"/>
      <c r="B182" s="40"/>
      <c r="C182" s="228" t="s">
        <v>158</v>
      </c>
      <c r="D182" s="228" t="s">
        <v>160</v>
      </c>
      <c r="E182" s="229" t="s">
        <v>2706</v>
      </c>
      <c r="F182" s="230" t="s">
        <v>2707</v>
      </c>
      <c r="G182" s="231" t="s">
        <v>212</v>
      </c>
      <c r="H182" s="232">
        <v>2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43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164</v>
      </c>
      <c r="AT182" s="240" t="s">
        <v>160</v>
      </c>
      <c r="AU182" s="240" t="s">
        <v>88</v>
      </c>
      <c r="AY182" s="18" t="s">
        <v>157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86</v>
      </c>
      <c r="BK182" s="241">
        <f>ROUND(I182*H182,2)</f>
        <v>0</v>
      </c>
      <c r="BL182" s="18" t="s">
        <v>164</v>
      </c>
      <c r="BM182" s="240" t="s">
        <v>192</v>
      </c>
    </row>
    <row r="183" s="2" customFormat="1" ht="16.5" customHeight="1">
      <c r="A183" s="39"/>
      <c r="B183" s="40"/>
      <c r="C183" s="228" t="s">
        <v>164</v>
      </c>
      <c r="D183" s="228" t="s">
        <v>160</v>
      </c>
      <c r="E183" s="229" t="s">
        <v>2708</v>
      </c>
      <c r="F183" s="230" t="s">
        <v>2709</v>
      </c>
      <c r="G183" s="231" t="s">
        <v>212</v>
      </c>
      <c r="H183" s="232">
        <v>2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43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164</v>
      </c>
      <c r="AT183" s="240" t="s">
        <v>160</v>
      </c>
      <c r="AU183" s="240" t="s">
        <v>88</v>
      </c>
      <c r="AY183" s="18" t="s">
        <v>157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86</v>
      </c>
      <c r="BK183" s="241">
        <f>ROUND(I183*H183,2)</f>
        <v>0</v>
      </c>
      <c r="BL183" s="18" t="s">
        <v>164</v>
      </c>
      <c r="BM183" s="240" t="s">
        <v>203</v>
      </c>
    </row>
    <row r="184" s="2" customFormat="1" ht="16.5" customHeight="1">
      <c r="A184" s="39"/>
      <c r="B184" s="40"/>
      <c r="C184" s="228" t="s">
        <v>187</v>
      </c>
      <c r="D184" s="228" t="s">
        <v>160</v>
      </c>
      <c r="E184" s="229" t="s">
        <v>2710</v>
      </c>
      <c r="F184" s="230" t="s">
        <v>2711</v>
      </c>
      <c r="G184" s="231" t="s">
        <v>212</v>
      </c>
      <c r="H184" s="232">
        <v>2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43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164</v>
      </c>
      <c r="AT184" s="240" t="s">
        <v>160</v>
      </c>
      <c r="AU184" s="240" t="s">
        <v>88</v>
      </c>
      <c r="AY184" s="18" t="s">
        <v>157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86</v>
      </c>
      <c r="BK184" s="241">
        <f>ROUND(I184*H184,2)</f>
        <v>0</v>
      </c>
      <c r="BL184" s="18" t="s">
        <v>164</v>
      </c>
      <c r="BM184" s="240" t="s">
        <v>216</v>
      </c>
    </row>
    <row r="185" s="2" customFormat="1" ht="16.5" customHeight="1">
      <c r="A185" s="39"/>
      <c r="B185" s="40"/>
      <c r="C185" s="228" t="s">
        <v>192</v>
      </c>
      <c r="D185" s="228" t="s">
        <v>160</v>
      </c>
      <c r="E185" s="229" t="s">
        <v>2712</v>
      </c>
      <c r="F185" s="230" t="s">
        <v>2713</v>
      </c>
      <c r="G185" s="231" t="s">
        <v>212</v>
      </c>
      <c r="H185" s="232">
        <v>2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43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164</v>
      </c>
      <c r="AT185" s="240" t="s">
        <v>160</v>
      </c>
      <c r="AU185" s="240" t="s">
        <v>88</v>
      </c>
      <c r="AY185" s="18" t="s">
        <v>157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86</v>
      </c>
      <c r="BK185" s="241">
        <f>ROUND(I185*H185,2)</f>
        <v>0</v>
      </c>
      <c r="BL185" s="18" t="s">
        <v>164</v>
      </c>
      <c r="BM185" s="240" t="s">
        <v>224</v>
      </c>
    </row>
    <row r="186" s="12" customFormat="1" ht="22.8" customHeight="1">
      <c r="A186" s="12"/>
      <c r="B186" s="212"/>
      <c r="C186" s="213"/>
      <c r="D186" s="214" t="s">
        <v>77</v>
      </c>
      <c r="E186" s="226" t="s">
        <v>2714</v>
      </c>
      <c r="F186" s="226" t="s">
        <v>2715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SUM(P187:P188)</f>
        <v>0</v>
      </c>
      <c r="Q186" s="220"/>
      <c r="R186" s="221">
        <f>SUM(R187:R188)</f>
        <v>0</v>
      </c>
      <c r="S186" s="220"/>
      <c r="T186" s="222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86</v>
      </c>
      <c r="AT186" s="224" t="s">
        <v>77</v>
      </c>
      <c r="AU186" s="224" t="s">
        <v>86</v>
      </c>
      <c r="AY186" s="223" t="s">
        <v>157</v>
      </c>
      <c r="BK186" s="225">
        <f>SUM(BK187:BK188)</f>
        <v>0</v>
      </c>
    </row>
    <row r="187" s="2" customFormat="1" ht="16.5" customHeight="1">
      <c r="A187" s="39"/>
      <c r="B187" s="40"/>
      <c r="C187" s="228" t="s">
        <v>197</v>
      </c>
      <c r="D187" s="228" t="s">
        <v>160</v>
      </c>
      <c r="E187" s="229" t="s">
        <v>2716</v>
      </c>
      <c r="F187" s="230" t="s">
        <v>2717</v>
      </c>
      <c r="G187" s="231" t="s">
        <v>1563</v>
      </c>
      <c r="H187" s="232">
        <v>6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43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164</v>
      </c>
      <c r="AT187" s="240" t="s">
        <v>160</v>
      </c>
      <c r="AU187" s="240" t="s">
        <v>88</v>
      </c>
      <c r="AY187" s="18" t="s">
        <v>157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86</v>
      </c>
      <c r="BK187" s="241">
        <f>ROUND(I187*H187,2)</f>
        <v>0</v>
      </c>
      <c r="BL187" s="18" t="s">
        <v>164</v>
      </c>
      <c r="BM187" s="240" t="s">
        <v>235</v>
      </c>
    </row>
    <row r="188" s="2" customFormat="1" ht="16.5" customHeight="1">
      <c r="A188" s="39"/>
      <c r="B188" s="40"/>
      <c r="C188" s="228" t="s">
        <v>203</v>
      </c>
      <c r="D188" s="228" t="s">
        <v>160</v>
      </c>
      <c r="E188" s="229" t="s">
        <v>2718</v>
      </c>
      <c r="F188" s="230" t="s">
        <v>2719</v>
      </c>
      <c r="G188" s="231" t="s">
        <v>1563</v>
      </c>
      <c r="H188" s="232">
        <v>8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43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164</v>
      </c>
      <c r="AT188" s="240" t="s">
        <v>160</v>
      </c>
      <c r="AU188" s="240" t="s">
        <v>88</v>
      </c>
      <c r="AY188" s="18" t="s">
        <v>157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86</v>
      </c>
      <c r="BK188" s="241">
        <f>ROUND(I188*H188,2)</f>
        <v>0</v>
      </c>
      <c r="BL188" s="18" t="s">
        <v>164</v>
      </c>
      <c r="BM188" s="240" t="s">
        <v>242</v>
      </c>
    </row>
    <row r="189" s="12" customFormat="1" ht="22.8" customHeight="1">
      <c r="A189" s="12"/>
      <c r="B189" s="212"/>
      <c r="C189" s="213"/>
      <c r="D189" s="214" t="s">
        <v>77</v>
      </c>
      <c r="E189" s="226" t="s">
        <v>2720</v>
      </c>
      <c r="F189" s="226" t="s">
        <v>2721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SUM(P190:P191)</f>
        <v>0</v>
      </c>
      <c r="Q189" s="220"/>
      <c r="R189" s="221">
        <f>SUM(R190:R191)</f>
        <v>0</v>
      </c>
      <c r="S189" s="220"/>
      <c r="T189" s="222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86</v>
      </c>
      <c r="AT189" s="224" t="s">
        <v>77</v>
      </c>
      <c r="AU189" s="224" t="s">
        <v>86</v>
      </c>
      <c r="AY189" s="223" t="s">
        <v>157</v>
      </c>
      <c r="BK189" s="225">
        <f>SUM(BK190:BK191)</f>
        <v>0</v>
      </c>
    </row>
    <row r="190" s="2" customFormat="1" ht="16.5" customHeight="1">
      <c r="A190" s="39"/>
      <c r="B190" s="40"/>
      <c r="C190" s="228" t="s">
        <v>181</v>
      </c>
      <c r="D190" s="228" t="s">
        <v>160</v>
      </c>
      <c r="E190" s="229" t="s">
        <v>2722</v>
      </c>
      <c r="F190" s="230" t="s">
        <v>2723</v>
      </c>
      <c r="G190" s="231" t="s">
        <v>1447</v>
      </c>
      <c r="H190" s="232">
        <v>0.5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43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164</v>
      </c>
      <c r="AT190" s="240" t="s">
        <v>160</v>
      </c>
      <c r="AU190" s="240" t="s">
        <v>88</v>
      </c>
      <c r="AY190" s="18" t="s">
        <v>157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86</v>
      </c>
      <c r="BK190" s="241">
        <f>ROUND(I190*H190,2)</f>
        <v>0</v>
      </c>
      <c r="BL190" s="18" t="s">
        <v>164</v>
      </c>
      <c r="BM190" s="240" t="s">
        <v>256</v>
      </c>
    </row>
    <row r="191" s="2" customFormat="1" ht="24.15" customHeight="1">
      <c r="A191" s="39"/>
      <c r="B191" s="40"/>
      <c r="C191" s="228" t="s">
        <v>216</v>
      </c>
      <c r="D191" s="228" t="s">
        <v>160</v>
      </c>
      <c r="E191" s="229" t="s">
        <v>2724</v>
      </c>
      <c r="F191" s="230" t="s">
        <v>2725</v>
      </c>
      <c r="G191" s="231" t="s">
        <v>1447</v>
      </c>
      <c r="H191" s="232">
        <v>4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43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164</v>
      </c>
      <c r="AT191" s="240" t="s">
        <v>160</v>
      </c>
      <c r="AU191" s="240" t="s">
        <v>88</v>
      </c>
      <c r="AY191" s="18" t="s">
        <v>157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86</v>
      </c>
      <c r="BK191" s="241">
        <f>ROUND(I191*H191,2)</f>
        <v>0</v>
      </c>
      <c r="BL191" s="18" t="s">
        <v>164</v>
      </c>
      <c r="BM191" s="240" t="s">
        <v>268</v>
      </c>
    </row>
    <row r="192" s="12" customFormat="1" ht="25.92" customHeight="1">
      <c r="A192" s="12"/>
      <c r="B192" s="212"/>
      <c r="C192" s="213"/>
      <c r="D192" s="214" t="s">
        <v>77</v>
      </c>
      <c r="E192" s="215" t="s">
        <v>2726</v>
      </c>
      <c r="F192" s="215" t="s">
        <v>2727</v>
      </c>
      <c r="G192" s="213"/>
      <c r="H192" s="213"/>
      <c r="I192" s="216"/>
      <c r="J192" s="217">
        <f>BK192</f>
        <v>0</v>
      </c>
      <c r="K192" s="213"/>
      <c r="L192" s="218"/>
      <c r="M192" s="219"/>
      <c r="N192" s="220"/>
      <c r="O192" s="220"/>
      <c r="P192" s="221">
        <f>P193+P200+P202+P207+P210</f>
        <v>0</v>
      </c>
      <c r="Q192" s="220"/>
      <c r="R192" s="221">
        <f>R193+R200+R202+R207+R210</f>
        <v>0</v>
      </c>
      <c r="S192" s="220"/>
      <c r="T192" s="222">
        <f>T193+T200+T202+T207+T210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86</v>
      </c>
      <c r="AT192" s="224" t="s">
        <v>77</v>
      </c>
      <c r="AU192" s="224" t="s">
        <v>78</v>
      </c>
      <c r="AY192" s="223" t="s">
        <v>157</v>
      </c>
      <c r="BK192" s="225">
        <f>BK193+BK200+BK202+BK207+BK210</f>
        <v>0</v>
      </c>
    </row>
    <row r="193" s="12" customFormat="1" ht="22.8" customHeight="1">
      <c r="A193" s="12"/>
      <c r="B193" s="212"/>
      <c r="C193" s="213"/>
      <c r="D193" s="214" t="s">
        <v>77</v>
      </c>
      <c r="E193" s="226" t="s">
        <v>2696</v>
      </c>
      <c r="F193" s="226" t="s">
        <v>2697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SUM(P194:P199)</f>
        <v>0</v>
      </c>
      <c r="Q193" s="220"/>
      <c r="R193" s="221">
        <f>SUM(R194:R199)</f>
        <v>0</v>
      </c>
      <c r="S193" s="220"/>
      <c r="T193" s="222">
        <f>SUM(T194:T199)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86</v>
      </c>
      <c r="AT193" s="224" t="s">
        <v>77</v>
      </c>
      <c r="AU193" s="224" t="s">
        <v>86</v>
      </c>
      <c r="AY193" s="223" t="s">
        <v>157</v>
      </c>
      <c r="BK193" s="225">
        <f>SUM(BK194:BK199)</f>
        <v>0</v>
      </c>
    </row>
    <row r="194" s="2" customFormat="1" ht="24.15" customHeight="1">
      <c r="A194" s="39"/>
      <c r="B194" s="40"/>
      <c r="C194" s="228" t="s">
        <v>220</v>
      </c>
      <c r="D194" s="228" t="s">
        <v>160</v>
      </c>
      <c r="E194" s="229" t="s">
        <v>2728</v>
      </c>
      <c r="F194" s="230" t="s">
        <v>2729</v>
      </c>
      <c r="G194" s="231" t="s">
        <v>1563</v>
      </c>
      <c r="H194" s="232">
        <v>1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43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164</v>
      </c>
      <c r="AT194" s="240" t="s">
        <v>160</v>
      </c>
      <c r="AU194" s="240" t="s">
        <v>88</v>
      </c>
      <c r="AY194" s="18" t="s">
        <v>157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86</v>
      </c>
      <c r="BK194" s="241">
        <f>ROUND(I194*H194,2)</f>
        <v>0</v>
      </c>
      <c r="BL194" s="18" t="s">
        <v>164</v>
      </c>
      <c r="BM194" s="240" t="s">
        <v>289</v>
      </c>
    </row>
    <row r="195" s="2" customFormat="1" ht="24.15" customHeight="1">
      <c r="A195" s="39"/>
      <c r="B195" s="40"/>
      <c r="C195" s="228" t="s">
        <v>224</v>
      </c>
      <c r="D195" s="228" t="s">
        <v>160</v>
      </c>
      <c r="E195" s="229" t="s">
        <v>2730</v>
      </c>
      <c r="F195" s="230" t="s">
        <v>2731</v>
      </c>
      <c r="G195" s="231" t="s">
        <v>1563</v>
      </c>
      <c r="H195" s="232">
        <v>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43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164</v>
      </c>
      <c r="AT195" s="240" t="s">
        <v>160</v>
      </c>
      <c r="AU195" s="240" t="s">
        <v>88</v>
      </c>
      <c r="AY195" s="18" t="s">
        <v>157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86</v>
      </c>
      <c r="BK195" s="241">
        <f>ROUND(I195*H195,2)</f>
        <v>0</v>
      </c>
      <c r="BL195" s="18" t="s">
        <v>164</v>
      </c>
      <c r="BM195" s="240" t="s">
        <v>300</v>
      </c>
    </row>
    <row r="196" s="2" customFormat="1" ht="24.15" customHeight="1">
      <c r="A196" s="39"/>
      <c r="B196" s="40"/>
      <c r="C196" s="228" t="s">
        <v>229</v>
      </c>
      <c r="D196" s="228" t="s">
        <v>160</v>
      </c>
      <c r="E196" s="229" t="s">
        <v>2732</v>
      </c>
      <c r="F196" s="230" t="s">
        <v>2733</v>
      </c>
      <c r="G196" s="231" t="s">
        <v>1563</v>
      </c>
      <c r="H196" s="232">
        <v>1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43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164</v>
      </c>
      <c r="AT196" s="240" t="s">
        <v>160</v>
      </c>
      <c r="AU196" s="240" t="s">
        <v>88</v>
      </c>
      <c r="AY196" s="18" t="s">
        <v>157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86</v>
      </c>
      <c r="BK196" s="241">
        <f>ROUND(I196*H196,2)</f>
        <v>0</v>
      </c>
      <c r="BL196" s="18" t="s">
        <v>164</v>
      </c>
      <c r="BM196" s="240" t="s">
        <v>322</v>
      </c>
    </row>
    <row r="197" s="2" customFormat="1" ht="24.15" customHeight="1">
      <c r="A197" s="39"/>
      <c r="B197" s="40"/>
      <c r="C197" s="228" t="s">
        <v>235</v>
      </c>
      <c r="D197" s="228" t="s">
        <v>160</v>
      </c>
      <c r="E197" s="229" t="s">
        <v>2734</v>
      </c>
      <c r="F197" s="230" t="s">
        <v>2735</v>
      </c>
      <c r="G197" s="231" t="s">
        <v>1563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43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164</v>
      </c>
      <c r="AT197" s="240" t="s">
        <v>160</v>
      </c>
      <c r="AU197" s="240" t="s">
        <v>88</v>
      </c>
      <c r="AY197" s="18" t="s">
        <v>157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86</v>
      </c>
      <c r="BK197" s="241">
        <f>ROUND(I197*H197,2)</f>
        <v>0</v>
      </c>
      <c r="BL197" s="18" t="s">
        <v>164</v>
      </c>
      <c r="BM197" s="240" t="s">
        <v>331</v>
      </c>
    </row>
    <row r="198" s="2" customFormat="1" ht="24.15" customHeight="1">
      <c r="A198" s="39"/>
      <c r="B198" s="40"/>
      <c r="C198" s="228" t="s">
        <v>8</v>
      </c>
      <c r="D198" s="228" t="s">
        <v>160</v>
      </c>
      <c r="E198" s="229" t="s">
        <v>2736</v>
      </c>
      <c r="F198" s="230" t="s">
        <v>2737</v>
      </c>
      <c r="G198" s="231" t="s">
        <v>1563</v>
      </c>
      <c r="H198" s="232">
        <v>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43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164</v>
      </c>
      <c r="AT198" s="240" t="s">
        <v>160</v>
      </c>
      <c r="AU198" s="240" t="s">
        <v>88</v>
      </c>
      <c r="AY198" s="18" t="s">
        <v>157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86</v>
      </c>
      <c r="BK198" s="241">
        <f>ROUND(I198*H198,2)</f>
        <v>0</v>
      </c>
      <c r="BL198" s="18" t="s">
        <v>164</v>
      </c>
      <c r="BM198" s="240" t="s">
        <v>347</v>
      </c>
    </row>
    <row r="199" s="2" customFormat="1" ht="24.15" customHeight="1">
      <c r="A199" s="39"/>
      <c r="B199" s="40"/>
      <c r="C199" s="228" t="s">
        <v>242</v>
      </c>
      <c r="D199" s="228" t="s">
        <v>160</v>
      </c>
      <c r="E199" s="229" t="s">
        <v>2738</v>
      </c>
      <c r="F199" s="230" t="s">
        <v>2739</v>
      </c>
      <c r="G199" s="231" t="s">
        <v>1563</v>
      </c>
      <c r="H199" s="232">
        <v>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43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164</v>
      </c>
      <c r="AT199" s="240" t="s">
        <v>160</v>
      </c>
      <c r="AU199" s="240" t="s">
        <v>88</v>
      </c>
      <c r="AY199" s="18" t="s">
        <v>157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86</v>
      </c>
      <c r="BK199" s="241">
        <f>ROUND(I199*H199,2)</f>
        <v>0</v>
      </c>
      <c r="BL199" s="18" t="s">
        <v>164</v>
      </c>
      <c r="BM199" s="240" t="s">
        <v>264</v>
      </c>
    </row>
    <row r="200" s="12" customFormat="1" ht="22.8" customHeight="1">
      <c r="A200" s="12"/>
      <c r="B200" s="212"/>
      <c r="C200" s="213"/>
      <c r="D200" s="214" t="s">
        <v>77</v>
      </c>
      <c r="E200" s="226" t="s">
        <v>2700</v>
      </c>
      <c r="F200" s="226" t="s">
        <v>2701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P201</f>
        <v>0</v>
      </c>
      <c r="Q200" s="220"/>
      <c r="R200" s="221">
        <f>R201</f>
        <v>0</v>
      </c>
      <c r="S200" s="220"/>
      <c r="T200" s="222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86</v>
      </c>
      <c r="AT200" s="224" t="s">
        <v>77</v>
      </c>
      <c r="AU200" s="224" t="s">
        <v>86</v>
      </c>
      <c r="AY200" s="223" t="s">
        <v>157</v>
      </c>
      <c r="BK200" s="225">
        <f>BK201</f>
        <v>0</v>
      </c>
    </row>
    <row r="201" s="2" customFormat="1" ht="24.15" customHeight="1">
      <c r="A201" s="39"/>
      <c r="B201" s="40"/>
      <c r="C201" s="228" t="s">
        <v>248</v>
      </c>
      <c r="D201" s="228" t="s">
        <v>160</v>
      </c>
      <c r="E201" s="229" t="s">
        <v>2740</v>
      </c>
      <c r="F201" s="230" t="s">
        <v>2703</v>
      </c>
      <c r="G201" s="231" t="s">
        <v>185</v>
      </c>
      <c r="H201" s="232">
        <v>1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43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164</v>
      </c>
      <c r="AT201" s="240" t="s">
        <v>160</v>
      </c>
      <c r="AU201" s="240" t="s">
        <v>88</v>
      </c>
      <c r="AY201" s="18" t="s">
        <v>157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86</v>
      </c>
      <c r="BK201" s="241">
        <f>ROUND(I201*H201,2)</f>
        <v>0</v>
      </c>
      <c r="BL201" s="18" t="s">
        <v>164</v>
      </c>
      <c r="BM201" s="240" t="s">
        <v>364</v>
      </c>
    </row>
    <row r="202" s="12" customFormat="1" ht="22.8" customHeight="1">
      <c r="A202" s="12"/>
      <c r="B202" s="212"/>
      <c r="C202" s="213"/>
      <c r="D202" s="214" t="s">
        <v>77</v>
      </c>
      <c r="E202" s="226" t="s">
        <v>2704</v>
      </c>
      <c r="F202" s="226" t="s">
        <v>2705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SUM(P203:P206)</f>
        <v>0</v>
      </c>
      <c r="Q202" s="220"/>
      <c r="R202" s="221">
        <f>SUM(R203:R206)</f>
        <v>0</v>
      </c>
      <c r="S202" s="220"/>
      <c r="T202" s="222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86</v>
      </c>
      <c r="AT202" s="224" t="s">
        <v>77</v>
      </c>
      <c r="AU202" s="224" t="s">
        <v>86</v>
      </c>
      <c r="AY202" s="223" t="s">
        <v>157</v>
      </c>
      <c r="BK202" s="225">
        <f>SUM(BK203:BK206)</f>
        <v>0</v>
      </c>
    </row>
    <row r="203" s="2" customFormat="1" ht="16.5" customHeight="1">
      <c r="A203" s="39"/>
      <c r="B203" s="40"/>
      <c r="C203" s="228" t="s">
        <v>256</v>
      </c>
      <c r="D203" s="228" t="s">
        <v>160</v>
      </c>
      <c r="E203" s="229" t="s">
        <v>2706</v>
      </c>
      <c r="F203" s="230" t="s">
        <v>2707</v>
      </c>
      <c r="G203" s="231" t="s">
        <v>212</v>
      </c>
      <c r="H203" s="232">
        <v>2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43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164</v>
      </c>
      <c r="AT203" s="240" t="s">
        <v>160</v>
      </c>
      <c r="AU203" s="240" t="s">
        <v>88</v>
      </c>
      <c r="AY203" s="18" t="s">
        <v>157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86</v>
      </c>
      <c r="BK203" s="241">
        <f>ROUND(I203*H203,2)</f>
        <v>0</v>
      </c>
      <c r="BL203" s="18" t="s">
        <v>164</v>
      </c>
      <c r="BM203" s="240" t="s">
        <v>375</v>
      </c>
    </row>
    <row r="204" s="2" customFormat="1" ht="16.5" customHeight="1">
      <c r="A204" s="39"/>
      <c r="B204" s="40"/>
      <c r="C204" s="228" t="s">
        <v>260</v>
      </c>
      <c r="D204" s="228" t="s">
        <v>160</v>
      </c>
      <c r="E204" s="229" t="s">
        <v>2708</v>
      </c>
      <c r="F204" s="230" t="s">
        <v>2709</v>
      </c>
      <c r="G204" s="231" t="s">
        <v>212</v>
      </c>
      <c r="H204" s="232">
        <v>2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43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164</v>
      </c>
      <c r="AT204" s="240" t="s">
        <v>160</v>
      </c>
      <c r="AU204" s="240" t="s">
        <v>88</v>
      </c>
      <c r="AY204" s="18" t="s">
        <v>157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86</v>
      </c>
      <c r="BK204" s="241">
        <f>ROUND(I204*H204,2)</f>
        <v>0</v>
      </c>
      <c r="BL204" s="18" t="s">
        <v>164</v>
      </c>
      <c r="BM204" s="240" t="s">
        <v>387</v>
      </c>
    </row>
    <row r="205" s="2" customFormat="1" ht="16.5" customHeight="1">
      <c r="A205" s="39"/>
      <c r="B205" s="40"/>
      <c r="C205" s="228" t="s">
        <v>268</v>
      </c>
      <c r="D205" s="228" t="s">
        <v>160</v>
      </c>
      <c r="E205" s="229" t="s">
        <v>2710</v>
      </c>
      <c r="F205" s="230" t="s">
        <v>2711</v>
      </c>
      <c r="G205" s="231" t="s">
        <v>212</v>
      </c>
      <c r="H205" s="232">
        <v>2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43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164</v>
      </c>
      <c r="AT205" s="240" t="s">
        <v>160</v>
      </c>
      <c r="AU205" s="240" t="s">
        <v>88</v>
      </c>
      <c r="AY205" s="18" t="s">
        <v>157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86</v>
      </c>
      <c r="BK205" s="241">
        <f>ROUND(I205*H205,2)</f>
        <v>0</v>
      </c>
      <c r="BL205" s="18" t="s">
        <v>164</v>
      </c>
      <c r="BM205" s="240" t="s">
        <v>400</v>
      </c>
    </row>
    <row r="206" s="2" customFormat="1" ht="16.5" customHeight="1">
      <c r="A206" s="39"/>
      <c r="B206" s="40"/>
      <c r="C206" s="228" t="s">
        <v>7</v>
      </c>
      <c r="D206" s="228" t="s">
        <v>160</v>
      </c>
      <c r="E206" s="229" t="s">
        <v>2712</v>
      </c>
      <c r="F206" s="230" t="s">
        <v>2713</v>
      </c>
      <c r="G206" s="231" t="s">
        <v>212</v>
      </c>
      <c r="H206" s="232">
        <v>2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43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164</v>
      </c>
      <c r="AT206" s="240" t="s">
        <v>160</v>
      </c>
      <c r="AU206" s="240" t="s">
        <v>88</v>
      </c>
      <c r="AY206" s="18" t="s">
        <v>157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86</v>
      </c>
      <c r="BK206" s="241">
        <f>ROUND(I206*H206,2)</f>
        <v>0</v>
      </c>
      <c r="BL206" s="18" t="s">
        <v>164</v>
      </c>
      <c r="BM206" s="240" t="s">
        <v>410</v>
      </c>
    </row>
    <row r="207" s="12" customFormat="1" ht="22.8" customHeight="1">
      <c r="A207" s="12"/>
      <c r="B207" s="212"/>
      <c r="C207" s="213"/>
      <c r="D207" s="214" t="s">
        <v>77</v>
      </c>
      <c r="E207" s="226" t="s">
        <v>2714</v>
      </c>
      <c r="F207" s="226" t="s">
        <v>2715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SUM(P208:P209)</f>
        <v>0</v>
      </c>
      <c r="Q207" s="220"/>
      <c r="R207" s="221">
        <f>SUM(R208:R209)</f>
        <v>0</v>
      </c>
      <c r="S207" s="220"/>
      <c r="T207" s="222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86</v>
      </c>
      <c r="AT207" s="224" t="s">
        <v>77</v>
      </c>
      <c r="AU207" s="224" t="s">
        <v>86</v>
      </c>
      <c r="AY207" s="223" t="s">
        <v>157</v>
      </c>
      <c r="BK207" s="225">
        <f>SUM(BK208:BK209)</f>
        <v>0</v>
      </c>
    </row>
    <row r="208" s="2" customFormat="1" ht="16.5" customHeight="1">
      <c r="A208" s="39"/>
      <c r="B208" s="40"/>
      <c r="C208" s="228" t="s">
        <v>289</v>
      </c>
      <c r="D208" s="228" t="s">
        <v>160</v>
      </c>
      <c r="E208" s="229" t="s">
        <v>2716</v>
      </c>
      <c r="F208" s="230" t="s">
        <v>2717</v>
      </c>
      <c r="G208" s="231" t="s">
        <v>1563</v>
      </c>
      <c r="H208" s="232">
        <v>36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43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164</v>
      </c>
      <c r="AT208" s="240" t="s">
        <v>160</v>
      </c>
      <c r="AU208" s="240" t="s">
        <v>88</v>
      </c>
      <c r="AY208" s="18" t="s">
        <v>157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86</v>
      </c>
      <c r="BK208" s="241">
        <f>ROUND(I208*H208,2)</f>
        <v>0</v>
      </c>
      <c r="BL208" s="18" t="s">
        <v>164</v>
      </c>
      <c r="BM208" s="240" t="s">
        <v>424</v>
      </c>
    </row>
    <row r="209" s="2" customFormat="1" ht="16.5" customHeight="1">
      <c r="A209" s="39"/>
      <c r="B209" s="40"/>
      <c r="C209" s="228" t="s">
        <v>294</v>
      </c>
      <c r="D209" s="228" t="s">
        <v>160</v>
      </c>
      <c r="E209" s="229" t="s">
        <v>2718</v>
      </c>
      <c r="F209" s="230" t="s">
        <v>2719</v>
      </c>
      <c r="G209" s="231" t="s">
        <v>1563</v>
      </c>
      <c r="H209" s="232">
        <v>8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43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164</v>
      </c>
      <c r="AT209" s="240" t="s">
        <v>160</v>
      </c>
      <c r="AU209" s="240" t="s">
        <v>88</v>
      </c>
      <c r="AY209" s="18" t="s">
        <v>157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86</v>
      </c>
      <c r="BK209" s="241">
        <f>ROUND(I209*H209,2)</f>
        <v>0</v>
      </c>
      <c r="BL209" s="18" t="s">
        <v>164</v>
      </c>
      <c r="BM209" s="240" t="s">
        <v>433</v>
      </c>
    </row>
    <row r="210" s="12" customFormat="1" ht="22.8" customHeight="1">
      <c r="A210" s="12"/>
      <c r="B210" s="212"/>
      <c r="C210" s="213"/>
      <c r="D210" s="214" t="s">
        <v>77</v>
      </c>
      <c r="E210" s="226" t="s">
        <v>2720</v>
      </c>
      <c r="F210" s="226" t="s">
        <v>2721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SUM(P211:P212)</f>
        <v>0</v>
      </c>
      <c r="Q210" s="220"/>
      <c r="R210" s="221">
        <f>SUM(R211:R212)</f>
        <v>0</v>
      </c>
      <c r="S210" s="220"/>
      <c r="T210" s="222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86</v>
      </c>
      <c r="AT210" s="224" t="s">
        <v>77</v>
      </c>
      <c r="AU210" s="224" t="s">
        <v>86</v>
      </c>
      <c r="AY210" s="223" t="s">
        <v>157</v>
      </c>
      <c r="BK210" s="225">
        <f>SUM(BK211:BK212)</f>
        <v>0</v>
      </c>
    </row>
    <row r="211" s="2" customFormat="1" ht="16.5" customHeight="1">
      <c r="A211" s="39"/>
      <c r="B211" s="40"/>
      <c r="C211" s="228" t="s">
        <v>300</v>
      </c>
      <c r="D211" s="228" t="s">
        <v>160</v>
      </c>
      <c r="E211" s="229" t="s">
        <v>2722</v>
      </c>
      <c r="F211" s="230" t="s">
        <v>2723</v>
      </c>
      <c r="G211" s="231" t="s">
        <v>1447</v>
      </c>
      <c r="H211" s="232">
        <v>0.5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43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164</v>
      </c>
      <c r="AT211" s="240" t="s">
        <v>160</v>
      </c>
      <c r="AU211" s="240" t="s">
        <v>88</v>
      </c>
      <c r="AY211" s="18" t="s">
        <v>157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86</v>
      </c>
      <c r="BK211" s="241">
        <f>ROUND(I211*H211,2)</f>
        <v>0</v>
      </c>
      <c r="BL211" s="18" t="s">
        <v>164</v>
      </c>
      <c r="BM211" s="240" t="s">
        <v>442</v>
      </c>
    </row>
    <row r="212" s="2" customFormat="1" ht="24.15" customHeight="1">
      <c r="A212" s="39"/>
      <c r="B212" s="40"/>
      <c r="C212" s="228" t="s">
        <v>306</v>
      </c>
      <c r="D212" s="228" t="s">
        <v>160</v>
      </c>
      <c r="E212" s="229" t="s">
        <v>2724</v>
      </c>
      <c r="F212" s="230" t="s">
        <v>2725</v>
      </c>
      <c r="G212" s="231" t="s">
        <v>1447</v>
      </c>
      <c r="H212" s="232">
        <v>5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43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164</v>
      </c>
      <c r="AT212" s="240" t="s">
        <v>160</v>
      </c>
      <c r="AU212" s="240" t="s">
        <v>88</v>
      </c>
      <c r="AY212" s="18" t="s">
        <v>157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86</v>
      </c>
      <c r="BK212" s="241">
        <f>ROUND(I212*H212,2)</f>
        <v>0</v>
      </c>
      <c r="BL212" s="18" t="s">
        <v>164</v>
      </c>
      <c r="BM212" s="240" t="s">
        <v>450</v>
      </c>
    </row>
    <row r="213" s="12" customFormat="1" ht="25.92" customHeight="1">
      <c r="A213" s="12"/>
      <c r="B213" s="212"/>
      <c r="C213" s="213"/>
      <c r="D213" s="214" t="s">
        <v>77</v>
      </c>
      <c r="E213" s="215" t="s">
        <v>2741</v>
      </c>
      <c r="F213" s="215" t="s">
        <v>2742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P214+P216+P220+P224+P226+P228+P230+P232+P237</f>
        <v>0</v>
      </c>
      <c r="Q213" s="220"/>
      <c r="R213" s="221">
        <f>R214+R216+R220+R224+R226+R228+R230+R232+R237</f>
        <v>0</v>
      </c>
      <c r="S213" s="220"/>
      <c r="T213" s="222">
        <f>T214+T216+T220+T224+T226+T228+T230+T232+T237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86</v>
      </c>
      <c r="AT213" s="224" t="s">
        <v>77</v>
      </c>
      <c r="AU213" s="224" t="s">
        <v>78</v>
      </c>
      <c r="AY213" s="223" t="s">
        <v>157</v>
      </c>
      <c r="BK213" s="225">
        <f>BK214+BK216+BK220+BK224+BK226+BK228+BK230+BK232+BK237</f>
        <v>0</v>
      </c>
    </row>
    <row r="214" s="12" customFormat="1" ht="22.8" customHeight="1">
      <c r="A214" s="12"/>
      <c r="B214" s="212"/>
      <c r="C214" s="213"/>
      <c r="D214" s="214" t="s">
        <v>77</v>
      </c>
      <c r="E214" s="226" t="s">
        <v>2743</v>
      </c>
      <c r="F214" s="226" t="s">
        <v>2744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P215</f>
        <v>0</v>
      </c>
      <c r="Q214" s="220"/>
      <c r="R214" s="221">
        <f>R215</f>
        <v>0</v>
      </c>
      <c r="S214" s="220"/>
      <c r="T214" s="222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86</v>
      </c>
      <c r="AT214" s="224" t="s">
        <v>77</v>
      </c>
      <c r="AU214" s="224" t="s">
        <v>86</v>
      </c>
      <c r="AY214" s="223" t="s">
        <v>157</v>
      </c>
      <c r="BK214" s="225">
        <f>BK215</f>
        <v>0</v>
      </c>
    </row>
    <row r="215" s="2" customFormat="1" ht="24.15" customHeight="1">
      <c r="A215" s="39"/>
      <c r="B215" s="40"/>
      <c r="C215" s="228" t="s">
        <v>322</v>
      </c>
      <c r="D215" s="228" t="s">
        <v>160</v>
      </c>
      <c r="E215" s="229" t="s">
        <v>2745</v>
      </c>
      <c r="F215" s="230" t="s">
        <v>2746</v>
      </c>
      <c r="G215" s="231" t="s">
        <v>1563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43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164</v>
      </c>
      <c r="AT215" s="240" t="s">
        <v>160</v>
      </c>
      <c r="AU215" s="240" t="s">
        <v>88</v>
      </c>
      <c r="AY215" s="18" t="s">
        <v>157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86</v>
      </c>
      <c r="BK215" s="241">
        <f>ROUND(I215*H215,2)</f>
        <v>0</v>
      </c>
      <c r="BL215" s="18" t="s">
        <v>164</v>
      </c>
      <c r="BM215" s="240" t="s">
        <v>458</v>
      </c>
    </row>
    <row r="216" s="12" customFormat="1" ht="22.8" customHeight="1">
      <c r="A216" s="12"/>
      <c r="B216" s="212"/>
      <c r="C216" s="213"/>
      <c r="D216" s="214" t="s">
        <v>77</v>
      </c>
      <c r="E216" s="226" t="s">
        <v>2747</v>
      </c>
      <c r="F216" s="226" t="s">
        <v>2748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SUM(P217:P219)</f>
        <v>0</v>
      </c>
      <c r="Q216" s="220"/>
      <c r="R216" s="221">
        <f>SUM(R217:R219)</f>
        <v>0</v>
      </c>
      <c r="S216" s="220"/>
      <c r="T216" s="222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86</v>
      </c>
      <c r="AT216" s="224" t="s">
        <v>77</v>
      </c>
      <c r="AU216" s="224" t="s">
        <v>86</v>
      </c>
      <c r="AY216" s="223" t="s">
        <v>157</v>
      </c>
      <c r="BK216" s="225">
        <f>SUM(BK217:BK219)</f>
        <v>0</v>
      </c>
    </row>
    <row r="217" s="2" customFormat="1" ht="16.5" customHeight="1">
      <c r="A217" s="39"/>
      <c r="B217" s="40"/>
      <c r="C217" s="228" t="s">
        <v>327</v>
      </c>
      <c r="D217" s="228" t="s">
        <v>160</v>
      </c>
      <c r="E217" s="229" t="s">
        <v>2749</v>
      </c>
      <c r="F217" s="230" t="s">
        <v>2750</v>
      </c>
      <c r="G217" s="231" t="s">
        <v>1563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43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164</v>
      </c>
      <c r="AT217" s="240" t="s">
        <v>160</v>
      </c>
      <c r="AU217" s="240" t="s">
        <v>88</v>
      </c>
      <c r="AY217" s="18" t="s">
        <v>157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86</v>
      </c>
      <c r="BK217" s="241">
        <f>ROUND(I217*H217,2)</f>
        <v>0</v>
      </c>
      <c r="BL217" s="18" t="s">
        <v>164</v>
      </c>
      <c r="BM217" s="240" t="s">
        <v>466</v>
      </c>
    </row>
    <row r="218" s="2" customFormat="1" ht="16.5" customHeight="1">
      <c r="A218" s="39"/>
      <c r="B218" s="40"/>
      <c r="C218" s="228" t="s">
        <v>331</v>
      </c>
      <c r="D218" s="228" t="s">
        <v>160</v>
      </c>
      <c r="E218" s="229" t="s">
        <v>2751</v>
      </c>
      <c r="F218" s="230" t="s">
        <v>2752</v>
      </c>
      <c r="G218" s="231" t="s">
        <v>1563</v>
      </c>
      <c r="H218" s="232">
        <v>2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43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164</v>
      </c>
      <c r="AT218" s="240" t="s">
        <v>160</v>
      </c>
      <c r="AU218" s="240" t="s">
        <v>88</v>
      </c>
      <c r="AY218" s="18" t="s">
        <v>157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86</v>
      </c>
      <c r="BK218" s="241">
        <f>ROUND(I218*H218,2)</f>
        <v>0</v>
      </c>
      <c r="BL218" s="18" t="s">
        <v>164</v>
      </c>
      <c r="BM218" s="240" t="s">
        <v>474</v>
      </c>
    </row>
    <row r="219" s="2" customFormat="1" ht="16.5" customHeight="1">
      <c r="A219" s="39"/>
      <c r="B219" s="40"/>
      <c r="C219" s="228" t="s">
        <v>335</v>
      </c>
      <c r="D219" s="228" t="s">
        <v>160</v>
      </c>
      <c r="E219" s="229" t="s">
        <v>2753</v>
      </c>
      <c r="F219" s="230" t="s">
        <v>2754</v>
      </c>
      <c r="G219" s="231" t="s">
        <v>1563</v>
      </c>
      <c r="H219" s="232">
        <v>5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43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164</v>
      </c>
      <c r="AT219" s="240" t="s">
        <v>160</v>
      </c>
      <c r="AU219" s="240" t="s">
        <v>88</v>
      </c>
      <c r="AY219" s="18" t="s">
        <v>157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86</v>
      </c>
      <c r="BK219" s="241">
        <f>ROUND(I219*H219,2)</f>
        <v>0</v>
      </c>
      <c r="BL219" s="18" t="s">
        <v>164</v>
      </c>
      <c r="BM219" s="240" t="s">
        <v>482</v>
      </c>
    </row>
    <row r="220" s="12" customFormat="1" ht="22.8" customHeight="1">
      <c r="A220" s="12"/>
      <c r="B220" s="212"/>
      <c r="C220" s="213"/>
      <c r="D220" s="214" t="s">
        <v>77</v>
      </c>
      <c r="E220" s="226" t="s">
        <v>2696</v>
      </c>
      <c r="F220" s="226" t="s">
        <v>2697</v>
      </c>
      <c r="G220" s="213"/>
      <c r="H220" s="213"/>
      <c r="I220" s="216"/>
      <c r="J220" s="227">
        <f>BK220</f>
        <v>0</v>
      </c>
      <c r="K220" s="213"/>
      <c r="L220" s="218"/>
      <c r="M220" s="219"/>
      <c r="N220" s="220"/>
      <c r="O220" s="220"/>
      <c r="P220" s="221">
        <f>SUM(P221:P223)</f>
        <v>0</v>
      </c>
      <c r="Q220" s="220"/>
      <c r="R220" s="221">
        <f>SUM(R221:R223)</f>
        <v>0</v>
      </c>
      <c r="S220" s="220"/>
      <c r="T220" s="222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86</v>
      </c>
      <c r="AT220" s="224" t="s">
        <v>77</v>
      </c>
      <c r="AU220" s="224" t="s">
        <v>86</v>
      </c>
      <c r="AY220" s="223" t="s">
        <v>157</v>
      </c>
      <c r="BK220" s="225">
        <f>SUM(BK221:BK223)</f>
        <v>0</v>
      </c>
    </row>
    <row r="221" s="2" customFormat="1" ht="24.15" customHeight="1">
      <c r="A221" s="39"/>
      <c r="B221" s="40"/>
      <c r="C221" s="228" t="s">
        <v>347</v>
      </c>
      <c r="D221" s="228" t="s">
        <v>160</v>
      </c>
      <c r="E221" s="229" t="s">
        <v>2755</v>
      </c>
      <c r="F221" s="230" t="s">
        <v>2756</v>
      </c>
      <c r="G221" s="231" t="s">
        <v>1563</v>
      </c>
      <c r="H221" s="232">
        <v>2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43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164</v>
      </c>
      <c r="AT221" s="240" t="s">
        <v>160</v>
      </c>
      <c r="AU221" s="240" t="s">
        <v>88</v>
      </c>
      <c r="AY221" s="18" t="s">
        <v>157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86</v>
      </c>
      <c r="BK221" s="241">
        <f>ROUND(I221*H221,2)</f>
        <v>0</v>
      </c>
      <c r="BL221" s="18" t="s">
        <v>164</v>
      </c>
      <c r="BM221" s="240" t="s">
        <v>493</v>
      </c>
    </row>
    <row r="222" s="2" customFormat="1" ht="24.15" customHeight="1">
      <c r="A222" s="39"/>
      <c r="B222" s="40"/>
      <c r="C222" s="228" t="s">
        <v>351</v>
      </c>
      <c r="D222" s="228" t="s">
        <v>160</v>
      </c>
      <c r="E222" s="229" t="s">
        <v>2757</v>
      </c>
      <c r="F222" s="230" t="s">
        <v>2758</v>
      </c>
      <c r="G222" s="231" t="s">
        <v>1563</v>
      </c>
      <c r="H222" s="232">
        <v>2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43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164</v>
      </c>
      <c r="AT222" s="240" t="s">
        <v>160</v>
      </c>
      <c r="AU222" s="240" t="s">
        <v>88</v>
      </c>
      <c r="AY222" s="18" t="s">
        <v>157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86</v>
      </c>
      <c r="BK222" s="241">
        <f>ROUND(I222*H222,2)</f>
        <v>0</v>
      </c>
      <c r="BL222" s="18" t="s">
        <v>164</v>
      </c>
      <c r="BM222" s="240" t="s">
        <v>501</v>
      </c>
    </row>
    <row r="223" s="2" customFormat="1" ht="24.15" customHeight="1">
      <c r="A223" s="39"/>
      <c r="B223" s="40"/>
      <c r="C223" s="228" t="s">
        <v>264</v>
      </c>
      <c r="D223" s="228" t="s">
        <v>160</v>
      </c>
      <c r="E223" s="229" t="s">
        <v>2698</v>
      </c>
      <c r="F223" s="230" t="s">
        <v>2699</v>
      </c>
      <c r="G223" s="231" t="s">
        <v>1563</v>
      </c>
      <c r="H223" s="232">
        <v>7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43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164</v>
      </c>
      <c r="AT223" s="240" t="s">
        <v>160</v>
      </c>
      <c r="AU223" s="240" t="s">
        <v>88</v>
      </c>
      <c r="AY223" s="18" t="s">
        <v>157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86</v>
      </c>
      <c r="BK223" s="241">
        <f>ROUND(I223*H223,2)</f>
        <v>0</v>
      </c>
      <c r="BL223" s="18" t="s">
        <v>164</v>
      </c>
      <c r="BM223" s="240" t="s">
        <v>512</v>
      </c>
    </row>
    <row r="224" s="12" customFormat="1" ht="22.8" customHeight="1">
      <c r="A224" s="12"/>
      <c r="B224" s="212"/>
      <c r="C224" s="213"/>
      <c r="D224" s="214" t="s">
        <v>77</v>
      </c>
      <c r="E224" s="226" t="s">
        <v>2759</v>
      </c>
      <c r="F224" s="226" t="s">
        <v>2760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P225</f>
        <v>0</v>
      </c>
      <c r="Q224" s="220"/>
      <c r="R224" s="221">
        <f>R225</f>
        <v>0</v>
      </c>
      <c r="S224" s="220"/>
      <c r="T224" s="222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86</v>
      </c>
      <c r="AT224" s="224" t="s">
        <v>77</v>
      </c>
      <c r="AU224" s="224" t="s">
        <v>86</v>
      </c>
      <c r="AY224" s="223" t="s">
        <v>157</v>
      </c>
      <c r="BK224" s="225">
        <f>BK225</f>
        <v>0</v>
      </c>
    </row>
    <row r="225" s="2" customFormat="1" ht="16.5" customHeight="1">
      <c r="A225" s="39"/>
      <c r="B225" s="40"/>
      <c r="C225" s="228" t="s">
        <v>358</v>
      </c>
      <c r="D225" s="228" t="s">
        <v>160</v>
      </c>
      <c r="E225" s="229" t="s">
        <v>2761</v>
      </c>
      <c r="F225" s="230" t="s">
        <v>2762</v>
      </c>
      <c r="G225" s="231" t="s">
        <v>1563</v>
      </c>
      <c r="H225" s="232">
        <v>2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43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164</v>
      </c>
      <c r="AT225" s="240" t="s">
        <v>160</v>
      </c>
      <c r="AU225" s="240" t="s">
        <v>88</v>
      </c>
      <c r="AY225" s="18" t="s">
        <v>157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86</v>
      </c>
      <c r="BK225" s="241">
        <f>ROUND(I225*H225,2)</f>
        <v>0</v>
      </c>
      <c r="BL225" s="18" t="s">
        <v>164</v>
      </c>
      <c r="BM225" s="240" t="s">
        <v>520</v>
      </c>
    </row>
    <row r="226" s="12" customFormat="1" ht="22.8" customHeight="1">
      <c r="A226" s="12"/>
      <c r="B226" s="212"/>
      <c r="C226" s="213"/>
      <c r="D226" s="214" t="s">
        <v>77</v>
      </c>
      <c r="E226" s="226" t="s">
        <v>2763</v>
      </c>
      <c r="F226" s="226" t="s">
        <v>2764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P227</f>
        <v>0</v>
      </c>
      <c r="Q226" s="220"/>
      <c r="R226" s="221">
        <f>R227</f>
        <v>0</v>
      </c>
      <c r="S226" s="220"/>
      <c r="T226" s="222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86</v>
      </c>
      <c r="AT226" s="224" t="s">
        <v>77</v>
      </c>
      <c r="AU226" s="224" t="s">
        <v>86</v>
      </c>
      <c r="AY226" s="223" t="s">
        <v>157</v>
      </c>
      <c r="BK226" s="225">
        <f>BK227</f>
        <v>0</v>
      </c>
    </row>
    <row r="227" s="2" customFormat="1" ht="16.5" customHeight="1">
      <c r="A227" s="39"/>
      <c r="B227" s="40"/>
      <c r="C227" s="228" t="s">
        <v>364</v>
      </c>
      <c r="D227" s="228" t="s">
        <v>160</v>
      </c>
      <c r="E227" s="229" t="s">
        <v>2765</v>
      </c>
      <c r="F227" s="230" t="s">
        <v>2766</v>
      </c>
      <c r="G227" s="231" t="s">
        <v>1563</v>
      </c>
      <c r="H227" s="232">
        <v>2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43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164</v>
      </c>
      <c r="AT227" s="240" t="s">
        <v>160</v>
      </c>
      <c r="AU227" s="240" t="s">
        <v>88</v>
      </c>
      <c r="AY227" s="18" t="s">
        <v>157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86</v>
      </c>
      <c r="BK227" s="241">
        <f>ROUND(I227*H227,2)</f>
        <v>0</v>
      </c>
      <c r="BL227" s="18" t="s">
        <v>164</v>
      </c>
      <c r="BM227" s="240" t="s">
        <v>531</v>
      </c>
    </row>
    <row r="228" s="12" customFormat="1" ht="22.8" customHeight="1">
      <c r="A228" s="12"/>
      <c r="B228" s="212"/>
      <c r="C228" s="213"/>
      <c r="D228" s="214" t="s">
        <v>77</v>
      </c>
      <c r="E228" s="226" t="s">
        <v>2767</v>
      </c>
      <c r="F228" s="226" t="s">
        <v>2768</v>
      </c>
      <c r="G228" s="213"/>
      <c r="H228" s="213"/>
      <c r="I228" s="216"/>
      <c r="J228" s="227">
        <f>BK228</f>
        <v>0</v>
      </c>
      <c r="K228" s="213"/>
      <c r="L228" s="218"/>
      <c r="M228" s="219"/>
      <c r="N228" s="220"/>
      <c r="O228" s="220"/>
      <c r="P228" s="221">
        <f>P229</f>
        <v>0</v>
      </c>
      <c r="Q228" s="220"/>
      <c r="R228" s="221">
        <f>R229</f>
        <v>0</v>
      </c>
      <c r="S228" s="220"/>
      <c r="T228" s="222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3" t="s">
        <v>86</v>
      </c>
      <c r="AT228" s="224" t="s">
        <v>77</v>
      </c>
      <c r="AU228" s="224" t="s">
        <v>86</v>
      </c>
      <c r="AY228" s="223" t="s">
        <v>157</v>
      </c>
      <c r="BK228" s="225">
        <f>BK229</f>
        <v>0</v>
      </c>
    </row>
    <row r="229" s="2" customFormat="1" ht="16.5" customHeight="1">
      <c r="A229" s="39"/>
      <c r="B229" s="40"/>
      <c r="C229" s="228" t="s">
        <v>371</v>
      </c>
      <c r="D229" s="228" t="s">
        <v>160</v>
      </c>
      <c r="E229" s="229" t="s">
        <v>2769</v>
      </c>
      <c r="F229" s="230" t="s">
        <v>2770</v>
      </c>
      <c r="G229" s="231" t="s">
        <v>1563</v>
      </c>
      <c r="H229" s="232">
        <v>2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43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164</v>
      </c>
      <c r="AT229" s="240" t="s">
        <v>160</v>
      </c>
      <c r="AU229" s="240" t="s">
        <v>88</v>
      </c>
      <c r="AY229" s="18" t="s">
        <v>157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86</v>
      </c>
      <c r="BK229" s="241">
        <f>ROUND(I229*H229,2)</f>
        <v>0</v>
      </c>
      <c r="BL229" s="18" t="s">
        <v>164</v>
      </c>
      <c r="BM229" s="240" t="s">
        <v>539</v>
      </c>
    </row>
    <row r="230" s="12" customFormat="1" ht="22.8" customHeight="1">
      <c r="A230" s="12"/>
      <c r="B230" s="212"/>
      <c r="C230" s="213"/>
      <c r="D230" s="214" t="s">
        <v>77</v>
      </c>
      <c r="E230" s="226" t="s">
        <v>2700</v>
      </c>
      <c r="F230" s="226" t="s">
        <v>2701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P231</f>
        <v>0</v>
      </c>
      <c r="Q230" s="220"/>
      <c r="R230" s="221">
        <f>R231</f>
        <v>0</v>
      </c>
      <c r="S230" s="220"/>
      <c r="T230" s="222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86</v>
      </c>
      <c r="AT230" s="224" t="s">
        <v>77</v>
      </c>
      <c r="AU230" s="224" t="s">
        <v>86</v>
      </c>
      <c r="AY230" s="223" t="s">
        <v>157</v>
      </c>
      <c r="BK230" s="225">
        <f>BK231</f>
        <v>0</v>
      </c>
    </row>
    <row r="231" s="2" customFormat="1" ht="24.15" customHeight="1">
      <c r="A231" s="39"/>
      <c r="B231" s="40"/>
      <c r="C231" s="228" t="s">
        <v>375</v>
      </c>
      <c r="D231" s="228" t="s">
        <v>160</v>
      </c>
      <c r="E231" s="229" t="s">
        <v>2771</v>
      </c>
      <c r="F231" s="230" t="s">
        <v>2703</v>
      </c>
      <c r="G231" s="231" t="s">
        <v>185</v>
      </c>
      <c r="H231" s="232">
        <v>1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43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164</v>
      </c>
      <c r="AT231" s="240" t="s">
        <v>160</v>
      </c>
      <c r="AU231" s="240" t="s">
        <v>88</v>
      </c>
      <c r="AY231" s="18" t="s">
        <v>157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86</v>
      </c>
      <c r="BK231" s="241">
        <f>ROUND(I231*H231,2)</f>
        <v>0</v>
      </c>
      <c r="BL231" s="18" t="s">
        <v>164</v>
      </c>
      <c r="BM231" s="240" t="s">
        <v>547</v>
      </c>
    </row>
    <row r="232" s="12" customFormat="1" ht="22.8" customHeight="1">
      <c r="A232" s="12"/>
      <c r="B232" s="212"/>
      <c r="C232" s="213"/>
      <c r="D232" s="214" t="s">
        <v>77</v>
      </c>
      <c r="E232" s="226" t="s">
        <v>2704</v>
      </c>
      <c r="F232" s="226" t="s">
        <v>2705</v>
      </c>
      <c r="G232" s="213"/>
      <c r="H232" s="213"/>
      <c r="I232" s="216"/>
      <c r="J232" s="227">
        <f>BK232</f>
        <v>0</v>
      </c>
      <c r="K232" s="213"/>
      <c r="L232" s="218"/>
      <c r="M232" s="219"/>
      <c r="N232" s="220"/>
      <c r="O232" s="220"/>
      <c r="P232" s="221">
        <f>SUM(P233:P236)</f>
        <v>0</v>
      </c>
      <c r="Q232" s="220"/>
      <c r="R232" s="221">
        <f>SUM(R233:R236)</f>
        <v>0</v>
      </c>
      <c r="S232" s="220"/>
      <c r="T232" s="222">
        <f>SUM(T233:T236)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86</v>
      </c>
      <c r="AT232" s="224" t="s">
        <v>77</v>
      </c>
      <c r="AU232" s="224" t="s">
        <v>86</v>
      </c>
      <c r="AY232" s="223" t="s">
        <v>157</v>
      </c>
      <c r="BK232" s="225">
        <f>SUM(BK233:BK236)</f>
        <v>0</v>
      </c>
    </row>
    <row r="233" s="2" customFormat="1" ht="16.5" customHeight="1">
      <c r="A233" s="39"/>
      <c r="B233" s="40"/>
      <c r="C233" s="228" t="s">
        <v>380</v>
      </c>
      <c r="D233" s="228" t="s">
        <v>160</v>
      </c>
      <c r="E233" s="229" t="s">
        <v>2706</v>
      </c>
      <c r="F233" s="230" t="s">
        <v>2707</v>
      </c>
      <c r="G233" s="231" t="s">
        <v>212</v>
      </c>
      <c r="H233" s="232">
        <v>2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43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164</v>
      </c>
      <c r="AT233" s="240" t="s">
        <v>160</v>
      </c>
      <c r="AU233" s="240" t="s">
        <v>88</v>
      </c>
      <c r="AY233" s="18" t="s">
        <v>157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86</v>
      </c>
      <c r="BK233" s="241">
        <f>ROUND(I233*H233,2)</f>
        <v>0</v>
      </c>
      <c r="BL233" s="18" t="s">
        <v>164</v>
      </c>
      <c r="BM233" s="240" t="s">
        <v>890</v>
      </c>
    </row>
    <row r="234" s="2" customFormat="1" ht="16.5" customHeight="1">
      <c r="A234" s="39"/>
      <c r="B234" s="40"/>
      <c r="C234" s="228" t="s">
        <v>387</v>
      </c>
      <c r="D234" s="228" t="s">
        <v>160</v>
      </c>
      <c r="E234" s="229" t="s">
        <v>2708</v>
      </c>
      <c r="F234" s="230" t="s">
        <v>2709</v>
      </c>
      <c r="G234" s="231" t="s">
        <v>212</v>
      </c>
      <c r="H234" s="232">
        <v>2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43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164</v>
      </c>
      <c r="AT234" s="240" t="s">
        <v>160</v>
      </c>
      <c r="AU234" s="240" t="s">
        <v>88</v>
      </c>
      <c r="AY234" s="18" t="s">
        <v>157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86</v>
      </c>
      <c r="BK234" s="241">
        <f>ROUND(I234*H234,2)</f>
        <v>0</v>
      </c>
      <c r="BL234" s="18" t="s">
        <v>164</v>
      </c>
      <c r="BM234" s="240" t="s">
        <v>901</v>
      </c>
    </row>
    <row r="235" s="2" customFormat="1" ht="16.5" customHeight="1">
      <c r="A235" s="39"/>
      <c r="B235" s="40"/>
      <c r="C235" s="228" t="s">
        <v>396</v>
      </c>
      <c r="D235" s="228" t="s">
        <v>160</v>
      </c>
      <c r="E235" s="229" t="s">
        <v>2710</v>
      </c>
      <c r="F235" s="230" t="s">
        <v>2711</v>
      </c>
      <c r="G235" s="231" t="s">
        <v>212</v>
      </c>
      <c r="H235" s="232">
        <v>2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43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164</v>
      </c>
      <c r="AT235" s="240" t="s">
        <v>160</v>
      </c>
      <c r="AU235" s="240" t="s">
        <v>88</v>
      </c>
      <c r="AY235" s="18" t="s">
        <v>157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86</v>
      </c>
      <c r="BK235" s="241">
        <f>ROUND(I235*H235,2)</f>
        <v>0</v>
      </c>
      <c r="BL235" s="18" t="s">
        <v>164</v>
      </c>
      <c r="BM235" s="240" t="s">
        <v>912</v>
      </c>
    </row>
    <row r="236" s="2" customFormat="1" ht="16.5" customHeight="1">
      <c r="A236" s="39"/>
      <c r="B236" s="40"/>
      <c r="C236" s="228" t="s">
        <v>400</v>
      </c>
      <c r="D236" s="228" t="s">
        <v>160</v>
      </c>
      <c r="E236" s="229" t="s">
        <v>2712</v>
      </c>
      <c r="F236" s="230" t="s">
        <v>2713</v>
      </c>
      <c r="G236" s="231" t="s">
        <v>212</v>
      </c>
      <c r="H236" s="232">
        <v>2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43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164</v>
      </c>
      <c r="AT236" s="240" t="s">
        <v>160</v>
      </c>
      <c r="AU236" s="240" t="s">
        <v>88</v>
      </c>
      <c r="AY236" s="18" t="s">
        <v>157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86</v>
      </c>
      <c r="BK236" s="241">
        <f>ROUND(I236*H236,2)</f>
        <v>0</v>
      </c>
      <c r="BL236" s="18" t="s">
        <v>164</v>
      </c>
      <c r="BM236" s="240" t="s">
        <v>920</v>
      </c>
    </row>
    <row r="237" s="12" customFormat="1" ht="22.8" customHeight="1">
      <c r="A237" s="12"/>
      <c r="B237" s="212"/>
      <c r="C237" s="213"/>
      <c r="D237" s="214" t="s">
        <v>77</v>
      </c>
      <c r="E237" s="226" t="s">
        <v>2714</v>
      </c>
      <c r="F237" s="226" t="s">
        <v>2715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SUM(P238:P239)</f>
        <v>0</v>
      </c>
      <c r="Q237" s="220"/>
      <c r="R237" s="221">
        <f>SUM(R238:R239)</f>
        <v>0</v>
      </c>
      <c r="S237" s="220"/>
      <c r="T237" s="222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86</v>
      </c>
      <c r="AT237" s="224" t="s">
        <v>77</v>
      </c>
      <c r="AU237" s="224" t="s">
        <v>86</v>
      </c>
      <c r="AY237" s="223" t="s">
        <v>157</v>
      </c>
      <c r="BK237" s="225">
        <f>SUM(BK238:BK239)</f>
        <v>0</v>
      </c>
    </row>
    <row r="238" s="2" customFormat="1" ht="16.5" customHeight="1">
      <c r="A238" s="39"/>
      <c r="B238" s="40"/>
      <c r="C238" s="228" t="s">
        <v>406</v>
      </c>
      <c r="D238" s="228" t="s">
        <v>160</v>
      </c>
      <c r="E238" s="229" t="s">
        <v>2716</v>
      </c>
      <c r="F238" s="230" t="s">
        <v>2717</v>
      </c>
      <c r="G238" s="231" t="s">
        <v>1563</v>
      </c>
      <c r="H238" s="232">
        <v>57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43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164</v>
      </c>
      <c r="AT238" s="240" t="s">
        <v>160</v>
      </c>
      <c r="AU238" s="240" t="s">
        <v>88</v>
      </c>
      <c r="AY238" s="18" t="s">
        <v>157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86</v>
      </c>
      <c r="BK238" s="241">
        <f>ROUND(I238*H238,2)</f>
        <v>0</v>
      </c>
      <c r="BL238" s="18" t="s">
        <v>164</v>
      </c>
      <c r="BM238" s="240" t="s">
        <v>940</v>
      </c>
    </row>
    <row r="239" s="2" customFormat="1" ht="16.5" customHeight="1">
      <c r="A239" s="39"/>
      <c r="B239" s="40"/>
      <c r="C239" s="228" t="s">
        <v>410</v>
      </c>
      <c r="D239" s="228" t="s">
        <v>160</v>
      </c>
      <c r="E239" s="229" t="s">
        <v>2718</v>
      </c>
      <c r="F239" s="230" t="s">
        <v>2719</v>
      </c>
      <c r="G239" s="231" t="s">
        <v>1563</v>
      </c>
      <c r="H239" s="232">
        <v>8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43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164</v>
      </c>
      <c r="AT239" s="240" t="s">
        <v>160</v>
      </c>
      <c r="AU239" s="240" t="s">
        <v>88</v>
      </c>
      <c r="AY239" s="18" t="s">
        <v>157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86</v>
      </c>
      <c r="BK239" s="241">
        <f>ROUND(I239*H239,2)</f>
        <v>0</v>
      </c>
      <c r="BL239" s="18" t="s">
        <v>164</v>
      </c>
      <c r="BM239" s="240" t="s">
        <v>952</v>
      </c>
    </row>
    <row r="240" s="12" customFormat="1" ht="25.92" customHeight="1">
      <c r="A240" s="12"/>
      <c r="B240" s="212"/>
      <c r="C240" s="213"/>
      <c r="D240" s="214" t="s">
        <v>77</v>
      </c>
      <c r="E240" s="215" t="s">
        <v>2772</v>
      </c>
      <c r="F240" s="215" t="s">
        <v>2773</v>
      </c>
      <c r="G240" s="213"/>
      <c r="H240" s="213"/>
      <c r="I240" s="216"/>
      <c r="J240" s="217">
        <f>BK240</f>
        <v>0</v>
      </c>
      <c r="K240" s="213"/>
      <c r="L240" s="218"/>
      <c r="M240" s="219"/>
      <c r="N240" s="220"/>
      <c r="O240" s="220"/>
      <c r="P240" s="221">
        <f>P241+P253+P255+P259+P261+P264+P266+P269+P271+P279+P281+P285+P288+P294+P298+P303+P304</f>
        <v>0</v>
      </c>
      <c r="Q240" s="220"/>
      <c r="R240" s="221">
        <f>R241+R253+R255+R259+R261+R264+R266+R269+R271+R279+R281+R285+R288+R294+R298+R303+R304</f>
        <v>0</v>
      </c>
      <c r="S240" s="220"/>
      <c r="T240" s="222">
        <f>T241+T253+T255+T259+T261+T264+T266+T269+T271+T279+T281+T285+T288+T294+T298+T303+T304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3" t="s">
        <v>86</v>
      </c>
      <c r="AT240" s="224" t="s">
        <v>77</v>
      </c>
      <c r="AU240" s="224" t="s">
        <v>78</v>
      </c>
      <c r="AY240" s="223" t="s">
        <v>157</v>
      </c>
      <c r="BK240" s="225">
        <f>BK241+BK253+BK255+BK259+BK261+BK264+BK266+BK269+BK271+BK279+BK281+BK285+BK288+BK294+BK298+BK303+BK304</f>
        <v>0</v>
      </c>
    </row>
    <row r="241" s="12" customFormat="1" ht="22.8" customHeight="1">
      <c r="A241" s="12"/>
      <c r="B241" s="212"/>
      <c r="C241" s="213"/>
      <c r="D241" s="214" t="s">
        <v>77</v>
      </c>
      <c r="E241" s="226" t="s">
        <v>2774</v>
      </c>
      <c r="F241" s="226" t="s">
        <v>2775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SUM(P242:P252)</f>
        <v>0</v>
      </c>
      <c r="Q241" s="220"/>
      <c r="R241" s="221">
        <f>SUM(R242:R252)</f>
        <v>0</v>
      </c>
      <c r="S241" s="220"/>
      <c r="T241" s="222">
        <f>SUM(T242:T252)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86</v>
      </c>
      <c r="AT241" s="224" t="s">
        <v>77</v>
      </c>
      <c r="AU241" s="224" t="s">
        <v>86</v>
      </c>
      <c r="AY241" s="223" t="s">
        <v>157</v>
      </c>
      <c r="BK241" s="225">
        <f>SUM(BK242:BK252)</f>
        <v>0</v>
      </c>
    </row>
    <row r="242" s="2" customFormat="1" ht="24.15" customHeight="1">
      <c r="A242" s="39"/>
      <c r="B242" s="40"/>
      <c r="C242" s="228" t="s">
        <v>414</v>
      </c>
      <c r="D242" s="228" t="s">
        <v>160</v>
      </c>
      <c r="E242" s="229" t="s">
        <v>2776</v>
      </c>
      <c r="F242" s="230" t="s">
        <v>2777</v>
      </c>
      <c r="G242" s="231" t="s">
        <v>1563</v>
      </c>
      <c r="H242" s="232">
        <v>10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43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164</v>
      </c>
      <c r="AT242" s="240" t="s">
        <v>160</v>
      </c>
      <c r="AU242" s="240" t="s">
        <v>88</v>
      </c>
      <c r="AY242" s="18" t="s">
        <v>157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86</v>
      </c>
      <c r="BK242" s="241">
        <f>ROUND(I242*H242,2)</f>
        <v>0</v>
      </c>
      <c r="BL242" s="18" t="s">
        <v>164</v>
      </c>
      <c r="BM242" s="240" t="s">
        <v>971</v>
      </c>
    </row>
    <row r="243" s="2" customFormat="1" ht="24.15" customHeight="1">
      <c r="A243" s="39"/>
      <c r="B243" s="40"/>
      <c r="C243" s="228" t="s">
        <v>424</v>
      </c>
      <c r="D243" s="228" t="s">
        <v>160</v>
      </c>
      <c r="E243" s="229" t="s">
        <v>2778</v>
      </c>
      <c r="F243" s="230" t="s">
        <v>2779</v>
      </c>
      <c r="G243" s="231" t="s">
        <v>1563</v>
      </c>
      <c r="H243" s="232">
        <v>3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43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164</v>
      </c>
      <c r="AT243" s="240" t="s">
        <v>160</v>
      </c>
      <c r="AU243" s="240" t="s">
        <v>88</v>
      </c>
      <c r="AY243" s="18" t="s">
        <v>157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86</v>
      </c>
      <c r="BK243" s="241">
        <f>ROUND(I243*H243,2)</f>
        <v>0</v>
      </c>
      <c r="BL243" s="18" t="s">
        <v>164</v>
      </c>
      <c r="BM243" s="240" t="s">
        <v>984</v>
      </c>
    </row>
    <row r="244" s="2" customFormat="1" ht="21.75" customHeight="1">
      <c r="A244" s="39"/>
      <c r="B244" s="40"/>
      <c r="C244" s="228" t="s">
        <v>429</v>
      </c>
      <c r="D244" s="228" t="s">
        <v>160</v>
      </c>
      <c r="E244" s="229" t="s">
        <v>2780</v>
      </c>
      <c r="F244" s="230" t="s">
        <v>2781</v>
      </c>
      <c r="G244" s="231" t="s">
        <v>1563</v>
      </c>
      <c r="H244" s="232">
        <v>6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43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164</v>
      </c>
      <c r="AT244" s="240" t="s">
        <v>160</v>
      </c>
      <c r="AU244" s="240" t="s">
        <v>88</v>
      </c>
      <c r="AY244" s="18" t="s">
        <v>157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86</v>
      </c>
      <c r="BK244" s="241">
        <f>ROUND(I244*H244,2)</f>
        <v>0</v>
      </c>
      <c r="BL244" s="18" t="s">
        <v>164</v>
      </c>
      <c r="BM244" s="240" t="s">
        <v>992</v>
      </c>
    </row>
    <row r="245" s="2" customFormat="1" ht="16.5" customHeight="1">
      <c r="A245" s="39"/>
      <c r="B245" s="40"/>
      <c r="C245" s="228" t="s">
        <v>433</v>
      </c>
      <c r="D245" s="228" t="s">
        <v>160</v>
      </c>
      <c r="E245" s="229" t="s">
        <v>2782</v>
      </c>
      <c r="F245" s="230" t="s">
        <v>2783</v>
      </c>
      <c r="G245" s="231" t="s">
        <v>1563</v>
      </c>
      <c r="H245" s="232">
        <v>3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43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164</v>
      </c>
      <c r="AT245" s="240" t="s">
        <v>160</v>
      </c>
      <c r="AU245" s="240" t="s">
        <v>88</v>
      </c>
      <c r="AY245" s="18" t="s">
        <v>157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86</v>
      </c>
      <c r="BK245" s="241">
        <f>ROUND(I245*H245,2)</f>
        <v>0</v>
      </c>
      <c r="BL245" s="18" t="s">
        <v>164</v>
      </c>
      <c r="BM245" s="240" t="s">
        <v>1000</v>
      </c>
    </row>
    <row r="246" s="2" customFormat="1" ht="24.15" customHeight="1">
      <c r="A246" s="39"/>
      <c r="B246" s="40"/>
      <c r="C246" s="228" t="s">
        <v>437</v>
      </c>
      <c r="D246" s="228" t="s">
        <v>160</v>
      </c>
      <c r="E246" s="229" t="s">
        <v>2784</v>
      </c>
      <c r="F246" s="230" t="s">
        <v>2785</v>
      </c>
      <c r="G246" s="231" t="s">
        <v>1563</v>
      </c>
      <c r="H246" s="232">
        <v>4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43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164</v>
      </c>
      <c r="AT246" s="240" t="s">
        <v>160</v>
      </c>
      <c r="AU246" s="240" t="s">
        <v>88</v>
      </c>
      <c r="AY246" s="18" t="s">
        <v>157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86</v>
      </c>
      <c r="BK246" s="241">
        <f>ROUND(I246*H246,2)</f>
        <v>0</v>
      </c>
      <c r="BL246" s="18" t="s">
        <v>164</v>
      </c>
      <c r="BM246" s="240" t="s">
        <v>1012</v>
      </c>
    </row>
    <row r="247" s="2" customFormat="1" ht="16.5" customHeight="1">
      <c r="A247" s="39"/>
      <c r="B247" s="40"/>
      <c r="C247" s="228" t="s">
        <v>442</v>
      </c>
      <c r="D247" s="228" t="s">
        <v>160</v>
      </c>
      <c r="E247" s="229" t="s">
        <v>2786</v>
      </c>
      <c r="F247" s="230" t="s">
        <v>2787</v>
      </c>
      <c r="G247" s="231" t="s">
        <v>1563</v>
      </c>
      <c r="H247" s="232">
        <v>1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43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164</v>
      </c>
      <c r="AT247" s="240" t="s">
        <v>160</v>
      </c>
      <c r="AU247" s="240" t="s">
        <v>88</v>
      </c>
      <c r="AY247" s="18" t="s">
        <v>157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86</v>
      </c>
      <c r="BK247" s="241">
        <f>ROUND(I247*H247,2)</f>
        <v>0</v>
      </c>
      <c r="BL247" s="18" t="s">
        <v>164</v>
      </c>
      <c r="BM247" s="240" t="s">
        <v>1024</v>
      </c>
    </row>
    <row r="248" s="2" customFormat="1" ht="21.75" customHeight="1">
      <c r="A248" s="39"/>
      <c r="B248" s="40"/>
      <c r="C248" s="228" t="s">
        <v>446</v>
      </c>
      <c r="D248" s="228" t="s">
        <v>160</v>
      </c>
      <c r="E248" s="229" t="s">
        <v>2788</v>
      </c>
      <c r="F248" s="230" t="s">
        <v>2789</v>
      </c>
      <c r="G248" s="231" t="s">
        <v>1563</v>
      </c>
      <c r="H248" s="232">
        <v>5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43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164</v>
      </c>
      <c r="AT248" s="240" t="s">
        <v>160</v>
      </c>
      <c r="AU248" s="240" t="s">
        <v>88</v>
      </c>
      <c r="AY248" s="18" t="s">
        <v>157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86</v>
      </c>
      <c r="BK248" s="241">
        <f>ROUND(I248*H248,2)</f>
        <v>0</v>
      </c>
      <c r="BL248" s="18" t="s">
        <v>164</v>
      </c>
      <c r="BM248" s="240" t="s">
        <v>1036</v>
      </c>
    </row>
    <row r="249" s="2" customFormat="1" ht="16.5" customHeight="1">
      <c r="A249" s="39"/>
      <c r="B249" s="40"/>
      <c r="C249" s="228" t="s">
        <v>450</v>
      </c>
      <c r="D249" s="228" t="s">
        <v>160</v>
      </c>
      <c r="E249" s="229" t="s">
        <v>2790</v>
      </c>
      <c r="F249" s="230" t="s">
        <v>2791</v>
      </c>
      <c r="G249" s="231" t="s">
        <v>1563</v>
      </c>
      <c r="H249" s="232">
        <v>3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43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164</v>
      </c>
      <c r="AT249" s="240" t="s">
        <v>160</v>
      </c>
      <c r="AU249" s="240" t="s">
        <v>88</v>
      </c>
      <c r="AY249" s="18" t="s">
        <v>157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86</v>
      </c>
      <c r="BK249" s="241">
        <f>ROUND(I249*H249,2)</f>
        <v>0</v>
      </c>
      <c r="BL249" s="18" t="s">
        <v>164</v>
      </c>
      <c r="BM249" s="240" t="s">
        <v>1049</v>
      </c>
    </row>
    <row r="250" s="2" customFormat="1" ht="16.5" customHeight="1">
      <c r="A250" s="39"/>
      <c r="B250" s="40"/>
      <c r="C250" s="228" t="s">
        <v>454</v>
      </c>
      <c r="D250" s="228" t="s">
        <v>160</v>
      </c>
      <c r="E250" s="229" t="s">
        <v>2792</v>
      </c>
      <c r="F250" s="230" t="s">
        <v>2793</v>
      </c>
      <c r="G250" s="231" t="s">
        <v>1563</v>
      </c>
      <c r="H250" s="232">
        <v>2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43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164</v>
      </c>
      <c r="AT250" s="240" t="s">
        <v>160</v>
      </c>
      <c r="AU250" s="240" t="s">
        <v>88</v>
      </c>
      <c r="AY250" s="18" t="s">
        <v>157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86</v>
      </c>
      <c r="BK250" s="241">
        <f>ROUND(I250*H250,2)</f>
        <v>0</v>
      </c>
      <c r="BL250" s="18" t="s">
        <v>164</v>
      </c>
      <c r="BM250" s="240" t="s">
        <v>1061</v>
      </c>
    </row>
    <row r="251" s="2" customFormat="1" ht="16.5" customHeight="1">
      <c r="A251" s="39"/>
      <c r="B251" s="40"/>
      <c r="C251" s="228" t="s">
        <v>458</v>
      </c>
      <c r="D251" s="228" t="s">
        <v>160</v>
      </c>
      <c r="E251" s="229" t="s">
        <v>2794</v>
      </c>
      <c r="F251" s="230" t="s">
        <v>2795</v>
      </c>
      <c r="G251" s="231" t="s">
        <v>1563</v>
      </c>
      <c r="H251" s="232">
        <v>15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43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164</v>
      </c>
      <c r="AT251" s="240" t="s">
        <v>160</v>
      </c>
      <c r="AU251" s="240" t="s">
        <v>88</v>
      </c>
      <c r="AY251" s="18" t="s">
        <v>157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86</v>
      </c>
      <c r="BK251" s="241">
        <f>ROUND(I251*H251,2)</f>
        <v>0</v>
      </c>
      <c r="BL251" s="18" t="s">
        <v>164</v>
      </c>
      <c r="BM251" s="240" t="s">
        <v>1074</v>
      </c>
    </row>
    <row r="252" s="2" customFormat="1" ht="21.75" customHeight="1">
      <c r="A252" s="39"/>
      <c r="B252" s="40"/>
      <c r="C252" s="228" t="s">
        <v>462</v>
      </c>
      <c r="D252" s="228" t="s">
        <v>160</v>
      </c>
      <c r="E252" s="229" t="s">
        <v>2796</v>
      </c>
      <c r="F252" s="230" t="s">
        <v>2797</v>
      </c>
      <c r="G252" s="231" t="s">
        <v>1563</v>
      </c>
      <c r="H252" s="232">
        <v>5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43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164</v>
      </c>
      <c r="AT252" s="240" t="s">
        <v>160</v>
      </c>
      <c r="AU252" s="240" t="s">
        <v>88</v>
      </c>
      <c r="AY252" s="18" t="s">
        <v>157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86</v>
      </c>
      <c r="BK252" s="241">
        <f>ROUND(I252*H252,2)</f>
        <v>0</v>
      </c>
      <c r="BL252" s="18" t="s">
        <v>164</v>
      </c>
      <c r="BM252" s="240" t="s">
        <v>1086</v>
      </c>
    </row>
    <row r="253" s="12" customFormat="1" ht="22.8" customHeight="1">
      <c r="A253" s="12"/>
      <c r="B253" s="212"/>
      <c r="C253" s="213"/>
      <c r="D253" s="214" t="s">
        <v>77</v>
      </c>
      <c r="E253" s="226" t="s">
        <v>2798</v>
      </c>
      <c r="F253" s="226" t="s">
        <v>2799</v>
      </c>
      <c r="G253" s="213"/>
      <c r="H253" s="213"/>
      <c r="I253" s="216"/>
      <c r="J253" s="227">
        <f>BK253</f>
        <v>0</v>
      </c>
      <c r="K253" s="213"/>
      <c r="L253" s="218"/>
      <c r="M253" s="219"/>
      <c r="N253" s="220"/>
      <c r="O253" s="220"/>
      <c r="P253" s="221">
        <f>P254</f>
        <v>0</v>
      </c>
      <c r="Q253" s="220"/>
      <c r="R253" s="221">
        <f>R254</f>
        <v>0</v>
      </c>
      <c r="S253" s="220"/>
      <c r="T253" s="222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86</v>
      </c>
      <c r="AT253" s="224" t="s">
        <v>77</v>
      </c>
      <c r="AU253" s="224" t="s">
        <v>86</v>
      </c>
      <c r="AY253" s="223" t="s">
        <v>157</v>
      </c>
      <c r="BK253" s="225">
        <f>BK254</f>
        <v>0</v>
      </c>
    </row>
    <row r="254" s="2" customFormat="1" ht="16.5" customHeight="1">
      <c r="A254" s="39"/>
      <c r="B254" s="40"/>
      <c r="C254" s="228" t="s">
        <v>466</v>
      </c>
      <c r="D254" s="228" t="s">
        <v>160</v>
      </c>
      <c r="E254" s="229" t="s">
        <v>2800</v>
      </c>
      <c r="F254" s="230" t="s">
        <v>2801</v>
      </c>
      <c r="G254" s="231" t="s">
        <v>1563</v>
      </c>
      <c r="H254" s="232">
        <v>5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43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164</v>
      </c>
      <c r="AT254" s="240" t="s">
        <v>160</v>
      </c>
      <c r="AU254" s="240" t="s">
        <v>88</v>
      </c>
      <c r="AY254" s="18" t="s">
        <v>157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86</v>
      </c>
      <c r="BK254" s="241">
        <f>ROUND(I254*H254,2)</f>
        <v>0</v>
      </c>
      <c r="BL254" s="18" t="s">
        <v>164</v>
      </c>
      <c r="BM254" s="240" t="s">
        <v>1098</v>
      </c>
    </row>
    <row r="255" s="12" customFormat="1" ht="22.8" customHeight="1">
      <c r="A255" s="12"/>
      <c r="B255" s="212"/>
      <c r="C255" s="213"/>
      <c r="D255" s="214" t="s">
        <v>77</v>
      </c>
      <c r="E255" s="226" t="s">
        <v>2802</v>
      </c>
      <c r="F255" s="226" t="s">
        <v>2803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SUM(P256:P258)</f>
        <v>0</v>
      </c>
      <c r="Q255" s="220"/>
      <c r="R255" s="221">
        <f>SUM(R256:R258)</f>
        <v>0</v>
      </c>
      <c r="S255" s="220"/>
      <c r="T255" s="222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86</v>
      </c>
      <c r="AT255" s="224" t="s">
        <v>77</v>
      </c>
      <c r="AU255" s="224" t="s">
        <v>86</v>
      </c>
      <c r="AY255" s="223" t="s">
        <v>157</v>
      </c>
      <c r="BK255" s="225">
        <f>SUM(BK256:BK258)</f>
        <v>0</v>
      </c>
    </row>
    <row r="256" s="2" customFormat="1" ht="16.5" customHeight="1">
      <c r="A256" s="39"/>
      <c r="B256" s="40"/>
      <c r="C256" s="228" t="s">
        <v>470</v>
      </c>
      <c r="D256" s="228" t="s">
        <v>160</v>
      </c>
      <c r="E256" s="229" t="s">
        <v>2804</v>
      </c>
      <c r="F256" s="230" t="s">
        <v>2805</v>
      </c>
      <c r="G256" s="231" t="s">
        <v>1563</v>
      </c>
      <c r="H256" s="232">
        <v>6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43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164</v>
      </c>
      <c r="AT256" s="240" t="s">
        <v>160</v>
      </c>
      <c r="AU256" s="240" t="s">
        <v>88</v>
      </c>
      <c r="AY256" s="18" t="s">
        <v>157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86</v>
      </c>
      <c r="BK256" s="241">
        <f>ROUND(I256*H256,2)</f>
        <v>0</v>
      </c>
      <c r="BL256" s="18" t="s">
        <v>164</v>
      </c>
      <c r="BM256" s="240" t="s">
        <v>1106</v>
      </c>
    </row>
    <row r="257" s="2" customFormat="1" ht="16.5" customHeight="1">
      <c r="A257" s="39"/>
      <c r="B257" s="40"/>
      <c r="C257" s="228" t="s">
        <v>474</v>
      </c>
      <c r="D257" s="228" t="s">
        <v>160</v>
      </c>
      <c r="E257" s="229" t="s">
        <v>2806</v>
      </c>
      <c r="F257" s="230" t="s">
        <v>2807</v>
      </c>
      <c r="G257" s="231" t="s">
        <v>1563</v>
      </c>
      <c r="H257" s="232">
        <v>1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43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164</v>
      </c>
      <c r="AT257" s="240" t="s">
        <v>160</v>
      </c>
      <c r="AU257" s="240" t="s">
        <v>88</v>
      </c>
      <c r="AY257" s="18" t="s">
        <v>157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86</v>
      </c>
      <c r="BK257" s="241">
        <f>ROUND(I257*H257,2)</f>
        <v>0</v>
      </c>
      <c r="BL257" s="18" t="s">
        <v>164</v>
      </c>
      <c r="BM257" s="240" t="s">
        <v>1115</v>
      </c>
    </row>
    <row r="258" s="2" customFormat="1" ht="16.5" customHeight="1">
      <c r="A258" s="39"/>
      <c r="B258" s="40"/>
      <c r="C258" s="228" t="s">
        <v>478</v>
      </c>
      <c r="D258" s="228" t="s">
        <v>160</v>
      </c>
      <c r="E258" s="229" t="s">
        <v>2808</v>
      </c>
      <c r="F258" s="230" t="s">
        <v>2809</v>
      </c>
      <c r="G258" s="231" t="s">
        <v>1563</v>
      </c>
      <c r="H258" s="232">
        <v>6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43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164</v>
      </c>
      <c r="AT258" s="240" t="s">
        <v>160</v>
      </c>
      <c r="AU258" s="240" t="s">
        <v>88</v>
      </c>
      <c r="AY258" s="18" t="s">
        <v>157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86</v>
      </c>
      <c r="BK258" s="241">
        <f>ROUND(I258*H258,2)</f>
        <v>0</v>
      </c>
      <c r="BL258" s="18" t="s">
        <v>164</v>
      </c>
      <c r="BM258" s="240" t="s">
        <v>1123</v>
      </c>
    </row>
    <row r="259" s="12" customFormat="1" ht="22.8" customHeight="1">
      <c r="A259" s="12"/>
      <c r="B259" s="212"/>
      <c r="C259" s="213"/>
      <c r="D259" s="214" t="s">
        <v>77</v>
      </c>
      <c r="E259" s="226" t="s">
        <v>2810</v>
      </c>
      <c r="F259" s="226" t="s">
        <v>2811</v>
      </c>
      <c r="G259" s="213"/>
      <c r="H259" s="213"/>
      <c r="I259" s="216"/>
      <c r="J259" s="227">
        <f>BK259</f>
        <v>0</v>
      </c>
      <c r="K259" s="213"/>
      <c r="L259" s="218"/>
      <c r="M259" s="219"/>
      <c r="N259" s="220"/>
      <c r="O259" s="220"/>
      <c r="P259" s="221">
        <f>P260</f>
        <v>0</v>
      </c>
      <c r="Q259" s="220"/>
      <c r="R259" s="221">
        <f>R260</f>
        <v>0</v>
      </c>
      <c r="S259" s="220"/>
      <c r="T259" s="222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3" t="s">
        <v>86</v>
      </c>
      <c r="AT259" s="224" t="s">
        <v>77</v>
      </c>
      <c r="AU259" s="224" t="s">
        <v>86</v>
      </c>
      <c r="AY259" s="223" t="s">
        <v>157</v>
      </c>
      <c r="BK259" s="225">
        <f>BK260</f>
        <v>0</v>
      </c>
    </row>
    <row r="260" s="2" customFormat="1" ht="16.5" customHeight="1">
      <c r="A260" s="39"/>
      <c r="B260" s="40"/>
      <c r="C260" s="228" t="s">
        <v>482</v>
      </c>
      <c r="D260" s="228" t="s">
        <v>160</v>
      </c>
      <c r="E260" s="229" t="s">
        <v>2812</v>
      </c>
      <c r="F260" s="230" t="s">
        <v>2813</v>
      </c>
      <c r="G260" s="231" t="s">
        <v>1563</v>
      </c>
      <c r="H260" s="232">
        <v>6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43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164</v>
      </c>
      <c r="AT260" s="240" t="s">
        <v>160</v>
      </c>
      <c r="AU260" s="240" t="s">
        <v>88</v>
      </c>
      <c r="AY260" s="18" t="s">
        <v>157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86</v>
      </c>
      <c r="BK260" s="241">
        <f>ROUND(I260*H260,2)</f>
        <v>0</v>
      </c>
      <c r="BL260" s="18" t="s">
        <v>164</v>
      </c>
      <c r="BM260" s="240" t="s">
        <v>1133</v>
      </c>
    </row>
    <row r="261" s="12" customFormat="1" ht="22.8" customHeight="1">
      <c r="A261" s="12"/>
      <c r="B261" s="212"/>
      <c r="C261" s="213"/>
      <c r="D261" s="214" t="s">
        <v>77</v>
      </c>
      <c r="E261" s="226" t="s">
        <v>2814</v>
      </c>
      <c r="F261" s="226" t="s">
        <v>2815</v>
      </c>
      <c r="G261" s="213"/>
      <c r="H261" s="213"/>
      <c r="I261" s="216"/>
      <c r="J261" s="227">
        <f>BK261</f>
        <v>0</v>
      </c>
      <c r="K261" s="213"/>
      <c r="L261" s="218"/>
      <c r="M261" s="219"/>
      <c r="N261" s="220"/>
      <c r="O261" s="220"/>
      <c r="P261" s="221">
        <f>SUM(P262:P263)</f>
        <v>0</v>
      </c>
      <c r="Q261" s="220"/>
      <c r="R261" s="221">
        <f>SUM(R262:R263)</f>
        <v>0</v>
      </c>
      <c r="S261" s="220"/>
      <c r="T261" s="222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86</v>
      </c>
      <c r="AT261" s="224" t="s">
        <v>77</v>
      </c>
      <c r="AU261" s="224" t="s">
        <v>86</v>
      </c>
      <c r="AY261" s="223" t="s">
        <v>157</v>
      </c>
      <c r="BK261" s="225">
        <f>SUM(BK262:BK263)</f>
        <v>0</v>
      </c>
    </row>
    <row r="262" s="2" customFormat="1" ht="16.5" customHeight="1">
      <c r="A262" s="39"/>
      <c r="B262" s="40"/>
      <c r="C262" s="228" t="s">
        <v>487</v>
      </c>
      <c r="D262" s="228" t="s">
        <v>160</v>
      </c>
      <c r="E262" s="229" t="s">
        <v>2816</v>
      </c>
      <c r="F262" s="230" t="s">
        <v>2817</v>
      </c>
      <c r="G262" s="231" t="s">
        <v>1563</v>
      </c>
      <c r="H262" s="232">
        <v>18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43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164</v>
      </c>
      <c r="AT262" s="240" t="s">
        <v>160</v>
      </c>
      <c r="AU262" s="240" t="s">
        <v>88</v>
      </c>
      <c r="AY262" s="18" t="s">
        <v>157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86</v>
      </c>
      <c r="BK262" s="241">
        <f>ROUND(I262*H262,2)</f>
        <v>0</v>
      </c>
      <c r="BL262" s="18" t="s">
        <v>164</v>
      </c>
      <c r="BM262" s="240" t="s">
        <v>1142</v>
      </c>
    </row>
    <row r="263" s="2" customFormat="1" ht="16.5" customHeight="1">
      <c r="A263" s="39"/>
      <c r="B263" s="40"/>
      <c r="C263" s="228" t="s">
        <v>493</v>
      </c>
      <c r="D263" s="228" t="s">
        <v>160</v>
      </c>
      <c r="E263" s="229" t="s">
        <v>2818</v>
      </c>
      <c r="F263" s="230" t="s">
        <v>2819</v>
      </c>
      <c r="G263" s="231" t="s">
        <v>1563</v>
      </c>
      <c r="H263" s="232">
        <v>1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43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164</v>
      </c>
      <c r="AT263" s="240" t="s">
        <v>160</v>
      </c>
      <c r="AU263" s="240" t="s">
        <v>88</v>
      </c>
      <c r="AY263" s="18" t="s">
        <v>157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86</v>
      </c>
      <c r="BK263" s="241">
        <f>ROUND(I263*H263,2)</f>
        <v>0</v>
      </c>
      <c r="BL263" s="18" t="s">
        <v>164</v>
      </c>
      <c r="BM263" s="240" t="s">
        <v>1150</v>
      </c>
    </row>
    <row r="264" s="12" customFormat="1" ht="22.8" customHeight="1">
      <c r="A264" s="12"/>
      <c r="B264" s="212"/>
      <c r="C264" s="213"/>
      <c r="D264" s="214" t="s">
        <v>77</v>
      </c>
      <c r="E264" s="226" t="s">
        <v>2820</v>
      </c>
      <c r="F264" s="226" t="s">
        <v>2821</v>
      </c>
      <c r="G264" s="213"/>
      <c r="H264" s="213"/>
      <c r="I264" s="216"/>
      <c r="J264" s="227">
        <f>BK264</f>
        <v>0</v>
      </c>
      <c r="K264" s="213"/>
      <c r="L264" s="218"/>
      <c r="M264" s="219"/>
      <c r="N264" s="220"/>
      <c r="O264" s="220"/>
      <c r="P264" s="221">
        <f>P265</f>
        <v>0</v>
      </c>
      <c r="Q264" s="220"/>
      <c r="R264" s="221">
        <f>R265</f>
        <v>0</v>
      </c>
      <c r="S264" s="220"/>
      <c r="T264" s="222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86</v>
      </c>
      <c r="AT264" s="224" t="s">
        <v>77</v>
      </c>
      <c r="AU264" s="224" t="s">
        <v>86</v>
      </c>
      <c r="AY264" s="223" t="s">
        <v>157</v>
      </c>
      <c r="BK264" s="225">
        <f>BK265</f>
        <v>0</v>
      </c>
    </row>
    <row r="265" s="2" customFormat="1" ht="21.75" customHeight="1">
      <c r="A265" s="39"/>
      <c r="B265" s="40"/>
      <c r="C265" s="228" t="s">
        <v>497</v>
      </c>
      <c r="D265" s="228" t="s">
        <v>160</v>
      </c>
      <c r="E265" s="229" t="s">
        <v>2822</v>
      </c>
      <c r="F265" s="230" t="s">
        <v>2823</v>
      </c>
      <c r="G265" s="231" t="s">
        <v>1563</v>
      </c>
      <c r="H265" s="232">
        <v>25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43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164</v>
      </c>
      <c r="AT265" s="240" t="s">
        <v>160</v>
      </c>
      <c r="AU265" s="240" t="s">
        <v>88</v>
      </c>
      <c r="AY265" s="18" t="s">
        <v>157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86</v>
      </c>
      <c r="BK265" s="241">
        <f>ROUND(I265*H265,2)</f>
        <v>0</v>
      </c>
      <c r="BL265" s="18" t="s">
        <v>164</v>
      </c>
      <c r="BM265" s="240" t="s">
        <v>1161</v>
      </c>
    </row>
    <row r="266" s="12" customFormat="1" ht="22.8" customHeight="1">
      <c r="A266" s="12"/>
      <c r="B266" s="212"/>
      <c r="C266" s="213"/>
      <c r="D266" s="214" t="s">
        <v>77</v>
      </c>
      <c r="E266" s="226" t="s">
        <v>2824</v>
      </c>
      <c r="F266" s="226" t="s">
        <v>2825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SUM(P267:P268)</f>
        <v>0</v>
      </c>
      <c r="Q266" s="220"/>
      <c r="R266" s="221">
        <f>SUM(R267:R268)</f>
        <v>0</v>
      </c>
      <c r="S266" s="220"/>
      <c r="T266" s="222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86</v>
      </c>
      <c r="AT266" s="224" t="s">
        <v>77</v>
      </c>
      <c r="AU266" s="224" t="s">
        <v>86</v>
      </c>
      <c r="AY266" s="223" t="s">
        <v>157</v>
      </c>
      <c r="BK266" s="225">
        <f>SUM(BK267:BK268)</f>
        <v>0</v>
      </c>
    </row>
    <row r="267" s="2" customFormat="1" ht="16.5" customHeight="1">
      <c r="A267" s="39"/>
      <c r="B267" s="40"/>
      <c r="C267" s="228" t="s">
        <v>501</v>
      </c>
      <c r="D267" s="228" t="s">
        <v>160</v>
      </c>
      <c r="E267" s="229" t="s">
        <v>2826</v>
      </c>
      <c r="F267" s="230" t="s">
        <v>2827</v>
      </c>
      <c r="G267" s="231" t="s">
        <v>1563</v>
      </c>
      <c r="H267" s="232">
        <v>6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43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164</v>
      </c>
      <c r="AT267" s="240" t="s">
        <v>160</v>
      </c>
      <c r="AU267" s="240" t="s">
        <v>88</v>
      </c>
      <c r="AY267" s="18" t="s">
        <v>157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86</v>
      </c>
      <c r="BK267" s="241">
        <f>ROUND(I267*H267,2)</f>
        <v>0</v>
      </c>
      <c r="BL267" s="18" t="s">
        <v>164</v>
      </c>
      <c r="BM267" s="240" t="s">
        <v>1170</v>
      </c>
    </row>
    <row r="268" s="2" customFormat="1" ht="24.15" customHeight="1">
      <c r="A268" s="39"/>
      <c r="B268" s="40"/>
      <c r="C268" s="228" t="s">
        <v>506</v>
      </c>
      <c r="D268" s="228" t="s">
        <v>160</v>
      </c>
      <c r="E268" s="229" t="s">
        <v>2828</v>
      </c>
      <c r="F268" s="230" t="s">
        <v>2829</v>
      </c>
      <c r="G268" s="231" t="s">
        <v>1563</v>
      </c>
      <c r="H268" s="232">
        <v>14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43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164</v>
      </c>
      <c r="AT268" s="240" t="s">
        <v>160</v>
      </c>
      <c r="AU268" s="240" t="s">
        <v>88</v>
      </c>
      <c r="AY268" s="18" t="s">
        <v>157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86</v>
      </c>
      <c r="BK268" s="241">
        <f>ROUND(I268*H268,2)</f>
        <v>0</v>
      </c>
      <c r="BL268" s="18" t="s">
        <v>164</v>
      </c>
      <c r="BM268" s="240" t="s">
        <v>1179</v>
      </c>
    </row>
    <row r="269" s="12" customFormat="1" ht="22.8" customHeight="1">
      <c r="A269" s="12"/>
      <c r="B269" s="212"/>
      <c r="C269" s="213"/>
      <c r="D269" s="214" t="s">
        <v>77</v>
      </c>
      <c r="E269" s="226" t="s">
        <v>2830</v>
      </c>
      <c r="F269" s="226" t="s">
        <v>2831</v>
      </c>
      <c r="G269" s="213"/>
      <c r="H269" s="213"/>
      <c r="I269" s="216"/>
      <c r="J269" s="227">
        <f>BK269</f>
        <v>0</v>
      </c>
      <c r="K269" s="213"/>
      <c r="L269" s="218"/>
      <c r="M269" s="219"/>
      <c r="N269" s="220"/>
      <c r="O269" s="220"/>
      <c r="P269" s="221">
        <f>P270</f>
        <v>0</v>
      </c>
      <c r="Q269" s="220"/>
      <c r="R269" s="221">
        <f>R270</f>
        <v>0</v>
      </c>
      <c r="S269" s="220"/>
      <c r="T269" s="222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3" t="s">
        <v>86</v>
      </c>
      <c r="AT269" s="224" t="s">
        <v>77</v>
      </c>
      <c r="AU269" s="224" t="s">
        <v>86</v>
      </c>
      <c r="AY269" s="223" t="s">
        <v>157</v>
      </c>
      <c r="BK269" s="225">
        <f>BK270</f>
        <v>0</v>
      </c>
    </row>
    <row r="270" s="2" customFormat="1" ht="24.15" customHeight="1">
      <c r="A270" s="39"/>
      <c r="B270" s="40"/>
      <c r="C270" s="228" t="s">
        <v>512</v>
      </c>
      <c r="D270" s="228" t="s">
        <v>160</v>
      </c>
      <c r="E270" s="229" t="s">
        <v>2832</v>
      </c>
      <c r="F270" s="230" t="s">
        <v>2833</v>
      </c>
      <c r="G270" s="231" t="s">
        <v>1563</v>
      </c>
      <c r="H270" s="232">
        <v>11</v>
      </c>
      <c r="I270" s="233"/>
      <c r="J270" s="234">
        <f>ROUND(I270*H270,2)</f>
        <v>0</v>
      </c>
      <c r="K270" s="235"/>
      <c r="L270" s="45"/>
      <c r="M270" s="236" t="s">
        <v>1</v>
      </c>
      <c r="N270" s="237" t="s">
        <v>43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164</v>
      </c>
      <c r="AT270" s="240" t="s">
        <v>160</v>
      </c>
      <c r="AU270" s="240" t="s">
        <v>88</v>
      </c>
      <c r="AY270" s="18" t="s">
        <v>157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86</v>
      </c>
      <c r="BK270" s="241">
        <f>ROUND(I270*H270,2)</f>
        <v>0</v>
      </c>
      <c r="BL270" s="18" t="s">
        <v>164</v>
      </c>
      <c r="BM270" s="240" t="s">
        <v>1190</v>
      </c>
    </row>
    <row r="271" s="12" customFormat="1" ht="22.8" customHeight="1">
      <c r="A271" s="12"/>
      <c r="B271" s="212"/>
      <c r="C271" s="213"/>
      <c r="D271" s="214" t="s">
        <v>77</v>
      </c>
      <c r="E271" s="226" t="s">
        <v>2834</v>
      </c>
      <c r="F271" s="226" t="s">
        <v>2835</v>
      </c>
      <c r="G271" s="213"/>
      <c r="H271" s="213"/>
      <c r="I271" s="216"/>
      <c r="J271" s="227">
        <f>BK271</f>
        <v>0</v>
      </c>
      <c r="K271" s="213"/>
      <c r="L271" s="218"/>
      <c r="M271" s="219"/>
      <c r="N271" s="220"/>
      <c r="O271" s="220"/>
      <c r="P271" s="221">
        <f>SUM(P272:P278)</f>
        <v>0</v>
      </c>
      <c r="Q271" s="220"/>
      <c r="R271" s="221">
        <f>SUM(R272:R278)</f>
        <v>0</v>
      </c>
      <c r="S271" s="220"/>
      <c r="T271" s="222">
        <f>SUM(T272:T278)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86</v>
      </c>
      <c r="AT271" s="224" t="s">
        <v>77</v>
      </c>
      <c r="AU271" s="224" t="s">
        <v>86</v>
      </c>
      <c r="AY271" s="223" t="s">
        <v>157</v>
      </c>
      <c r="BK271" s="225">
        <f>SUM(BK272:BK278)</f>
        <v>0</v>
      </c>
    </row>
    <row r="272" s="2" customFormat="1" ht="16.5" customHeight="1">
      <c r="A272" s="39"/>
      <c r="B272" s="40"/>
      <c r="C272" s="228" t="s">
        <v>516</v>
      </c>
      <c r="D272" s="228" t="s">
        <v>160</v>
      </c>
      <c r="E272" s="229" t="s">
        <v>2836</v>
      </c>
      <c r="F272" s="230" t="s">
        <v>2837</v>
      </c>
      <c r="G272" s="231" t="s">
        <v>1563</v>
      </c>
      <c r="H272" s="232">
        <v>96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43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164</v>
      </c>
      <c r="AT272" s="240" t="s">
        <v>160</v>
      </c>
      <c r="AU272" s="240" t="s">
        <v>88</v>
      </c>
      <c r="AY272" s="18" t="s">
        <v>157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86</v>
      </c>
      <c r="BK272" s="241">
        <f>ROUND(I272*H272,2)</f>
        <v>0</v>
      </c>
      <c r="BL272" s="18" t="s">
        <v>164</v>
      </c>
      <c r="BM272" s="240" t="s">
        <v>1199</v>
      </c>
    </row>
    <row r="273" s="2" customFormat="1" ht="16.5" customHeight="1">
      <c r="A273" s="39"/>
      <c r="B273" s="40"/>
      <c r="C273" s="228" t="s">
        <v>520</v>
      </c>
      <c r="D273" s="228" t="s">
        <v>160</v>
      </c>
      <c r="E273" s="229" t="s">
        <v>2838</v>
      </c>
      <c r="F273" s="230" t="s">
        <v>2839</v>
      </c>
      <c r="G273" s="231" t="s">
        <v>1563</v>
      </c>
      <c r="H273" s="232">
        <v>2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43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164</v>
      </c>
      <c r="AT273" s="240" t="s">
        <v>160</v>
      </c>
      <c r="AU273" s="240" t="s">
        <v>88</v>
      </c>
      <c r="AY273" s="18" t="s">
        <v>157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86</v>
      </c>
      <c r="BK273" s="241">
        <f>ROUND(I273*H273,2)</f>
        <v>0</v>
      </c>
      <c r="BL273" s="18" t="s">
        <v>164</v>
      </c>
      <c r="BM273" s="240" t="s">
        <v>1207</v>
      </c>
    </row>
    <row r="274" s="2" customFormat="1" ht="16.5" customHeight="1">
      <c r="A274" s="39"/>
      <c r="B274" s="40"/>
      <c r="C274" s="228" t="s">
        <v>525</v>
      </c>
      <c r="D274" s="228" t="s">
        <v>160</v>
      </c>
      <c r="E274" s="229" t="s">
        <v>2840</v>
      </c>
      <c r="F274" s="230" t="s">
        <v>2841</v>
      </c>
      <c r="G274" s="231" t="s">
        <v>212</v>
      </c>
      <c r="H274" s="232">
        <v>40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43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164</v>
      </c>
      <c r="AT274" s="240" t="s">
        <v>160</v>
      </c>
      <c r="AU274" s="240" t="s">
        <v>88</v>
      </c>
      <c r="AY274" s="18" t="s">
        <v>157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86</v>
      </c>
      <c r="BK274" s="241">
        <f>ROUND(I274*H274,2)</f>
        <v>0</v>
      </c>
      <c r="BL274" s="18" t="s">
        <v>164</v>
      </c>
      <c r="BM274" s="240" t="s">
        <v>1217</v>
      </c>
    </row>
    <row r="275" s="2" customFormat="1" ht="16.5" customHeight="1">
      <c r="A275" s="39"/>
      <c r="B275" s="40"/>
      <c r="C275" s="228" t="s">
        <v>531</v>
      </c>
      <c r="D275" s="228" t="s">
        <v>160</v>
      </c>
      <c r="E275" s="229" t="s">
        <v>2842</v>
      </c>
      <c r="F275" s="230" t="s">
        <v>2843</v>
      </c>
      <c r="G275" s="231" t="s">
        <v>1563</v>
      </c>
      <c r="H275" s="232">
        <v>120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43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164</v>
      </c>
      <c r="AT275" s="240" t="s">
        <v>160</v>
      </c>
      <c r="AU275" s="240" t="s">
        <v>88</v>
      </c>
      <c r="AY275" s="18" t="s">
        <v>157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86</v>
      </c>
      <c r="BK275" s="241">
        <f>ROUND(I275*H275,2)</f>
        <v>0</v>
      </c>
      <c r="BL275" s="18" t="s">
        <v>164</v>
      </c>
      <c r="BM275" s="240" t="s">
        <v>1226</v>
      </c>
    </row>
    <row r="276" s="2" customFormat="1" ht="16.5" customHeight="1">
      <c r="A276" s="39"/>
      <c r="B276" s="40"/>
      <c r="C276" s="228" t="s">
        <v>535</v>
      </c>
      <c r="D276" s="228" t="s">
        <v>160</v>
      </c>
      <c r="E276" s="229" t="s">
        <v>2844</v>
      </c>
      <c r="F276" s="230" t="s">
        <v>2845</v>
      </c>
      <c r="G276" s="231" t="s">
        <v>212</v>
      </c>
      <c r="H276" s="232">
        <v>75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43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164</v>
      </c>
      <c r="AT276" s="240" t="s">
        <v>160</v>
      </c>
      <c r="AU276" s="240" t="s">
        <v>88</v>
      </c>
      <c r="AY276" s="18" t="s">
        <v>157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86</v>
      </c>
      <c r="BK276" s="241">
        <f>ROUND(I276*H276,2)</f>
        <v>0</v>
      </c>
      <c r="BL276" s="18" t="s">
        <v>164</v>
      </c>
      <c r="BM276" s="240" t="s">
        <v>1234</v>
      </c>
    </row>
    <row r="277" s="2" customFormat="1" ht="16.5" customHeight="1">
      <c r="A277" s="39"/>
      <c r="B277" s="40"/>
      <c r="C277" s="228" t="s">
        <v>539</v>
      </c>
      <c r="D277" s="228" t="s">
        <v>160</v>
      </c>
      <c r="E277" s="229" t="s">
        <v>2846</v>
      </c>
      <c r="F277" s="230" t="s">
        <v>2847</v>
      </c>
      <c r="G277" s="231" t="s">
        <v>1563</v>
      </c>
      <c r="H277" s="232">
        <v>50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43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164</v>
      </c>
      <c r="AT277" s="240" t="s">
        <v>160</v>
      </c>
      <c r="AU277" s="240" t="s">
        <v>88</v>
      </c>
      <c r="AY277" s="18" t="s">
        <v>157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86</v>
      </c>
      <c r="BK277" s="241">
        <f>ROUND(I277*H277,2)</f>
        <v>0</v>
      </c>
      <c r="BL277" s="18" t="s">
        <v>164</v>
      </c>
      <c r="BM277" s="240" t="s">
        <v>1242</v>
      </c>
    </row>
    <row r="278" s="2" customFormat="1" ht="24.15" customHeight="1">
      <c r="A278" s="39"/>
      <c r="B278" s="40"/>
      <c r="C278" s="228" t="s">
        <v>543</v>
      </c>
      <c r="D278" s="228" t="s">
        <v>160</v>
      </c>
      <c r="E278" s="229" t="s">
        <v>2848</v>
      </c>
      <c r="F278" s="230" t="s">
        <v>2849</v>
      </c>
      <c r="G278" s="231" t="s">
        <v>212</v>
      </c>
      <c r="H278" s="232">
        <v>16</v>
      </c>
      <c r="I278" s="233"/>
      <c r="J278" s="234">
        <f>ROUND(I278*H278,2)</f>
        <v>0</v>
      </c>
      <c r="K278" s="235"/>
      <c r="L278" s="45"/>
      <c r="M278" s="236" t="s">
        <v>1</v>
      </c>
      <c r="N278" s="237" t="s">
        <v>43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164</v>
      </c>
      <c r="AT278" s="240" t="s">
        <v>160</v>
      </c>
      <c r="AU278" s="240" t="s">
        <v>88</v>
      </c>
      <c r="AY278" s="18" t="s">
        <v>157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86</v>
      </c>
      <c r="BK278" s="241">
        <f>ROUND(I278*H278,2)</f>
        <v>0</v>
      </c>
      <c r="BL278" s="18" t="s">
        <v>164</v>
      </c>
      <c r="BM278" s="240" t="s">
        <v>1250</v>
      </c>
    </row>
    <row r="279" s="12" customFormat="1" ht="22.8" customHeight="1">
      <c r="A279" s="12"/>
      <c r="B279" s="212"/>
      <c r="C279" s="213"/>
      <c r="D279" s="214" t="s">
        <v>77</v>
      </c>
      <c r="E279" s="226" t="s">
        <v>2850</v>
      </c>
      <c r="F279" s="226" t="s">
        <v>2851</v>
      </c>
      <c r="G279" s="213"/>
      <c r="H279" s="213"/>
      <c r="I279" s="216"/>
      <c r="J279" s="227">
        <f>BK279</f>
        <v>0</v>
      </c>
      <c r="K279" s="213"/>
      <c r="L279" s="218"/>
      <c r="M279" s="219"/>
      <c r="N279" s="220"/>
      <c r="O279" s="220"/>
      <c r="P279" s="221">
        <f>P280</f>
        <v>0</v>
      </c>
      <c r="Q279" s="220"/>
      <c r="R279" s="221">
        <f>R280</f>
        <v>0</v>
      </c>
      <c r="S279" s="220"/>
      <c r="T279" s="222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3" t="s">
        <v>86</v>
      </c>
      <c r="AT279" s="224" t="s">
        <v>77</v>
      </c>
      <c r="AU279" s="224" t="s">
        <v>86</v>
      </c>
      <c r="AY279" s="223" t="s">
        <v>157</v>
      </c>
      <c r="BK279" s="225">
        <f>BK280</f>
        <v>0</v>
      </c>
    </row>
    <row r="280" s="2" customFormat="1" ht="16.5" customHeight="1">
      <c r="A280" s="39"/>
      <c r="B280" s="40"/>
      <c r="C280" s="228" t="s">
        <v>547</v>
      </c>
      <c r="D280" s="228" t="s">
        <v>160</v>
      </c>
      <c r="E280" s="229" t="s">
        <v>2852</v>
      </c>
      <c r="F280" s="230" t="s">
        <v>2853</v>
      </c>
      <c r="G280" s="231" t="s">
        <v>1563</v>
      </c>
      <c r="H280" s="232">
        <v>4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43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164</v>
      </c>
      <c r="AT280" s="240" t="s">
        <v>160</v>
      </c>
      <c r="AU280" s="240" t="s">
        <v>88</v>
      </c>
      <c r="AY280" s="18" t="s">
        <v>157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86</v>
      </c>
      <c r="BK280" s="241">
        <f>ROUND(I280*H280,2)</f>
        <v>0</v>
      </c>
      <c r="BL280" s="18" t="s">
        <v>164</v>
      </c>
      <c r="BM280" s="240" t="s">
        <v>1258</v>
      </c>
    </row>
    <row r="281" s="12" customFormat="1" ht="22.8" customHeight="1">
      <c r="A281" s="12"/>
      <c r="B281" s="212"/>
      <c r="C281" s="213"/>
      <c r="D281" s="214" t="s">
        <v>77</v>
      </c>
      <c r="E281" s="226" t="s">
        <v>2854</v>
      </c>
      <c r="F281" s="226" t="s">
        <v>2855</v>
      </c>
      <c r="G281" s="213"/>
      <c r="H281" s="213"/>
      <c r="I281" s="216"/>
      <c r="J281" s="227">
        <f>BK281</f>
        <v>0</v>
      </c>
      <c r="K281" s="213"/>
      <c r="L281" s="218"/>
      <c r="M281" s="219"/>
      <c r="N281" s="220"/>
      <c r="O281" s="220"/>
      <c r="P281" s="221">
        <f>SUM(P282:P284)</f>
        <v>0</v>
      </c>
      <c r="Q281" s="220"/>
      <c r="R281" s="221">
        <f>SUM(R282:R284)</f>
        <v>0</v>
      </c>
      <c r="S281" s="220"/>
      <c r="T281" s="222">
        <f>SUM(T282:T284)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3" t="s">
        <v>86</v>
      </c>
      <c r="AT281" s="224" t="s">
        <v>77</v>
      </c>
      <c r="AU281" s="224" t="s">
        <v>86</v>
      </c>
      <c r="AY281" s="223" t="s">
        <v>157</v>
      </c>
      <c r="BK281" s="225">
        <f>SUM(BK282:BK284)</f>
        <v>0</v>
      </c>
    </row>
    <row r="282" s="2" customFormat="1" ht="16.5" customHeight="1">
      <c r="A282" s="39"/>
      <c r="B282" s="40"/>
      <c r="C282" s="228" t="s">
        <v>554</v>
      </c>
      <c r="D282" s="228" t="s">
        <v>160</v>
      </c>
      <c r="E282" s="229" t="s">
        <v>2856</v>
      </c>
      <c r="F282" s="230" t="s">
        <v>2857</v>
      </c>
      <c r="G282" s="231" t="s">
        <v>212</v>
      </c>
      <c r="H282" s="232">
        <v>590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43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164</v>
      </c>
      <c r="AT282" s="240" t="s">
        <v>160</v>
      </c>
      <c r="AU282" s="240" t="s">
        <v>88</v>
      </c>
      <c r="AY282" s="18" t="s">
        <v>157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86</v>
      </c>
      <c r="BK282" s="241">
        <f>ROUND(I282*H282,2)</f>
        <v>0</v>
      </c>
      <c r="BL282" s="18" t="s">
        <v>164</v>
      </c>
      <c r="BM282" s="240" t="s">
        <v>1266</v>
      </c>
    </row>
    <row r="283" s="2" customFormat="1" ht="16.5" customHeight="1">
      <c r="A283" s="39"/>
      <c r="B283" s="40"/>
      <c r="C283" s="228" t="s">
        <v>890</v>
      </c>
      <c r="D283" s="228" t="s">
        <v>160</v>
      </c>
      <c r="E283" s="229" t="s">
        <v>2858</v>
      </c>
      <c r="F283" s="230" t="s">
        <v>2859</v>
      </c>
      <c r="G283" s="231" t="s">
        <v>212</v>
      </c>
      <c r="H283" s="232">
        <v>570</v>
      </c>
      <c r="I283" s="233"/>
      <c r="J283" s="234">
        <f>ROUND(I283*H283,2)</f>
        <v>0</v>
      </c>
      <c r="K283" s="235"/>
      <c r="L283" s="45"/>
      <c r="M283" s="236" t="s">
        <v>1</v>
      </c>
      <c r="N283" s="237" t="s">
        <v>43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164</v>
      </c>
      <c r="AT283" s="240" t="s">
        <v>160</v>
      </c>
      <c r="AU283" s="240" t="s">
        <v>88</v>
      </c>
      <c r="AY283" s="18" t="s">
        <v>157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86</v>
      </c>
      <c r="BK283" s="241">
        <f>ROUND(I283*H283,2)</f>
        <v>0</v>
      </c>
      <c r="BL283" s="18" t="s">
        <v>164</v>
      </c>
      <c r="BM283" s="240" t="s">
        <v>1276</v>
      </c>
    </row>
    <row r="284" s="2" customFormat="1" ht="16.5" customHeight="1">
      <c r="A284" s="39"/>
      <c r="B284" s="40"/>
      <c r="C284" s="228" t="s">
        <v>894</v>
      </c>
      <c r="D284" s="228" t="s">
        <v>160</v>
      </c>
      <c r="E284" s="229" t="s">
        <v>2860</v>
      </c>
      <c r="F284" s="230" t="s">
        <v>2861</v>
      </c>
      <c r="G284" s="231" t="s">
        <v>212</v>
      </c>
      <c r="H284" s="232">
        <v>3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43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164</v>
      </c>
      <c r="AT284" s="240" t="s">
        <v>160</v>
      </c>
      <c r="AU284" s="240" t="s">
        <v>88</v>
      </c>
      <c r="AY284" s="18" t="s">
        <v>157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86</v>
      </c>
      <c r="BK284" s="241">
        <f>ROUND(I284*H284,2)</f>
        <v>0</v>
      </c>
      <c r="BL284" s="18" t="s">
        <v>164</v>
      </c>
      <c r="BM284" s="240" t="s">
        <v>1286</v>
      </c>
    </row>
    <row r="285" s="12" customFormat="1" ht="22.8" customHeight="1">
      <c r="A285" s="12"/>
      <c r="B285" s="212"/>
      <c r="C285" s="213"/>
      <c r="D285" s="214" t="s">
        <v>77</v>
      </c>
      <c r="E285" s="226" t="s">
        <v>2862</v>
      </c>
      <c r="F285" s="226" t="s">
        <v>2863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SUM(P286:P287)</f>
        <v>0</v>
      </c>
      <c r="Q285" s="220"/>
      <c r="R285" s="221">
        <f>SUM(R286:R287)</f>
        <v>0</v>
      </c>
      <c r="S285" s="220"/>
      <c r="T285" s="222">
        <f>SUM(T286:T287)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86</v>
      </c>
      <c r="AT285" s="224" t="s">
        <v>77</v>
      </c>
      <c r="AU285" s="224" t="s">
        <v>86</v>
      </c>
      <c r="AY285" s="223" t="s">
        <v>157</v>
      </c>
      <c r="BK285" s="225">
        <f>SUM(BK286:BK287)</f>
        <v>0</v>
      </c>
    </row>
    <row r="286" s="2" customFormat="1" ht="16.5" customHeight="1">
      <c r="A286" s="39"/>
      <c r="B286" s="40"/>
      <c r="C286" s="228" t="s">
        <v>901</v>
      </c>
      <c r="D286" s="228" t="s">
        <v>160</v>
      </c>
      <c r="E286" s="229" t="s">
        <v>2864</v>
      </c>
      <c r="F286" s="230" t="s">
        <v>2865</v>
      </c>
      <c r="G286" s="231" t="s">
        <v>212</v>
      </c>
      <c r="H286" s="232">
        <v>310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43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164</v>
      </c>
      <c r="AT286" s="240" t="s">
        <v>160</v>
      </c>
      <c r="AU286" s="240" t="s">
        <v>88</v>
      </c>
      <c r="AY286" s="18" t="s">
        <v>157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86</v>
      </c>
      <c r="BK286" s="241">
        <f>ROUND(I286*H286,2)</f>
        <v>0</v>
      </c>
      <c r="BL286" s="18" t="s">
        <v>164</v>
      </c>
      <c r="BM286" s="240" t="s">
        <v>1295</v>
      </c>
    </row>
    <row r="287" s="2" customFormat="1" ht="16.5" customHeight="1">
      <c r="A287" s="39"/>
      <c r="B287" s="40"/>
      <c r="C287" s="228" t="s">
        <v>908</v>
      </c>
      <c r="D287" s="228" t="s">
        <v>160</v>
      </c>
      <c r="E287" s="229" t="s">
        <v>2866</v>
      </c>
      <c r="F287" s="230" t="s">
        <v>2867</v>
      </c>
      <c r="G287" s="231" t="s">
        <v>212</v>
      </c>
      <c r="H287" s="232">
        <v>750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43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164</v>
      </c>
      <c r="AT287" s="240" t="s">
        <v>160</v>
      </c>
      <c r="AU287" s="240" t="s">
        <v>88</v>
      </c>
      <c r="AY287" s="18" t="s">
        <v>157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86</v>
      </c>
      <c r="BK287" s="241">
        <f>ROUND(I287*H287,2)</f>
        <v>0</v>
      </c>
      <c r="BL287" s="18" t="s">
        <v>164</v>
      </c>
      <c r="BM287" s="240" t="s">
        <v>1303</v>
      </c>
    </row>
    <row r="288" s="12" customFormat="1" ht="22.8" customHeight="1">
      <c r="A288" s="12"/>
      <c r="B288" s="212"/>
      <c r="C288" s="213"/>
      <c r="D288" s="214" t="s">
        <v>77</v>
      </c>
      <c r="E288" s="226" t="s">
        <v>2868</v>
      </c>
      <c r="F288" s="226" t="s">
        <v>2869</v>
      </c>
      <c r="G288" s="213"/>
      <c r="H288" s="213"/>
      <c r="I288" s="216"/>
      <c r="J288" s="227">
        <f>BK288</f>
        <v>0</v>
      </c>
      <c r="K288" s="213"/>
      <c r="L288" s="218"/>
      <c r="M288" s="219"/>
      <c r="N288" s="220"/>
      <c r="O288" s="220"/>
      <c r="P288" s="221">
        <f>SUM(P289:P293)</f>
        <v>0</v>
      </c>
      <c r="Q288" s="220"/>
      <c r="R288" s="221">
        <f>SUM(R289:R293)</f>
        <v>0</v>
      </c>
      <c r="S288" s="220"/>
      <c r="T288" s="222">
        <f>SUM(T289:T293)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3" t="s">
        <v>86</v>
      </c>
      <c r="AT288" s="224" t="s">
        <v>77</v>
      </c>
      <c r="AU288" s="224" t="s">
        <v>86</v>
      </c>
      <c r="AY288" s="223" t="s">
        <v>157</v>
      </c>
      <c r="BK288" s="225">
        <f>SUM(BK289:BK293)</f>
        <v>0</v>
      </c>
    </row>
    <row r="289" s="2" customFormat="1" ht="24.15" customHeight="1">
      <c r="A289" s="39"/>
      <c r="B289" s="40"/>
      <c r="C289" s="228" t="s">
        <v>912</v>
      </c>
      <c r="D289" s="228" t="s">
        <v>160</v>
      </c>
      <c r="E289" s="229" t="s">
        <v>2870</v>
      </c>
      <c r="F289" s="230" t="s">
        <v>2871</v>
      </c>
      <c r="G289" s="231" t="s">
        <v>1563</v>
      </c>
      <c r="H289" s="232">
        <v>3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43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164</v>
      </c>
      <c r="AT289" s="240" t="s">
        <v>160</v>
      </c>
      <c r="AU289" s="240" t="s">
        <v>88</v>
      </c>
      <c r="AY289" s="18" t="s">
        <v>157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86</v>
      </c>
      <c r="BK289" s="241">
        <f>ROUND(I289*H289,2)</f>
        <v>0</v>
      </c>
      <c r="BL289" s="18" t="s">
        <v>164</v>
      </c>
      <c r="BM289" s="240" t="s">
        <v>1312</v>
      </c>
    </row>
    <row r="290" s="2" customFormat="1" ht="16.5" customHeight="1">
      <c r="A290" s="39"/>
      <c r="B290" s="40"/>
      <c r="C290" s="228" t="s">
        <v>916</v>
      </c>
      <c r="D290" s="228" t="s">
        <v>160</v>
      </c>
      <c r="E290" s="229" t="s">
        <v>2872</v>
      </c>
      <c r="F290" s="230" t="s">
        <v>2873</v>
      </c>
      <c r="G290" s="231" t="s">
        <v>185</v>
      </c>
      <c r="H290" s="232">
        <v>1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43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164</v>
      </c>
      <c r="AT290" s="240" t="s">
        <v>160</v>
      </c>
      <c r="AU290" s="240" t="s">
        <v>88</v>
      </c>
      <c r="AY290" s="18" t="s">
        <v>157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86</v>
      </c>
      <c r="BK290" s="241">
        <f>ROUND(I290*H290,2)</f>
        <v>0</v>
      </c>
      <c r="BL290" s="18" t="s">
        <v>164</v>
      </c>
      <c r="BM290" s="240" t="s">
        <v>1321</v>
      </c>
    </row>
    <row r="291" s="2" customFormat="1" ht="16.5" customHeight="1">
      <c r="A291" s="39"/>
      <c r="B291" s="40"/>
      <c r="C291" s="228" t="s">
        <v>920</v>
      </c>
      <c r="D291" s="228" t="s">
        <v>160</v>
      </c>
      <c r="E291" s="229" t="s">
        <v>2874</v>
      </c>
      <c r="F291" s="230" t="s">
        <v>2875</v>
      </c>
      <c r="G291" s="231" t="s">
        <v>185</v>
      </c>
      <c r="H291" s="232">
        <v>1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43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164</v>
      </c>
      <c r="AT291" s="240" t="s">
        <v>160</v>
      </c>
      <c r="AU291" s="240" t="s">
        <v>88</v>
      </c>
      <c r="AY291" s="18" t="s">
        <v>157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86</v>
      </c>
      <c r="BK291" s="241">
        <f>ROUND(I291*H291,2)</f>
        <v>0</v>
      </c>
      <c r="BL291" s="18" t="s">
        <v>164</v>
      </c>
      <c r="BM291" s="240" t="s">
        <v>2876</v>
      </c>
    </row>
    <row r="292" s="2" customFormat="1" ht="16.5" customHeight="1">
      <c r="A292" s="39"/>
      <c r="B292" s="40"/>
      <c r="C292" s="228" t="s">
        <v>925</v>
      </c>
      <c r="D292" s="228" t="s">
        <v>160</v>
      </c>
      <c r="E292" s="229" t="s">
        <v>2877</v>
      </c>
      <c r="F292" s="230" t="s">
        <v>2878</v>
      </c>
      <c r="G292" s="231" t="s">
        <v>185</v>
      </c>
      <c r="H292" s="232">
        <v>1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43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164</v>
      </c>
      <c r="AT292" s="240" t="s">
        <v>160</v>
      </c>
      <c r="AU292" s="240" t="s">
        <v>88</v>
      </c>
      <c r="AY292" s="18" t="s">
        <v>157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86</v>
      </c>
      <c r="BK292" s="241">
        <f>ROUND(I292*H292,2)</f>
        <v>0</v>
      </c>
      <c r="BL292" s="18" t="s">
        <v>164</v>
      </c>
      <c r="BM292" s="240" t="s">
        <v>2879</v>
      </c>
    </row>
    <row r="293" s="2" customFormat="1" ht="24.15" customHeight="1">
      <c r="A293" s="39"/>
      <c r="B293" s="40"/>
      <c r="C293" s="228" t="s">
        <v>940</v>
      </c>
      <c r="D293" s="228" t="s">
        <v>160</v>
      </c>
      <c r="E293" s="229" t="s">
        <v>2880</v>
      </c>
      <c r="F293" s="230" t="s">
        <v>2881</v>
      </c>
      <c r="G293" s="231" t="s">
        <v>185</v>
      </c>
      <c r="H293" s="232">
        <v>1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43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164</v>
      </c>
      <c r="AT293" s="240" t="s">
        <v>160</v>
      </c>
      <c r="AU293" s="240" t="s">
        <v>88</v>
      </c>
      <c r="AY293" s="18" t="s">
        <v>157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86</v>
      </c>
      <c r="BK293" s="241">
        <f>ROUND(I293*H293,2)</f>
        <v>0</v>
      </c>
      <c r="BL293" s="18" t="s">
        <v>164</v>
      </c>
      <c r="BM293" s="240" t="s">
        <v>2882</v>
      </c>
    </row>
    <row r="294" s="12" customFormat="1" ht="22.8" customHeight="1">
      <c r="A294" s="12"/>
      <c r="B294" s="212"/>
      <c r="C294" s="213"/>
      <c r="D294" s="214" t="s">
        <v>77</v>
      </c>
      <c r="E294" s="226" t="s">
        <v>2720</v>
      </c>
      <c r="F294" s="226" t="s">
        <v>2721</v>
      </c>
      <c r="G294" s="213"/>
      <c r="H294" s="213"/>
      <c r="I294" s="216"/>
      <c r="J294" s="227">
        <f>BK294</f>
        <v>0</v>
      </c>
      <c r="K294" s="213"/>
      <c r="L294" s="218"/>
      <c r="M294" s="219"/>
      <c r="N294" s="220"/>
      <c r="O294" s="220"/>
      <c r="P294" s="221">
        <f>SUM(P295:P297)</f>
        <v>0</v>
      </c>
      <c r="Q294" s="220"/>
      <c r="R294" s="221">
        <f>SUM(R295:R297)</f>
        <v>0</v>
      </c>
      <c r="S294" s="220"/>
      <c r="T294" s="222">
        <f>SUM(T295:T297)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3" t="s">
        <v>86</v>
      </c>
      <c r="AT294" s="224" t="s">
        <v>77</v>
      </c>
      <c r="AU294" s="224" t="s">
        <v>86</v>
      </c>
      <c r="AY294" s="223" t="s">
        <v>157</v>
      </c>
      <c r="BK294" s="225">
        <f>SUM(BK295:BK297)</f>
        <v>0</v>
      </c>
    </row>
    <row r="295" s="2" customFormat="1" ht="16.5" customHeight="1">
      <c r="A295" s="39"/>
      <c r="B295" s="40"/>
      <c r="C295" s="228" t="s">
        <v>949</v>
      </c>
      <c r="D295" s="228" t="s">
        <v>160</v>
      </c>
      <c r="E295" s="229" t="s">
        <v>2722</v>
      </c>
      <c r="F295" s="230" t="s">
        <v>2723</v>
      </c>
      <c r="G295" s="231" t="s">
        <v>1447</v>
      </c>
      <c r="H295" s="232">
        <v>2</v>
      </c>
      <c r="I295" s="233"/>
      <c r="J295" s="234">
        <f>ROUND(I295*H295,2)</f>
        <v>0</v>
      </c>
      <c r="K295" s="235"/>
      <c r="L295" s="45"/>
      <c r="M295" s="236" t="s">
        <v>1</v>
      </c>
      <c r="N295" s="237" t="s">
        <v>43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164</v>
      </c>
      <c r="AT295" s="240" t="s">
        <v>160</v>
      </c>
      <c r="AU295" s="240" t="s">
        <v>88</v>
      </c>
      <c r="AY295" s="18" t="s">
        <v>157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86</v>
      </c>
      <c r="BK295" s="241">
        <f>ROUND(I295*H295,2)</f>
        <v>0</v>
      </c>
      <c r="BL295" s="18" t="s">
        <v>164</v>
      </c>
      <c r="BM295" s="240" t="s">
        <v>2883</v>
      </c>
    </row>
    <row r="296" s="2" customFormat="1" ht="21.75" customHeight="1">
      <c r="A296" s="39"/>
      <c r="B296" s="40"/>
      <c r="C296" s="228" t="s">
        <v>952</v>
      </c>
      <c r="D296" s="228" t="s">
        <v>160</v>
      </c>
      <c r="E296" s="229" t="s">
        <v>2884</v>
      </c>
      <c r="F296" s="230" t="s">
        <v>2885</v>
      </c>
      <c r="G296" s="231" t="s">
        <v>1447</v>
      </c>
      <c r="H296" s="232">
        <v>8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43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164</v>
      </c>
      <c r="AT296" s="240" t="s">
        <v>160</v>
      </c>
      <c r="AU296" s="240" t="s">
        <v>88</v>
      </c>
      <c r="AY296" s="18" t="s">
        <v>157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86</v>
      </c>
      <c r="BK296" s="241">
        <f>ROUND(I296*H296,2)</f>
        <v>0</v>
      </c>
      <c r="BL296" s="18" t="s">
        <v>164</v>
      </c>
      <c r="BM296" s="240" t="s">
        <v>2886</v>
      </c>
    </row>
    <row r="297" s="2" customFormat="1" ht="16.5" customHeight="1">
      <c r="A297" s="39"/>
      <c r="B297" s="40"/>
      <c r="C297" s="228" t="s">
        <v>966</v>
      </c>
      <c r="D297" s="228" t="s">
        <v>160</v>
      </c>
      <c r="E297" s="229" t="s">
        <v>2887</v>
      </c>
      <c r="F297" s="230" t="s">
        <v>2888</v>
      </c>
      <c r="G297" s="231" t="s">
        <v>1447</v>
      </c>
      <c r="H297" s="232">
        <v>16</v>
      </c>
      <c r="I297" s="233"/>
      <c r="J297" s="234">
        <f>ROUND(I297*H297,2)</f>
        <v>0</v>
      </c>
      <c r="K297" s="235"/>
      <c r="L297" s="45"/>
      <c r="M297" s="236" t="s">
        <v>1</v>
      </c>
      <c r="N297" s="237" t="s">
        <v>43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164</v>
      </c>
      <c r="AT297" s="240" t="s">
        <v>160</v>
      </c>
      <c r="AU297" s="240" t="s">
        <v>88</v>
      </c>
      <c r="AY297" s="18" t="s">
        <v>157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86</v>
      </c>
      <c r="BK297" s="241">
        <f>ROUND(I297*H297,2)</f>
        <v>0</v>
      </c>
      <c r="BL297" s="18" t="s">
        <v>164</v>
      </c>
      <c r="BM297" s="240" t="s">
        <v>2889</v>
      </c>
    </row>
    <row r="298" s="12" customFormat="1" ht="22.8" customHeight="1">
      <c r="A298" s="12"/>
      <c r="B298" s="212"/>
      <c r="C298" s="213"/>
      <c r="D298" s="214" t="s">
        <v>77</v>
      </c>
      <c r="E298" s="226" t="s">
        <v>2890</v>
      </c>
      <c r="F298" s="226" t="s">
        <v>2891</v>
      </c>
      <c r="G298" s="213"/>
      <c r="H298" s="213"/>
      <c r="I298" s="216"/>
      <c r="J298" s="227">
        <f>BK298</f>
        <v>0</v>
      </c>
      <c r="K298" s="213"/>
      <c r="L298" s="218"/>
      <c r="M298" s="219"/>
      <c r="N298" s="220"/>
      <c r="O298" s="220"/>
      <c r="P298" s="221">
        <f>SUM(P299:P302)</f>
        <v>0</v>
      </c>
      <c r="Q298" s="220"/>
      <c r="R298" s="221">
        <f>SUM(R299:R302)</f>
        <v>0</v>
      </c>
      <c r="S298" s="220"/>
      <c r="T298" s="222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3" t="s">
        <v>86</v>
      </c>
      <c r="AT298" s="224" t="s">
        <v>77</v>
      </c>
      <c r="AU298" s="224" t="s">
        <v>86</v>
      </c>
      <c r="AY298" s="223" t="s">
        <v>157</v>
      </c>
      <c r="BK298" s="225">
        <f>SUM(BK299:BK302)</f>
        <v>0</v>
      </c>
    </row>
    <row r="299" s="2" customFormat="1" ht="16.5" customHeight="1">
      <c r="A299" s="39"/>
      <c r="B299" s="40"/>
      <c r="C299" s="228" t="s">
        <v>971</v>
      </c>
      <c r="D299" s="228" t="s">
        <v>160</v>
      </c>
      <c r="E299" s="229" t="s">
        <v>2892</v>
      </c>
      <c r="F299" s="230" t="s">
        <v>2893</v>
      </c>
      <c r="G299" s="231" t="s">
        <v>1447</v>
      </c>
      <c r="H299" s="232">
        <v>32</v>
      </c>
      <c r="I299" s="233"/>
      <c r="J299" s="234">
        <f>ROUND(I299*H299,2)</f>
        <v>0</v>
      </c>
      <c r="K299" s="235"/>
      <c r="L299" s="45"/>
      <c r="M299" s="236" t="s">
        <v>1</v>
      </c>
      <c r="N299" s="237" t="s">
        <v>43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164</v>
      </c>
      <c r="AT299" s="240" t="s">
        <v>160</v>
      </c>
      <c r="AU299" s="240" t="s">
        <v>88</v>
      </c>
      <c r="AY299" s="18" t="s">
        <v>157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86</v>
      </c>
      <c r="BK299" s="241">
        <f>ROUND(I299*H299,2)</f>
        <v>0</v>
      </c>
      <c r="BL299" s="18" t="s">
        <v>164</v>
      </c>
      <c r="BM299" s="240" t="s">
        <v>2894</v>
      </c>
    </row>
    <row r="300" s="2" customFormat="1" ht="16.5" customHeight="1">
      <c r="A300" s="39"/>
      <c r="B300" s="40"/>
      <c r="C300" s="228" t="s">
        <v>980</v>
      </c>
      <c r="D300" s="228" t="s">
        <v>160</v>
      </c>
      <c r="E300" s="229" t="s">
        <v>2895</v>
      </c>
      <c r="F300" s="230" t="s">
        <v>2896</v>
      </c>
      <c r="G300" s="231" t="s">
        <v>1447</v>
      </c>
      <c r="H300" s="232">
        <v>48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43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164</v>
      </c>
      <c r="AT300" s="240" t="s">
        <v>160</v>
      </c>
      <c r="AU300" s="240" t="s">
        <v>88</v>
      </c>
      <c r="AY300" s="18" t="s">
        <v>157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86</v>
      </c>
      <c r="BK300" s="241">
        <f>ROUND(I300*H300,2)</f>
        <v>0</v>
      </c>
      <c r="BL300" s="18" t="s">
        <v>164</v>
      </c>
      <c r="BM300" s="240" t="s">
        <v>2897</v>
      </c>
    </row>
    <row r="301" s="2" customFormat="1" ht="16.5" customHeight="1">
      <c r="A301" s="39"/>
      <c r="B301" s="40"/>
      <c r="C301" s="228" t="s">
        <v>984</v>
      </c>
      <c r="D301" s="228" t="s">
        <v>160</v>
      </c>
      <c r="E301" s="229" t="s">
        <v>2898</v>
      </c>
      <c r="F301" s="230" t="s">
        <v>2899</v>
      </c>
      <c r="G301" s="231" t="s">
        <v>1447</v>
      </c>
      <c r="H301" s="232">
        <v>20</v>
      </c>
      <c r="I301" s="233"/>
      <c r="J301" s="234">
        <f>ROUND(I301*H301,2)</f>
        <v>0</v>
      </c>
      <c r="K301" s="235"/>
      <c r="L301" s="45"/>
      <c r="M301" s="236" t="s">
        <v>1</v>
      </c>
      <c r="N301" s="237" t="s">
        <v>43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164</v>
      </c>
      <c r="AT301" s="240" t="s">
        <v>160</v>
      </c>
      <c r="AU301" s="240" t="s">
        <v>88</v>
      </c>
      <c r="AY301" s="18" t="s">
        <v>157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86</v>
      </c>
      <c r="BK301" s="241">
        <f>ROUND(I301*H301,2)</f>
        <v>0</v>
      </c>
      <c r="BL301" s="18" t="s">
        <v>164</v>
      </c>
      <c r="BM301" s="240" t="s">
        <v>2900</v>
      </c>
    </row>
    <row r="302" s="2" customFormat="1" ht="16.5" customHeight="1">
      <c r="A302" s="39"/>
      <c r="B302" s="40"/>
      <c r="C302" s="228" t="s">
        <v>988</v>
      </c>
      <c r="D302" s="228" t="s">
        <v>160</v>
      </c>
      <c r="E302" s="229" t="s">
        <v>2901</v>
      </c>
      <c r="F302" s="230" t="s">
        <v>2902</v>
      </c>
      <c r="G302" s="231" t="s">
        <v>1447</v>
      </c>
      <c r="H302" s="232">
        <v>32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43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164</v>
      </c>
      <c r="AT302" s="240" t="s">
        <v>160</v>
      </c>
      <c r="AU302" s="240" t="s">
        <v>88</v>
      </c>
      <c r="AY302" s="18" t="s">
        <v>157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86</v>
      </c>
      <c r="BK302" s="241">
        <f>ROUND(I302*H302,2)</f>
        <v>0</v>
      </c>
      <c r="BL302" s="18" t="s">
        <v>164</v>
      </c>
      <c r="BM302" s="240" t="s">
        <v>2903</v>
      </c>
    </row>
    <row r="303" s="12" customFormat="1" ht="22.8" customHeight="1">
      <c r="A303" s="12"/>
      <c r="B303" s="212"/>
      <c r="C303" s="213"/>
      <c r="D303" s="214" t="s">
        <v>77</v>
      </c>
      <c r="E303" s="226" t="s">
        <v>2904</v>
      </c>
      <c r="F303" s="226" t="s">
        <v>2905</v>
      </c>
      <c r="G303" s="213"/>
      <c r="H303" s="213"/>
      <c r="I303" s="216"/>
      <c r="J303" s="227">
        <f>BK303</f>
        <v>0</v>
      </c>
      <c r="K303" s="213"/>
      <c r="L303" s="218"/>
      <c r="M303" s="219"/>
      <c r="N303" s="220"/>
      <c r="O303" s="220"/>
      <c r="P303" s="221">
        <v>0</v>
      </c>
      <c r="Q303" s="220"/>
      <c r="R303" s="221">
        <v>0</v>
      </c>
      <c r="S303" s="220"/>
      <c r="T303" s="222"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3" t="s">
        <v>86</v>
      </c>
      <c r="AT303" s="224" t="s">
        <v>77</v>
      </c>
      <c r="AU303" s="224" t="s">
        <v>86</v>
      </c>
      <c r="AY303" s="223" t="s">
        <v>157</v>
      </c>
      <c r="BK303" s="225">
        <v>0</v>
      </c>
    </row>
    <row r="304" s="12" customFormat="1" ht="22.8" customHeight="1">
      <c r="A304" s="12"/>
      <c r="B304" s="212"/>
      <c r="C304" s="213"/>
      <c r="D304" s="214" t="s">
        <v>77</v>
      </c>
      <c r="E304" s="226" t="s">
        <v>2906</v>
      </c>
      <c r="F304" s="226" t="s">
        <v>2907</v>
      </c>
      <c r="G304" s="213"/>
      <c r="H304" s="213"/>
      <c r="I304" s="216"/>
      <c r="J304" s="227">
        <f>BK304</f>
        <v>0</v>
      </c>
      <c r="K304" s="213"/>
      <c r="L304" s="218"/>
      <c r="M304" s="219"/>
      <c r="N304" s="220"/>
      <c r="O304" s="220"/>
      <c r="P304" s="221">
        <f>SUM(P305:P306)</f>
        <v>0</v>
      </c>
      <c r="Q304" s="220"/>
      <c r="R304" s="221">
        <f>SUM(R305:R306)</f>
        <v>0</v>
      </c>
      <c r="S304" s="220"/>
      <c r="T304" s="222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3" t="s">
        <v>86</v>
      </c>
      <c r="AT304" s="224" t="s">
        <v>77</v>
      </c>
      <c r="AU304" s="224" t="s">
        <v>86</v>
      </c>
      <c r="AY304" s="223" t="s">
        <v>157</v>
      </c>
      <c r="BK304" s="225">
        <f>SUM(BK305:BK306)</f>
        <v>0</v>
      </c>
    </row>
    <row r="305" s="2" customFormat="1" ht="21.75" customHeight="1">
      <c r="A305" s="39"/>
      <c r="B305" s="40"/>
      <c r="C305" s="228" t="s">
        <v>992</v>
      </c>
      <c r="D305" s="228" t="s">
        <v>160</v>
      </c>
      <c r="E305" s="229" t="s">
        <v>2908</v>
      </c>
      <c r="F305" s="230" t="s">
        <v>2909</v>
      </c>
      <c r="G305" s="231" t="s">
        <v>185</v>
      </c>
      <c r="H305" s="232">
        <v>1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43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164</v>
      </c>
      <c r="AT305" s="240" t="s">
        <v>160</v>
      </c>
      <c r="AU305" s="240" t="s">
        <v>88</v>
      </c>
      <c r="AY305" s="18" t="s">
        <v>157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86</v>
      </c>
      <c r="BK305" s="241">
        <f>ROUND(I305*H305,2)</f>
        <v>0</v>
      </c>
      <c r="BL305" s="18" t="s">
        <v>164</v>
      </c>
      <c r="BM305" s="240" t="s">
        <v>2910</v>
      </c>
    </row>
    <row r="306" s="2" customFormat="1" ht="16.5" customHeight="1">
      <c r="A306" s="39"/>
      <c r="B306" s="40"/>
      <c r="C306" s="228" t="s">
        <v>996</v>
      </c>
      <c r="D306" s="228" t="s">
        <v>160</v>
      </c>
      <c r="E306" s="229" t="s">
        <v>2911</v>
      </c>
      <c r="F306" s="230" t="s">
        <v>2912</v>
      </c>
      <c r="G306" s="231" t="s">
        <v>1447</v>
      </c>
      <c r="H306" s="232">
        <v>6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43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164</v>
      </c>
      <c r="AT306" s="240" t="s">
        <v>160</v>
      </c>
      <c r="AU306" s="240" t="s">
        <v>88</v>
      </c>
      <c r="AY306" s="18" t="s">
        <v>157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86</v>
      </c>
      <c r="BK306" s="241">
        <f>ROUND(I306*H306,2)</f>
        <v>0</v>
      </c>
      <c r="BL306" s="18" t="s">
        <v>164</v>
      </c>
      <c r="BM306" s="240" t="s">
        <v>2913</v>
      </c>
    </row>
    <row r="307" s="12" customFormat="1" ht="25.92" customHeight="1">
      <c r="A307" s="12"/>
      <c r="B307" s="212"/>
      <c r="C307" s="213"/>
      <c r="D307" s="214" t="s">
        <v>77</v>
      </c>
      <c r="E307" s="215" t="s">
        <v>2914</v>
      </c>
      <c r="F307" s="215" t="s">
        <v>2915</v>
      </c>
      <c r="G307" s="213"/>
      <c r="H307" s="213"/>
      <c r="I307" s="216"/>
      <c r="J307" s="217">
        <f>BK307</f>
        <v>0</v>
      </c>
      <c r="K307" s="213"/>
      <c r="L307" s="218"/>
      <c r="M307" s="219"/>
      <c r="N307" s="220"/>
      <c r="O307" s="220"/>
      <c r="P307" s="221">
        <f>P308+P311+P314+P317+P324+P327+P332+P334</f>
        <v>0</v>
      </c>
      <c r="Q307" s="220"/>
      <c r="R307" s="221">
        <f>R308+R311+R314+R317+R324+R327+R332+R334</f>
        <v>0</v>
      </c>
      <c r="S307" s="220"/>
      <c r="T307" s="222">
        <f>T308+T311+T314+T317+T324+T327+T332+T334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86</v>
      </c>
      <c r="AT307" s="224" t="s">
        <v>77</v>
      </c>
      <c r="AU307" s="224" t="s">
        <v>78</v>
      </c>
      <c r="AY307" s="223" t="s">
        <v>157</v>
      </c>
      <c r="BK307" s="225">
        <f>BK308+BK311+BK314+BK317+BK324+BK327+BK332+BK334</f>
        <v>0</v>
      </c>
    </row>
    <row r="308" s="12" customFormat="1" ht="22.8" customHeight="1">
      <c r="A308" s="12"/>
      <c r="B308" s="212"/>
      <c r="C308" s="213"/>
      <c r="D308" s="214" t="s">
        <v>77</v>
      </c>
      <c r="E308" s="226" t="s">
        <v>2916</v>
      </c>
      <c r="F308" s="226" t="s">
        <v>2917</v>
      </c>
      <c r="G308" s="213"/>
      <c r="H308" s="213"/>
      <c r="I308" s="216"/>
      <c r="J308" s="227">
        <f>BK308</f>
        <v>0</v>
      </c>
      <c r="K308" s="213"/>
      <c r="L308" s="218"/>
      <c r="M308" s="219"/>
      <c r="N308" s="220"/>
      <c r="O308" s="220"/>
      <c r="P308" s="221">
        <f>SUM(P309:P310)</f>
        <v>0</v>
      </c>
      <c r="Q308" s="220"/>
      <c r="R308" s="221">
        <f>SUM(R309:R310)</f>
        <v>0</v>
      </c>
      <c r="S308" s="220"/>
      <c r="T308" s="222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3" t="s">
        <v>86</v>
      </c>
      <c r="AT308" s="224" t="s">
        <v>77</v>
      </c>
      <c r="AU308" s="224" t="s">
        <v>86</v>
      </c>
      <c r="AY308" s="223" t="s">
        <v>157</v>
      </c>
      <c r="BK308" s="225">
        <f>SUM(BK309:BK310)</f>
        <v>0</v>
      </c>
    </row>
    <row r="309" s="2" customFormat="1" ht="16.5" customHeight="1">
      <c r="A309" s="39"/>
      <c r="B309" s="40"/>
      <c r="C309" s="228" t="s">
        <v>1000</v>
      </c>
      <c r="D309" s="228" t="s">
        <v>160</v>
      </c>
      <c r="E309" s="229" t="s">
        <v>2918</v>
      </c>
      <c r="F309" s="230" t="s">
        <v>2919</v>
      </c>
      <c r="G309" s="231" t="s">
        <v>212</v>
      </c>
      <c r="H309" s="232">
        <v>160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43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164</v>
      </c>
      <c r="AT309" s="240" t="s">
        <v>160</v>
      </c>
      <c r="AU309" s="240" t="s">
        <v>88</v>
      </c>
      <c r="AY309" s="18" t="s">
        <v>157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86</v>
      </c>
      <c r="BK309" s="241">
        <f>ROUND(I309*H309,2)</f>
        <v>0</v>
      </c>
      <c r="BL309" s="18" t="s">
        <v>164</v>
      </c>
      <c r="BM309" s="240" t="s">
        <v>2920</v>
      </c>
    </row>
    <row r="310" s="2" customFormat="1" ht="16.5" customHeight="1">
      <c r="A310" s="39"/>
      <c r="B310" s="40"/>
      <c r="C310" s="228" t="s">
        <v>1007</v>
      </c>
      <c r="D310" s="228" t="s">
        <v>160</v>
      </c>
      <c r="E310" s="229" t="s">
        <v>2921</v>
      </c>
      <c r="F310" s="230" t="s">
        <v>2922</v>
      </c>
      <c r="G310" s="231" t="s">
        <v>212</v>
      </c>
      <c r="H310" s="232">
        <v>0</v>
      </c>
      <c r="I310" s="233"/>
      <c r="J310" s="234">
        <f>ROUND(I310*H310,2)</f>
        <v>0</v>
      </c>
      <c r="K310" s="235"/>
      <c r="L310" s="45"/>
      <c r="M310" s="236" t="s">
        <v>1</v>
      </c>
      <c r="N310" s="237" t="s">
        <v>43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164</v>
      </c>
      <c r="AT310" s="240" t="s">
        <v>160</v>
      </c>
      <c r="AU310" s="240" t="s">
        <v>88</v>
      </c>
      <c r="AY310" s="18" t="s">
        <v>157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86</v>
      </c>
      <c r="BK310" s="241">
        <f>ROUND(I310*H310,2)</f>
        <v>0</v>
      </c>
      <c r="BL310" s="18" t="s">
        <v>164</v>
      </c>
      <c r="BM310" s="240" t="s">
        <v>2923</v>
      </c>
    </row>
    <row r="311" s="12" customFormat="1" ht="22.8" customHeight="1">
      <c r="A311" s="12"/>
      <c r="B311" s="212"/>
      <c r="C311" s="213"/>
      <c r="D311" s="214" t="s">
        <v>77</v>
      </c>
      <c r="E311" s="226" t="s">
        <v>2924</v>
      </c>
      <c r="F311" s="226" t="s">
        <v>2925</v>
      </c>
      <c r="G311" s="213"/>
      <c r="H311" s="213"/>
      <c r="I311" s="216"/>
      <c r="J311" s="227">
        <f>BK311</f>
        <v>0</v>
      </c>
      <c r="K311" s="213"/>
      <c r="L311" s="218"/>
      <c r="M311" s="219"/>
      <c r="N311" s="220"/>
      <c r="O311" s="220"/>
      <c r="P311" s="221">
        <f>SUM(P312:P313)</f>
        <v>0</v>
      </c>
      <c r="Q311" s="220"/>
      <c r="R311" s="221">
        <f>SUM(R312:R313)</f>
        <v>0</v>
      </c>
      <c r="S311" s="220"/>
      <c r="T311" s="222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3" t="s">
        <v>86</v>
      </c>
      <c r="AT311" s="224" t="s">
        <v>77</v>
      </c>
      <c r="AU311" s="224" t="s">
        <v>86</v>
      </c>
      <c r="AY311" s="223" t="s">
        <v>157</v>
      </c>
      <c r="BK311" s="225">
        <f>SUM(BK312:BK313)</f>
        <v>0</v>
      </c>
    </row>
    <row r="312" s="2" customFormat="1" ht="16.5" customHeight="1">
      <c r="A312" s="39"/>
      <c r="B312" s="40"/>
      <c r="C312" s="228" t="s">
        <v>1012</v>
      </c>
      <c r="D312" s="228" t="s">
        <v>160</v>
      </c>
      <c r="E312" s="229" t="s">
        <v>2926</v>
      </c>
      <c r="F312" s="230" t="s">
        <v>2927</v>
      </c>
      <c r="G312" s="231" t="s">
        <v>1563</v>
      </c>
      <c r="H312" s="232">
        <v>10</v>
      </c>
      <c r="I312" s="233"/>
      <c r="J312" s="234">
        <f>ROUND(I312*H312,2)</f>
        <v>0</v>
      </c>
      <c r="K312" s="235"/>
      <c r="L312" s="45"/>
      <c r="M312" s="236" t="s">
        <v>1</v>
      </c>
      <c r="N312" s="237" t="s">
        <v>43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164</v>
      </c>
      <c r="AT312" s="240" t="s">
        <v>160</v>
      </c>
      <c r="AU312" s="240" t="s">
        <v>88</v>
      </c>
      <c r="AY312" s="18" t="s">
        <v>157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86</v>
      </c>
      <c r="BK312" s="241">
        <f>ROUND(I312*H312,2)</f>
        <v>0</v>
      </c>
      <c r="BL312" s="18" t="s">
        <v>164</v>
      </c>
      <c r="BM312" s="240" t="s">
        <v>2928</v>
      </c>
    </row>
    <row r="313" s="2" customFormat="1" ht="16.5" customHeight="1">
      <c r="A313" s="39"/>
      <c r="B313" s="40"/>
      <c r="C313" s="228" t="s">
        <v>1017</v>
      </c>
      <c r="D313" s="228" t="s">
        <v>160</v>
      </c>
      <c r="E313" s="229" t="s">
        <v>2929</v>
      </c>
      <c r="F313" s="230" t="s">
        <v>2930</v>
      </c>
      <c r="G313" s="231" t="s">
        <v>1563</v>
      </c>
      <c r="H313" s="232">
        <v>10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43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164</v>
      </c>
      <c r="AT313" s="240" t="s">
        <v>160</v>
      </c>
      <c r="AU313" s="240" t="s">
        <v>88</v>
      </c>
      <c r="AY313" s="18" t="s">
        <v>157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86</v>
      </c>
      <c r="BK313" s="241">
        <f>ROUND(I313*H313,2)</f>
        <v>0</v>
      </c>
      <c r="BL313" s="18" t="s">
        <v>164</v>
      </c>
      <c r="BM313" s="240" t="s">
        <v>2931</v>
      </c>
    </row>
    <row r="314" s="12" customFormat="1" ht="22.8" customHeight="1">
      <c r="A314" s="12"/>
      <c r="B314" s="212"/>
      <c r="C314" s="213"/>
      <c r="D314" s="214" t="s">
        <v>77</v>
      </c>
      <c r="E314" s="226" t="s">
        <v>2932</v>
      </c>
      <c r="F314" s="226" t="s">
        <v>2933</v>
      </c>
      <c r="G314" s="213"/>
      <c r="H314" s="213"/>
      <c r="I314" s="216"/>
      <c r="J314" s="227">
        <f>BK314</f>
        <v>0</v>
      </c>
      <c r="K314" s="213"/>
      <c r="L314" s="218"/>
      <c r="M314" s="219"/>
      <c r="N314" s="220"/>
      <c r="O314" s="220"/>
      <c r="P314" s="221">
        <f>SUM(P315:P316)</f>
        <v>0</v>
      </c>
      <c r="Q314" s="220"/>
      <c r="R314" s="221">
        <f>SUM(R315:R316)</f>
        <v>0</v>
      </c>
      <c r="S314" s="220"/>
      <c r="T314" s="222">
        <f>SUM(T315:T316)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3" t="s">
        <v>86</v>
      </c>
      <c r="AT314" s="224" t="s">
        <v>77</v>
      </c>
      <c r="AU314" s="224" t="s">
        <v>86</v>
      </c>
      <c r="AY314" s="223" t="s">
        <v>157</v>
      </c>
      <c r="BK314" s="225">
        <f>SUM(BK315:BK316)</f>
        <v>0</v>
      </c>
    </row>
    <row r="315" s="2" customFormat="1" ht="16.5" customHeight="1">
      <c r="A315" s="39"/>
      <c r="B315" s="40"/>
      <c r="C315" s="228" t="s">
        <v>1024</v>
      </c>
      <c r="D315" s="228" t="s">
        <v>160</v>
      </c>
      <c r="E315" s="229" t="s">
        <v>2934</v>
      </c>
      <c r="F315" s="230" t="s">
        <v>2935</v>
      </c>
      <c r="G315" s="231" t="s">
        <v>1563</v>
      </c>
      <c r="H315" s="232">
        <v>10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43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164</v>
      </c>
      <c r="AT315" s="240" t="s">
        <v>160</v>
      </c>
      <c r="AU315" s="240" t="s">
        <v>88</v>
      </c>
      <c r="AY315" s="18" t="s">
        <v>157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86</v>
      </c>
      <c r="BK315" s="241">
        <f>ROUND(I315*H315,2)</f>
        <v>0</v>
      </c>
      <c r="BL315" s="18" t="s">
        <v>164</v>
      </c>
      <c r="BM315" s="240" t="s">
        <v>2936</v>
      </c>
    </row>
    <row r="316" s="2" customFormat="1" ht="21.75" customHeight="1">
      <c r="A316" s="39"/>
      <c r="B316" s="40"/>
      <c r="C316" s="228" t="s">
        <v>1029</v>
      </c>
      <c r="D316" s="228" t="s">
        <v>160</v>
      </c>
      <c r="E316" s="229" t="s">
        <v>2937</v>
      </c>
      <c r="F316" s="230" t="s">
        <v>2938</v>
      </c>
      <c r="G316" s="231" t="s">
        <v>1563</v>
      </c>
      <c r="H316" s="232">
        <v>20</v>
      </c>
      <c r="I316" s="233"/>
      <c r="J316" s="234">
        <f>ROUND(I316*H316,2)</f>
        <v>0</v>
      </c>
      <c r="K316" s="235"/>
      <c r="L316" s="45"/>
      <c r="M316" s="236" t="s">
        <v>1</v>
      </c>
      <c r="N316" s="237" t="s">
        <v>43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164</v>
      </c>
      <c r="AT316" s="240" t="s">
        <v>160</v>
      </c>
      <c r="AU316" s="240" t="s">
        <v>88</v>
      </c>
      <c r="AY316" s="18" t="s">
        <v>157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86</v>
      </c>
      <c r="BK316" s="241">
        <f>ROUND(I316*H316,2)</f>
        <v>0</v>
      </c>
      <c r="BL316" s="18" t="s">
        <v>164</v>
      </c>
      <c r="BM316" s="240" t="s">
        <v>2939</v>
      </c>
    </row>
    <row r="317" s="12" customFormat="1" ht="22.8" customHeight="1">
      <c r="A317" s="12"/>
      <c r="B317" s="212"/>
      <c r="C317" s="213"/>
      <c r="D317" s="214" t="s">
        <v>77</v>
      </c>
      <c r="E317" s="226" t="s">
        <v>2940</v>
      </c>
      <c r="F317" s="226" t="s">
        <v>2941</v>
      </c>
      <c r="G317" s="213"/>
      <c r="H317" s="213"/>
      <c r="I317" s="216"/>
      <c r="J317" s="227">
        <f>BK317</f>
        <v>0</v>
      </c>
      <c r="K317" s="213"/>
      <c r="L317" s="218"/>
      <c r="M317" s="219"/>
      <c r="N317" s="220"/>
      <c r="O317" s="220"/>
      <c r="P317" s="221">
        <f>SUM(P318:P323)</f>
        <v>0</v>
      </c>
      <c r="Q317" s="220"/>
      <c r="R317" s="221">
        <f>SUM(R318:R323)</f>
        <v>0</v>
      </c>
      <c r="S317" s="220"/>
      <c r="T317" s="222">
        <f>SUM(T318:T323)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3" t="s">
        <v>86</v>
      </c>
      <c r="AT317" s="224" t="s">
        <v>77</v>
      </c>
      <c r="AU317" s="224" t="s">
        <v>86</v>
      </c>
      <c r="AY317" s="223" t="s">
        <v>157</v>
      </c>
      <c r="BK317" s="225">
        <f>SUM(BK318:BK323)</f>
        <v>0</v>
      </c>
    </row>
    <row r="318" s="2" customFormat="1" ht="16.5" customHeight="1">
      <c r="A318" s="39"/>
      <c r="B318" s="40"/>
      <c r="C318" s="228" t="s">
        <v>1036</v>
      </c>
      <c r="D318" s="228" t="s">
        <v>160</v>
      </c>
      <c r="E318" s="229" t="s">
        <v>2942</v>
      </c>
      <c r="F318" s="230" t="s">
        <v>2943</v>
      </c>
      <c r="G318" s="231" t="s">
        <v>1563</v>
      </c>
      <c r="H318" s="232">
        <v>10</v>
      </c>
      <c r="I318" s="233"/>
      <c r="J318" s="234">
        <f>ROUND(I318*H318,2)</f>
        <v>0</v>
      </c>
      <c r="K318" s="235"/>
      <c r="L318" s="45"/>
      <c r="M318" s="236" t="s">
        <v>1</v>
      </c>
      <c r="N318" s="237" t="s">
        <v>43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164</v>
      </c>
      <c r="AT318" s="240" t="s">
        <v>160</v>
      </c>
      <c r="AU318" s="240" t="s">
        <v>88</v>
      </c>
      <c r="AY318" s="18" t="s">
        <v>157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86</v>
      </c>
      <c r="BK318" s="241">
        <f>ROUND(I318*H318,2)</f>
        <v>0</v>
      </c>
      <c r="BL318" s="18" t="s">
        <v>164</v>
      </c>
      <c r="BM318" s="240" t="s">
        <v>2944</v>
      </c>
    </row>
    <row r="319" s="2" customFormat="1" ht="16.5" customHeight="1">
      <c r="A319" s="39"/>
      <c r="B319" s="40"/>
      <c r="C319" s="228" t="s">
        <v>1043</v>
      </c>
      <c r="D319" s="228" t="s">
        <v>160</v>
      </c>
      <c r="E319" s="229" t="s">
        <v>2945</v>
      </c>
      <c r="F319" s="230" t="s">
        <v>2946</v>
      </c>
      <c r="G319" s="231" t="s">
        <v>1563</v>
      </c>
      <c r="H319" s="232">
        <v>10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43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164</v>
      </c>
      <c r="AT319" s="240" t="s">
        <v>160</v>
      </c>
      <c r="AU319" s="240" t="s">
        <v>88</v>
      </c>
      <c r="AY319" s="18" t="s">
        <v>157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86</v>
      </c>
      <c r="BK319" s="241">
        <f>ROUND(I319*H319,2)</f>
        <v>0</v>
      </c>
      <c r="BL319" s="18" t="s">
        <v>164</v>
      </c>
      <c r="BM319" s="240" t="s">
        <v>2947</v>
      </c>
    </row>
    <row r="320" s="2" customFormat="1" ht="16.5" customHeight="1">
      <c r="A320" s="39"/>
      <c r="B320" s="40"/>
      <c r="C320" s="228" t="s">
        <v>1049</v>
      </c>
      <c r="D320" s="228" t="s">
        <v>160</v>
      </c>
      <c r="E320" s="229" t="s">
        <v>2948</v>
      </c>
      <c r="F320" s="230" t="s">
        <v>2949</v>
      </c>
      <c r="G320" s="231" t="s">
        <v>1563</v>
      </c>
      <c r="H320" s="232">
        <v>10</v>
      </c>
      <c r="I320" s="233"/>
      <c r="J320" s="234">
        <f>ROUND(I320*H320,2)</f>
        <v>0</v>
      </c>
      <c r="K320" s="235"/>
      <c r="L320" s="45"/>
      <c r="M320" s="236" t="s">
        <v>1</v>
      </c>
      <c r="N320" s="237" t="s">
        <v>43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164</v>
      </c>
      <c r="AT320" s="240" t="s">
        <v>160</v>
      </c>
      <c r="AU320" s="240" t="s">
        <v>88</v>
      </c>
      <c r="AY320" s="18" t="s">
        <v>157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86</v>
      </c>
      <c r="BK320" s="241">
        <f>ROUND(I320*H320,2)</f>
        <v>0</v>
      </c>
      <c r="BL320" s="18" t="s">
        <v>164</v>
      </c>
      <c r="BM320" s="240" t="s">
        <v>2950</v>
      </c>
    </row>
    <row r="321" s="2" customFormat="1" ht="16.5" customHeight="1">
      <c r="A321" s="39"/>
      <c r="B321" s="40"/>
      <c r="C321" s="228" t="s">
        <v>1056</v>
      </c>
      <c r="D321" s="228" t="s">
        <v>160</v>
      </c>
      <c r="E321" s="229" t="s">
        <v>2951</v>
      </c>
      <c r="F321" s="230" t="s">
        <v>2952</v>
      </c>
      <c r="G321" s="231" t="s">
        <v>1563</v>
      </c>
      <c r="H321" s="232">
        <v>27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43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164</v>
      </c>
      <c r="AT321" s="240" t="s">
        <v>160</v>
      </c>
      <c r="AU321" s="240" t="s">
        <v>88</v>
      </c>
      <c r="AY321" s="18" t="s">
        <v>157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86</v>
      </c>
      <c r="BK321" s="241">
        <f>ROUND(I321*H321,2)</f>
        <v>0</v>
      </c>
      <c r="BL321" s="18" t="s">
        <v>164</v>
      </c>
      <c r="BM321" s="240" t="s">
        <v>2953</v>
      </c>
    </row>
    <row r="322" s="2" customFormat="1" ht="16.5" customHeight="1">
      <c r="A322" s="39"/>
      <c r="B322" s="40"/>
      <c r="C322" s="228" t="s">
        <v>1061</v>
      </c>
      <c r="D322" s="228" t="s">
        <v>160</v>
      </c>
      <c r="E322" s="229" t="s">
        <v>2954</v>
      </c>
      <c r="F322" s="230" t="s">
        <v>2955</v>
      </c>
      <c r="G322" s="231" t="s">
        <v>1563</v>
      </c>
      <c r="H322" s="232">
        <v>8</v>
      </c>
      <c r="I322" s="233"/>
      <c r="J322" s="234">
        <f>ROUND(I322*H322,2)</f>
        <v>0</v>
      </c>
      <c r="K322" s="235"/>
      <c r="L322" s="45"/>
      <c r="M322" s="236" t="s">
        <v>1</v>
      </c>
      <c r="N322" s="237" t="s">
        <v>43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164</v>
      </c>
      <c r="AT322" s="240" t="s">
        <v>160</v>
      </c>
      <c r="AU322" s="240" t="s">
        <v>88</v>
      </c>
      <c r="AY322" s="18" t="s">
        <v>157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86</v>
      </c>
      <c r="BK322" s="241">
        <f>ROUND(I322*H322,2)</f>
        <v>0</v>
      </c>
      <c r="BL322" s="18" t="s">
        <v>164</v>
      </c>
      <c r="BM322" s="240" t="s">
        <v>2956</v>
      </c>
    </row>
    <row r="323" s="2" customFormat="1" ht="16.5" customHeight="1">
      <c r="A323" s="39"/>
      <c r="B323" s="40"/>
      <c r="C323" s="228" t="s">
        <v>1069</v>
      </c>
      <c r="D323" s="228" t="s">
        <v>160</v>
      </c>
      <c r="E323" s="229" t="s">
        <v>2957</v>
      </c>
      <c r="F323" s="230" t="s">
        <v>2958</v>
      </c>
      <c r="G323" s="231" t="s">
        <v>1563</v>
      </c>
      <c r="H323" s="232">
        <v>10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43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164</v>
      </c>
      <c r="AT323" s="240" t="s">
        <v>160</v>
      </c>
      <c r="AU323" s="240" t="s">
        <v>88</v>
      </c>
      <c r="AY323" s="18" t="s">
        <v>157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86</v>
      </c>
      <c r="BK323" s="241">
        <f>ROUND(I323*H323,2)</f>
        <v>0</v>
      </c>
      <c r="BL323" s="18" t="s">
        <v>164</v>
      </c>
      <c r="BM323" s="240" t="s">
        <v>2959</v>
      </c>
    </row>
    <row r="324" s="12" customFormat="1" ht="22.8" customHeight="1">
      <c r="A324" s="12"/>
      <c r="B324" s="212"/>
      <c r="C324" s="213"/>
      <c r="D324" s="214" t="s">
        <v>77</v>
      </c>
      <c r="E324" s="226" t="s">
        <v>2960</v>
      </c>
      <c r="F324" s="226" t="s">
        <v>2961</v>
      </c>
      <c r="G324" s="213"/>
      <c r="H324" s="213"/>
      <c r="I324" s="216"/>
      <c r="J324" s="227">
        <f>BK324</f>
        <v>0</v>
      </c>
      <c r="K324" s="213"/>
      <c r="L324" s="218"/>
      <c r="M324" s="219"/>
      <c r="N324" s="220"/>
      <c r="O324" s="220"/>
      <c r="P324" s="221">
        <f>SUM(P325:P326)</f>
        <v>0</v>
      </c>
      <c r="Q324" s="220"/>
      <c r="R324" s="221">
        <f>SUM(R325:R326)</f>
        <v>0</v>
      </c>
      <c r="S324" s="220"/>
      <c r="T324" s="222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86</v>
      </c>
      <c r="AT324" s="224" t="s">
        <v>77</v>
      </c>
      <c r="AU324" s="224" t="s">
        <v>86</v>
      </c>
      <c r="AY324" s="223" t="s">
        <v>157</v>
      </c>
      <c r="BK324" s="225">
        <f>SUM(BK325:BK326)</f>
        <v>0</v>
      </c>
    </row>
    <row r="325" s="2" customFormat="1" ht="24.15" customHeight="1">
      <c r="A325" s="39"/>
      <c r="B325" s="40"/>
      <c r="C325" s="228" t="s">
        <v>1074</v>
      </c>
      <c r="D325" s="228" t="s">
        <v>160</v>
      </c>
      <c r="E325" s="229" t="s">
        <v>2962</v>
      </c>
      <c r="F325" s="230" t="s">
        <v>2963</v>
      </c>
      <c r="G325" s="231" t="s">
        <v>1563</v>
      </c>
      <c r="H325" s="232">
        <v>2</v>
      </c>
      <c r="I325" s="233"/>
      <c r="J325" s="234">
        <f>ROUND(I325*H325,2)</f>
        <v>0</v>
      </c>
      <c r="K325" s="235"/>
      <c r="L325" s="45"/>
      <c r="M325" s="236" t="s">
        <v>1</v>
      </c>
      <c r="N325" s="237" t="s">
        <v>43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164</v>
      </c>
      <c r="AT325" s="240" t="s">
        <v>160</v>
      </c>
      <c r="AU325" s="240" t="s">
        <v>88</v>
      </c>
      <c r="AY325" s="18" t="s">
        <v>157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86</v>
      </c>
      <c r="BK325" s="241">
        <f>ROUND(I325*H325,2)</f>
        <v>0</v>
      </c>
      <c r="BL325" s="18" t="s">
        <v>164</v>
      </c>
      <c r="BM325" s="240" t="s">
        <v>2964</v>
      </c>
    </row>
    <row r="326" s="2" customFormat="1" ht="16.5" customHeight="1">
      <c r="A326" s="39"/>
      <c r="B326" s="40"/>
      <c r="C326" s="228" t="s">
        <v>1080</v>
      </c>
      <c r="D326" s="228" t="s">
        <v>160</v>
      </c>
      <c r="E326" s="229" t="s">
        <v>2965</v>
      </c>
      <c r="F326" s="230" t="s">
        <v>2966</v>
      </c>
      <c r="G326" s="231" t="s">
        <v>1563</v>
      </c>
      <c r="H326" s="232">
        <v>8</v>
      </c>
      <c r="I326" s="233"/>
      <c r="J326" s="234">
        <f>ROUND(I326*H326,2)</f>
        <v>0</v>
      </c>
      <c r="K326" s="235"/>
      <c r="L326" s="45"/>
      <c r="M326" s="236" t="s">
        <v>1</v>
      </c>
      <c r="N326" s="237" t="s">
        <v>43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164</v>
      </c>
      <c r="AT326" s="240" t="s">
        <v>160</v>
      </c>
      <c r="AU326" s="240" t="s">
        <v>88</v>
      </c>
      <c r="AY326" s="18" t="s">
        <v>157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86</v>
      </c>
      <c r="BK326" s="241">
        <f>ROUND(I326*H326,2)</f>
        <v>0</v>
      </c>
      <c r="BL326" s="18" t="s">
        <v>164</v>
      </c>
      <c r="BM326" s="240" t="s">
        <v>2967</v>
      </c>
    </row>
    <row r="327" s="12" customFormat="1" ht="22.8" customHeight="1">
      <c r="A327" s="12"/>
      <c r="B327" s="212"/>
      <c r="C327" s="213"/>
      <c r="D327" s="214" t="s">
        <v>77</v>
      </c>
      <c r="E327" s="226" t="s">
        <v>2968</v>
      </c>
      <c r="F327" s="226" t="s">
        <v>2969</v>
      </c>
      <c r="G327" s="213"/>
      <c r="H327" s="213"/>
      <c r="I327" s="216"/>
      <c r="J327" s="227">
        <f>BK327</f>
        <v>0</v>
      </c>
      <c r="K327" s="213"/>
      <c r="L327" s="218"/>
      <c r="M327" s="219"/>
      <c r="N327" s="220"/>
      <c r="O327" s="220"/>
      <c r="P327" s="221">
        <f>SUM(P328:P331)</f>
        <v>0</v>
      </c>
      <c r="Q327" s="220"/>
      <c r="R327" s="221">
        <f>SUM(R328:R331)</f>
        <v>0</v>
      </c>
      <c r="S327" s="220"/>
      <c r="T327" s="222">
        <f>SUM(T328:T331)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3" t="s">
        <v>86</v>
      </c>
      <c r="AT327" s="224" t="s">
        <v>77</v>
      </c>
      <c r="AU327" s="224" t="s">
        <v>86</v>
      </c>
      <c r="AY327" s="223" t="s">
        <v>157</v>
      </c>
      <c r="BK327" s="225">
        <f>SUM(BK328:BK331)</f>
        <v>0</v>
      </c>
    </row>
    <row r="328" s="2" customFormat="1" ht="16.5" customHeight="1">
      <c r="A328" s="39"/>
      <c r="B328" s="40"/>
      <c r="C328" s="228" t="s">
        <v>1086</v>
      </c>
      <c r="D328" s="228" t="s">
        <v>160</v>
      </c>
      <c r="E328" s="229" t="s">
        <v>2970</v>
      </c>
      <c r="F328" s="230" t="s">
        <v>2971</v>
      </c>
      <c r="G328" s="231" t="s">
        <v>1563</v>
      </c>
      <c r="H328" s="232">
        <v>38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43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164</v>
      </c>
      <c r="AT328" s="240" t="s">
        <v>160</v>
      </c>
      <c r="AU328" s="240" t="s">
        <v>88</v>
      </c>
      <c r="AY328" s="18" t="s">
        <v>157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86</v>
      </c>
      <c r="BK328" s="241">
        <f>ROUND(I328*H328,2)</f>
        <v>0</v>
      </c>
      <c r="BL328" s="18" t="s">
        <v>164</v>
      </c>
      <c r="BM328" s="240" t="s">
        <v>2972</v>
      </c>
    </row>
    <row r="329" s="2" customFormat="1" ht="16.5" customHeight="1">
      <c r="A329" s="39"/>
      <c r="B329" s="40"/>
      <c r="C329" s="228" t="s">
        <v>1091</v>
      </c>
      <c r="D329" s="228" t="s">
        <v>160</v>
      </c>
      <c r="E329" s="229" t="s">
        <v>2973</v>
      </c>
      <c r="F329" s="230" t="s">
        <v>2974</v>
      </c>
      <c r="G329" s="231" t="s">
        <v>1563</v>
      </c>
      <c r="H329" s="232">
        <v>127</v>
      </c>
      <c r="I329" s="233"/>
      <c r="J329" s="234">
        <f>ROUND(I329*H329,2)</f>
        <v>0</v>
      </c>
      <c r="K329" s="235"/>
      <c r="L329" s="45"/>
      <c r="M329" s="236" t="s">
        <v>1</v>
      </c>
      <c r="N329" s="237" t="s">
        <v>43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164</v>
      </c>
      <c r="AT329" s="240" t="s">
        <v>160</v>
      </c>
      <c r="AU329" s="240" t="s">
        <v>88</v>
      </c>
      <c r="AY329" s="18" t="s">
        <v>157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86</v>
      </c>
      <c r="BK329" s="241">
        <f>ROUND(I329*H329,2)</f>
        <v>0</v>
      </c>
      <c r="BL329" s="18" t="s">
        <v>164</v>
      </c>
      <c r="BM329" s="240" t="s">
        <v>2975</v>
      </c>
    </row>
    <row r="330" s="2" customFormat="1" ht="16.5" customHeight="1">
      <c r="A330" s="39"/>
      <c r="B330" s="40"/>
      <c r="C330" s="228" t="s">
        <v>1098</v>
      </c>
      <c r="D330" s="228" t="s">
        <v>160</v>
      </c>
      <c r="E330" s="229" t="s">
        <v>2976</v>
      </c>
      <c r="F330" s="230" t="s">
        <v>2977</v>
      </c>
      <c r="G330" s="231" t="s">
        <v>1563</v>
      </c>
      <c r="H330" s="232">
        <v>14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43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164</v>
      </c>
      <c r="AT330" s="240" t="s">
        <v>160</v>
      </c>
      <c r="AU330" s="240" t="s">
        <v>88</v>
      </c>
      <c r="AY330" s="18" t="s">
        <v>157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86</v>
      </c>
      <c r="BK330" s="241">
        <f>ROUND(I330*H330,2)</f>
        <v>0</v>
      </c>
      <c r="BL330" s="18" t="s">
        <v>164</v>
      </c>
      <c r="BM330" s="240" t="s">
        <v>2978</v>
      </c>
    </row>
    <row r="331" s="2" customFormat="1" ht="16.5" customHeight="1">
      <c r="A331" s="39"/>
      <c r="B331" s="40"/>
      <c r="C331" s="228" t="s">
        <v>1102</v>
      </c>
      <c r="D331" s="228" t="s">
        <v>160</v>
      </c>
      <c r="E331" s="229" t="s">
        <v>2979</v>
      </c>
      <c r="F331" s="230" t="s">
        <v>2980</v>
      </c>
      <c r="G331" s="231" t="s">
        <v>1563</v>
      </c>
      <c r="H331" s="232">
        <v>58</v>
      </c>
      <c r="I331" s="233"/>
      <c r="J331" s="234">
        <f>ROUND(I331*H331,2)</f>
        <v>0</v>
      </c>
      <c r="K331" s="235"/>
      <c r="L331" s="45"/>
      <c r="M331" s="236" t="s">
        <v>1</v>
      </c>
      <c r="N331" s="237" t="s">
        <v>43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164</v>
      </c>
      <c r="AT331" s="240" t="s">
        <v>160</v>
      </c>
      <c r="AU331" s="240" t="s">
        <v>88</v>
      </c>
      <c r="AY331" s="18" t="s">
        <v>157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86</v>
      </c>
      <c r="BK331" s="241">
        <f>ROUND(I331*H331,2)</f>
        <v>0</v>
      </c>
      <c r="BL331" s="18" t="s">
        <v>164</v>
      </c>
      <c r="BM331" s="240" t="s">
        <v>2981</v>
      </c>
    </row>
    <row r="332" s="12" customFormat="1" ht="22.8" customHeight="1">
      <c r="A332" s="12"/>
      <c r="B332" s="212"/>
      <c r="C332" s="213"/>
      <c r="D332" s="214" t="s">
        <v>77</v>
      </c>
      <c r="E332" s="226" t="s">
        <v>2982</v>
      </c>
      <c r="F332" s="226" t="s">
        <v>2983</v>
      </c>
      <c r="G332" s="213"/>
      <c r="H332" s="213"/>
      <c r="I332" s="216"/>
      <c r="J332" s="227">
        <f>BK332</f>
        <v>0</v>
      </c>
      <c r="K332" s="213"/>
      <c r="L332" s="218"/>
      <c r="M332" s="219"/>
      <c r="N332" s="220"/>
      <c r="O332" s="220"/>
      <c r="P332" s="221">
        <f>P333</f>
        <v>0</v>
      </c>
      <c r="Q332" s="220"/>
      <c r="R332" s="221">
        <f>R333</f>
        <v>0</v>
      </c>
      <c r="S332" s="220"/>
      <c r="T332" s="222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3" t="s">
        <v>86</v>
      </c>
      <c r="AT332" s="224" t="s">
        <v>77</v>
      </c>
      <c r="AU332" s="224" t="s">
        <v>86</v>
      </c>
      <c r="AY332" s="223" t="s">
        <v>157</v>
      </c>
      <c r="BK332" s="225">
        <f>BK333</f>
        <v>0</v>
      </c>
    </row>
    <row r="333" s="2" customFormat="1" ht="16.5" customHeight="1">
      <c r="A333" s="39"/>
      <c r="B333" s="40"/>
      <c r="C333" s="228" t="s">
        <v>1106</v>
      </c>
      <c r="D333" s="228" t="s">
        <v>160</v>
      </c>
      <c r="E333" s="229" t="s">
        <v>2984</v>
      </c>
      <c r="F333" s="230" t="s">
        <v>2985</v>
      </c>
      <c r="G333" s="231" t="s">
        <v>1563</v>
      </c>
      <c r="H333" s="232">
        <v>10</v>
      </c>
      <c r="I333" s="233"/>
      <c r="J333" s="234">
        <f>ROUND(I333*H333,2)</f>
        <v>0</v>
      </c>
      <c r="K333" s="235"/>
      <c r="L333" s="45"/>
      <c r="M333" s="236" t="s">
        <v>1</v>
      </c>
      <c r="N333" s="237" t="s">
        <v>43</v>
      </c>
      <c r="O333" s="92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164</v>
      </c>
      <c r="AT333" s="240" t="s">
        <v>160</v>
      </c>
      <c r="AU333" s="240" t="s">
        <v>88</v>
      </c>
      <c r="AY333" s="18" t="s">
        <v>157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86</v>
      </c>
      <c r="BK333" s="241">
        <f>ROUND(I333*H333,2)</f>
        <v>0</v>
      </c>
      <c r="BL333" s="18" t="s">
        <v>164</v>
      </c>
      <c r="BM333" s="240" t="s">
        <v>2986</v>
      </c>
    </row>
    <row r="334" s="12" customFormat="1" ht="22.8" customHeight="1">
      <c r="A334" s="12"/>
      <c r="B334" s="212"/>
      <c r="C334" s="213"/>
      <c r="D334" s="214" t="s">
        <v>77</v>
      </c>
      <c r="E334" s="226" t="s">
        <v>2904</v>
      </c>
      <c r="F334" s="226" t="s">
        <v>2905</v>
      </c>
      <c r="G334" s="213"/>
      <c r="H334" s="213"/>
      <c r="I334" s="216"/>
      <c r="J334" s="227">
        <f>BK334</f>
        <v>0</v>
      </c>
      <c r="K334" s="213"/>
      <c r="L334" s="218"/>
      <c r="M334" s="219"/>
      <c r="N334" s="220"/>
      <c r="O334" s="220"/>
      <c r="P334" s="221">
        <f>SUM(P335:P337)</f>
        <v>0</v>
      </c>
      <c r="Q334" s="220"/>
      <c r="R334" s="221">
        <f>SUM(R335:R337)</f>
        <v>0</v>
      </c>
      <c r="S334" s="220"/>
      <c r="T334" s="222">
        <f>SUM(T335:T337)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3" t="s">
        <v>86</v>
      </c>
      <c r="AT334" s="224" t="s">
        <v>77</v>
      </c>
      <c r="AU334" s="224" t="s">
        <v>86</v>
      </c>
      <c r="AY334" s="223" t="s">
        <v>157</v>
      </c>
      <c r="BK334" s="225">
        <f>SUM(BK335:BK337)</f>
        <v>0</v>
      </c>
    </row>
    <row r="335" s="2" customFormat="1" ht="16.5" customHeight="1">
      <c r="A335" s="39"/>
      <c r="B335" s="40"/>
      <c r="C335" s="228" t="s">
        <v>1110</v>
      </c>
      <c r="D335" s="228" t="s">
        <v>160</v>
      </c>
      <c r="E335" s="229" t="s">
        <v>2987</v>
      </c>
      <c r="F335" s="230" t="s">
        <v>2988</v>
      </c>
      <c r="G335" s="231" t="s">
        <v>2989</v>
      </c>
      <c r="H335" s="232">
        <v>10</v>
      </c>
      <c r="I335" s="233"/>
      <c r="J335" s="234">
        <f>ROUND(I335*H335,2)</f>
        <v>0</v>
      </c>
      <c r="K335" s="235"/>
      <c r="L335" s="45"/>
      <c r="M335" s="236" t="s">
        <v>1</v>
      </c>
      <c r="N335" s="237" t="s">
        <v>43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164</v>
      </c>
      <c r="AT335" s="240" t="s">
        <v>160</v>
      </c>
      <c r="AU335" s="240" t="s">
        <v>88</v>
      </c>
      <c r="AY335" s="18" t="s">
        <v>157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86</v>
      </c>
      <c r="BK335" s="241">
        <f>ROUND(I335*H335,2)</f>
        <v>0</v>
      </c>
      <c r="BL335" s="18" t="s">
        <v>164</v>
      </c>
      <c r="BM335" s="240" t="s">
        <v>2990</v>
      </c>
    </row>
    <row r="336" s="2" customFormat="1" ht="21.75" customHeight="1">
      <c r="A336" s="39"/>
      <c r="B336" s="40"/>
      <c r="C336" s="228" t="s">
        <v>1115</v>
      </c>
      <c r="D336" s="228" t="s">
        <v>160</v>
      </c>
      <c r="E336" s="229" t="s">
        <v>2991</v>
      </c>
      <c r="F336" s="230" t="s">
        <v>2992</v>
      </c>
      <c r="G336" s="231" t="s">
        <v>185</v>
      </c>
      <c r="H336" s="232">
        <v>1</v>
      </c>
      <c r="I336" s="233"/>
      <c r="J336" s="234">
        <f>ROUND(I336*H336,2)</f>
        <v>0</v>
      </c>
      <c r="K336" s="235"/>
      <c r="L336" s="45"/>
      <c r="M336" s="236" t="s">
        <v>1</v>
      </c>
      <c r="N336" s="237" t="s">
        <v>43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164</v>
      </c>
      <c r="AT336" s="240" t="s">
        <v>160</v>
      </c>
      <c r="AU336" s="240" t="s">
        <v>88</v>
      </c>
      <c r="AY336" s="18" t="s">
        <v>157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86</v>
      </c>
      <c r="BK336" s="241">
        <f>ROUND(I336*H336,2)</f>
        <v>0</v>
      </c>
      <c r="BL336" s="18" t="s">
        <v>164</v>
      </c>
      <c r="BM336" s="240" t="s">
        <v>2993</v>
      </c>
    </row>
    <row r="337" s="2" customFormat="1">
      <c r="A337" s="39"/>
      <c r="B337" s="40"/>
      <c r="C337" s="41"/>
      <c r="D337" s="244" t="s">
        <v>233</v>
      </c>
      <c r="E337" s="41"/>
      <c r="F337" s="275" t="s">
        <v>2994</v>
      </c>
      <c r="G337" s="41"/>
      <c r="H337" s="41"/>
      <c r="I337" s="276"/>
      <c r="J337" s="41"/>
      <c r="K337" s="41"/>
      <c r="L337" s="45"/>
      <c r="M337" s="277"/>
      <c r="N337" s="278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233</v>
      </c>
      <c r="AU337" s="18" t="s">
        <v>88</v>
      </c>
    </row>
    <row r="338" s="12" customFormat="1" ht="25.92" customHeight="1">
      <c r="A338" s="12"/>
      <c r="B338" s="212"/>
      <c r="C338" s="213"/>
      <c r="D338" s="214" t="s">
        <v>77</v>
      </c>
      <c r="E338" s="215" t="s">
        <v>2995</v>
      </c>
      <c r="F338" s="215" t="s">
        <v>2996</v>
      </c>
      <c r="G338" s="213"/>
      <c r="H338" s="213"/>
      <c r="I338" s="216"/>
      <c r="J338" s="217">
        <f>BK338</f>
        <v>0</v>
      </c>
      <c r="K338" s="213"/>
      <c r="L338" s="218"/>
      <c r="M338" s="219"/>
      <c r="N338" s="220"/>
      <c r="O338" s="220"/>
      <c r="P338" s="221">
        <f>P339+P342+P344+P346</f>
        <v>0</v>
      </c>
      <c r="Q338" s="220"/>
      <c r="R338" s="221">
        <f>R339+R342+R344+R346</f>
        <v>0</v>
      </c>
      <c r="S338" s="220"/>
      <c r="T338" s="222">
        <f>T339+T342+T344+T346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3" t="s">
        <v>86</v>
      </c>
      <c r="AT338" s="224" t="s">
        <v>77</v>
      </c>
      <c r="AU338" s="224" t="s">
        <v>78</v>
      </c>
      <c r="AY338" s="223" t="s">
        <v>157</v>
      </c>
      <c r="BK338" s="225">
        <f>BK339+BK342+BK344+BK346</f>
        <v>0</v>
      </c>
    </row>
    <row r="339" s="12" customFormat="1" ht="22.8" customHeight="1">
      <c r="A339" s="12"/>
      <c r="B339" s="212"/>
      <c r="C339" s="213"/>
      <c r="D339" s="214" t="s">
        <v>77</v>
      </c>
      <c r="E339" s="226" t="s">
        <v>2997</v>
      </c>
      <c r="F339" s="226" t="s">
        <v>2998</v>
      </c>
      <c r="G339" s="213"/>
      <c r="H339" s="213"/>
      <c r="I339" s="216"/>
      <c r="J339" s="227">
        <f>BK339</f>
        <v>0</v>
      </c>
      <c r="K339" s="213"/>
      <c r="L339" s="218"/>
      <c r="M339" s="219"/>
      <c r="N339" s="220"/>
      <c r="O339" s="220"/>
      <c r="P339" s="221">
        <f>SUM(P340:P341)</f>
        <v>0</v>
      </c>
      <c r="Q339" s="220"/>
      <c r="R339" s="221">
        <f>SUM(R340:R341)</f>
        <v>0</v>
      </c>
      <c r="S339" s="220"/>
      <c r="T339" s="222">
        <f>SUM(T340:T341)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3" t="s">
        <v>86</v>
      </c>
      <c r="AT339" s="224" t="s">
        <v>77</v>
      </c>
      <c r="AU339" s="224" t="s">
        <v>86</v>
      </c>
      <c r="AY339" s="223" t="s">
        <v>157</v>
      </c>
      <c r="BK339" s="225">
        <f>SUM(BK340:BK341)</f>
        <v>0</v>
      </c>
    </row>
    <row r="340" s="2" customFormat="1" ht="16.5" customHeight="1">
      <c r="A340" s="39"/>
      <c r="B340" s="40"/>
      <c r="C340" s="228" t="s">
        <v>1119</v>
      </c>
      <c r="D340" s="228" t="s">
        <v>160</v>
      </c>
      <c r="E340" s="229" t="s">
        <v>2999</v>
      </c>
      <c r="F340" s="230" t="s">
        <v>3000</v>
      </c>
      <c r="G340" s="231" t="s">
        <v>1563</v>
      </c>
      <c r="H340" s="232">
        <v>11</v>
      </c>
      <c r="I340" s="233"/>
      <c r="J340" s="234">
        <f>ROUND(I340*H340,2)</f>
        <v>0</v>
      </c>
      <c r="K340" s="235"/>
      <c r="L340" s="45"/>
      <c r="M340" s="236" t="s">
        <v>1</v>
      </c>
      <c r="N340" s="237" t="s">
        <v>43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164</v>
      </c>
      <c r="AT340" s="240" t="s">
        <v>160</v>
      </c>
      <c r="AU340" s="240" t="s">
        <v>88</v>
      </c>
      <c r="AY340" s="18" t="s">
        <v>157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86</v>
      </c>
      <c r="BK340" s="241">
        <f>ROUND(I340*H340,2)</f>
        <v>0</v>
      </c>
      <c r="BL340" s="18" t="s">
        <v>164</v>
      </c>
      <c r="BM340" s="240" t="s">
        <v>3001</v>
      </c>
    </row>
    <row r="341" s="2" customFormat="1" ht="16.5" customHeight="1">
      <c r="A341" s="39"/>
      <c r="B341" s="40"/>
      <c r="C341" s="228" t="s">
        <v>1123</v>
      </c>
      <c r="D341" s="228" t="s">
        <v>160</v>
      </c>
      <c r="E341" s="229" t="s">
        <v>3002</v>
      </c>
      <c r="F341" s="230" t="s">
        <v>3003</v>
      </c>
      <c r="G341" s="231" t="s">
        <v>1563</v>
      </c>
      <c r="H341" s="232">
        <v>6</v>
      </c>
      <c r="I341" s="233"/>
      <c r="J341" s="234">
        <f>ROUND(I341*H341,2)</f>
        <v>0</v>
      </c>
      <c r="K341" s="235"/>
      <c r="L341" s="45"/>
      <c r="M341" s="236" t="s">
        <v>1</v>
      </c>
      <c r="N341" s="237" t="s">
        <v>43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164</v>
      </c>
      <c r="AT341" s="240" t="s">
        <v>160</v>
      </c>
      <c r="AU341" s="240" t="s">
        <v>88</v>
      </c>
      <c r="AY341" s="18" t="s">
        <v>157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86</v>
      </c>
      <c r="BK341" s="241">
        <f>ROUND(I341*H341,2)</f>
        <v>0</v>
      </c>
      <c r="BL341" s="18" t="s">
        <v>164</v>
      </c>
      <c r="BM341" s="240" t="s">
        <v>3004</v>
      </c>
    </row>
    <row r="342" s="12" customFormat="1" ht="22.8" customHeight="1">
      <c r="A342" s="12"/>
      <c r="B342" s="212"/>
      <c r="C342" s="213"/>
      <c r="D342" s="214" t="s">
        <v>77</v>
      </c>
      <c r="E342" s="226" t="s">
        <v>3005</v>
      </c>
      <c r="F342" s="226" t="s">
        <v>3006</v>
      </c>
      <c r="G342" s="213"/>
      <c r="H342" s="213"/>
      <c r="I342" s="216"/>
      <c r="J342" s="227">
        <f>BK342</f>
        <v>0</v>
      </c>
      <c r="K342" s="213"/>
      <c r="L342" s="218"/>
      <c r="M342" s="219"/>
      <c r="N342" s="220"/>
      <c r="O342" s="220"/>
      <c r="P342" s="221">
        <f>P343</f>
        <v>0</v>
      </c>
      <c r="Q342" s="220"/>
      <c r="R342" s="221">
        <f>R343</f>
        <v>0</v>
      </c>
      <c r="S342" s="220"/>
      <c r="T342" s="222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3" t="s">
        <v>86</v>
      </c>
      <c r="AT342" s="224" t="s">
        <v>77</v>
      </c>
      <c r="AU342" s="224" t="s">
        <v>86</v>
      </c>
      <c r="AY342" s="223" t="s">
        <v>157</v>
      </c>
      <c r="BK342" s="225">
        <f>BK343</f>
        <v>0</v>
      </c>
    </row>
    <row r="343" s="2" customFormat="1" ht="16.5" customHeight="1">
      <c r="A343" s="39"/>
      <c r="B343" s="40"/>
      <c r="C343" s="228" t="s">
        <v>1129</v>
      </c>
      <c r="D343" s="228" t="s">
        <v>160</v>
      </c>
      <c r="E343" s="229" t="s">
        <v>3007</v>
      </c>
      <c r="F343" s="230" t="s">
        <v>3008</v>
      </c>
      <c r="G343" s="231" t="s">
        <v>1563</v>
      </c>
      <c r="H343" s="232">
        <v>47</v>
      </c>
      <c r="I343" s="233"/>
      <c r="J343" s="234">
        <f>ROUND(I343*H343,2)</f>
        <v>0</v>
      </c>
      <c r="K343" s="235"/>
      <c r="L343" s="45"/>
      <c r="M343" s="236" t="s">
        <v>1</v>
      </c>
      <c r="N343" s="237" t="s">
        <v>43</v>
      </c>
      <c r="O343" s="92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164</v>
      </c>
      <c r="AT343" s="240" t="s">
        <v>160</v>
      </c>
      <c r="AU343" s="240" t="s">
        <v>88</v>
      </c>
      <c r="AY343" s="18" t="s">
        <v>157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86</v>
      </c>
      <c r="BK343" s="241">
        <f>ROUND(I343*H343,2)</f>
        <v>0</v>
      </c>
      <c r="BL343" s="18" t="s">
        <v>164</v>
      </c>
      <c r="BM343" s="240" t="s">
        <v>3009</v>
      </c>
    </row>
    <row r="344" s="12" customFormat="1" ht="22.8" customHeight="1">
      <c r="A344" s="12"/>
      <c r="B344" s="212"/>
      <c r="C344" s="213"/>
      <c r="D344" s="214" t="s">
        <v>77</v>
      </c>
      <c r="E344" s="226" t="s">
        <v>3010</v>
      </c>
      <c r="F344" s="226" t="s">
        <v>3011</v>
      </c>
      <c r="G344" s="213"/>
      <c r="H344" s="213"/>
      <c r="I344" s="216"/>
      <c r="J344" s="227">
        <f>BK344</f>
        <v>0</v>
      </c>
      <c r="K344" s="213"/>
      <c r="L344" s="218"/>
      <c r="M344" s="219"/>
      <c r="N344" s="220"/>
      <c r="O344" s="220"/>
      <c r="P344" s="221">
        <f>P345</f>
        <v>0</v>
      </c>
      <c r="Q344" s="220"/>
      <c r="R344" s="221">
        <f>R345</f>
        <v>0</v>
      </c>
      <c r="S344" s="220"/>
      <c r="T344" s="222">
        <f>T345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3" t="s">
        <v>86</v>
      </c>
      <c r="AT344" s="224" t="s">
        <v>77</v>
      </c>
      <c r="AU344" s="224" t="s">
        <v>86</v>
      </c>
      <c r="AY344" s="223" t="s">
        <v>157</v>
      </c>
      <c r="BK344" s="225">
        <f>BK345</f>
        <v>0</v>
      </c>
    </row>
    <row r="345" s="2" customFormat="1" ht="16.5" customHeight="1">
      <c r="A345" s="39"/>
      <c r="B345" s="40"/>
      <c r="C345" s="228" t="s">
        <v>1133</v>
      </c>
      <c r="D345" s="228" t="s">
        <v>160</v>
      </c>
      <c r="E345" s="229" t="s">
        <v>3012</v>
      </c>
      <c r="F345" s="230" t="s">
        <v>3013</v>
      </c>
      <c r="G345" s="231" t="s">
        <v>212</v>
      </c>
      <c r="H345" s="232">
        <v>65</v>
      </c>
      <c r="I345" s="233"/>
      <c r="J345" s="234">
        <f>ROUND(I345*H345,2)</f>
        <v>0</v>
      </c>
      <c r="K345" s="235"/>
      <c r="L345" s="45"/>
      <c r="M345" s="236" t="s">
        <v>1</v>
      </c>
      <c r="N345" s="237" t="s">
        <v>43</v>
      </c>
      <c r="O345" s="92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164</v>
      </c>
      <c r="AT345" s="240" t="s">
        <v>160</v>
      </c>
      <c r="AU345" s="240" t="s">
        <v>88</v>
      </c>
      <c r="AY345" s="18" t="s">
        <v>157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86</v>
      </c>
      <c r="BK345" s="241">
        <f>ROUND(I345*H345,2)</f>
        <v>0</v>
      </c>
      <c r="BL345" s="18" t="s">
        <v>164</v>
      </c>
      <c r="BM345" s="240" t="s">
        <v>3014</v>
      </c>
    </row>
    <row r="346" s="12" customFormat="1" ht="22.8" customHeight="1">
      <c r="A346" s="12"/>
      <c r="B346" s="212"/>
      <c r="C346" s="213"/>
      <c r="D346" s="214" t="s">
        <v>77</v>
      </c>
      <c r="E346" s="226" t="s">
        <v>3015</v>
      </c>
      <c r="F346" s="226" t="s">
        <v>3016</v>
      </c>
      <c r="G346" s="213"/>
      <c r="H346" s="213"/>
      <c r="I346" s="216"/>
      <c r="J346" s="227">
        <f>BK346</f>
        <v>0</v>
      </c>
      <c r="K346" s="213"/>
      <c r="L346" s="218"/>
      <c r="M346" s="219"/>
      <c r="N346" s="220"/>
      <c r="O346" s="220"/>
      <c r="P346" s="221">
        <f>P347</f>
        <v>0</v>
      </c>
      <c r="Q346" s="220"/>
      <c r="R346" s="221">
        <f>R347</f>
        <v>0</v>
      </c>
      <c r="S346" s="220"/>
      <c r="T346" s="222">
        <f>T347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3" t="s">
        <v>86</v>
      </c>
      <c r="AT346" s="224" t="s">
        <v>77</v>
      </c>
      <c r="AU346" s="224" t="s">
        <v>86</v>
      </c>
      <c r="AY346" s="223" t="s">
        <v>157</v>
      </c>
      <c r="BK346" s="225">
        <f>BK347</f>
        <v>0</v>
      </c>
    </row>
    <row r="347" s="2" customFormat="1" ht="16.5" customHeight="1">
      <c r="A347" s="39"/>
      <c r="B347" s="40"/>
      <c r="C347" s="228" t="s">
        <v>1138</v>
      </c>
      <c r="D347" s="228" t="s">
        <v>160</v>
      </c>
      <c r="E347" s="229" t="s">
        <v>3017</v>
      </c>
      <c r="F347" s="230" t="s">
        <v>3018</v>
      </c>
      <c r="G347" s="231" t="s">
        <v>1563</v>
      </c>
      <c r="H347" s="232">
        <v>1</v>
      </c>
      <c r="I347" s="233"/>
      <c r="J347" s="234">
        <f>ROUND(I347*H347,2)</f>
        <v>0</v>
      </c>
      <c r="K347" s="235"/>
      <c r="L347" s="45"/>
      <c r="M347" s="236" t="s">
        <v>1</v>
      </c>
      <c r="N347" s="237" t="s">
        <v>43</v>
      </c>
      <c r="O347" s="92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164</v>
      </c>
      <c r="AT347" s="240" t="s">
        <v>160</v>
      </c>
      <c r="AU347" s="240" t="s">
        <v>88</v>
      </c>
      <c r="AY347" s="18" t="s">
        <v>157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86</v>
      </c>
      <c r="BK347" s="241">
        <f>ROUND(I347*H347,2)</f>
        <v>0</v>
      </c>
      <c r="BL347" s="18" t="s">
        <v>164</v>
      </c>
      <c r="BM347" s="240" t="s">
        <v>3019</v>
      </c>
    </row>
    <row r="348" s="12" customFormat="1" ht="25.92" customHeight="1">
      <c r="A348" s="12"/>
      <c r="B348" s="212"/>
      <c r="C348" s="213"/>
      <c r="D348" s="214" t="s">
        <v>77</v>
      </c>
      <c r="E348" s="215" t="s">
        <v>3020</v>
      </c>
      <c r="F348" s="215" t="s">
        <v>3021</v>
      </c>
      <c r="G348" s="213"/>
      <c r="H348" s="213"/>
      <c r="I348" s="216"/>
      <c r="J348" s="217">
        <f>BK348</f>
        <v>0</v>
      </c>
      <c r="K348" s="213"/>
      <c r="L348" s="218"/>
      <c r="M348" s="219"/>
      <c r="N348" s="220"/>
      <c r="O348" s="220"/>
      <c r="P348" s="221">
        <f>P349+P351</f>
        <v>0</v>
      </c>
      <c r="Q348" s="220"/>
      <c r="R348" s="221">
        <f>R349+R351</f>
        <v>0</v>
      </c>
      <c r="S348" s="220"/>
      <c r="T348" s="222">
        <f>T349+T351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3" t="s">
        <v>86</v>
      </c>
      <c r="AT348" s="224" t="s">
        <v>77</v>
      </c>
      <c r="AU348" s="224" t="s">
        <v>78</v>
      </c>
      <c r="AY348" s="223" t="s">
        <v>157</v>
      </c>
      <c r="BK348" s="225">
        <f>BK349+BK351</f>
        <v>0</v>
      </c>
    </row>
    <row r="349" s="12" customFormat="1" ht="22.8" customHeight="1">
      <c r="A349" s="12"/>
      <c r="B349" s="212"/>
      <c r="C349" s="213"/>
      <c r="D349" s="214" t="s">
        <v>77</v>
      </c>
      <c r="E349" s="226" t="s">
        <v>3022</v>
      </c>
      <c r="F349" s="226" t="s">
        <v>3023</v>
      </c>
      <c r="G349" s="213"/>
      <c r="H349" s="213"/>
      <c r="I349" s="216"/>
      <c r="J349" s="227">
        <f>BK349</f>
        <v>0</v>
      </c>
      <c r="K349" s="213"/>
      <c r="L349" s="218"/>
      <c r="M349" s="219"/>
      <c r="N349" s="220"/>
      <c r="O349" s="220"/>
      <c r="P349" s="221">
        <f>P350</f>
        <v>0</v>
      </c>
      <c r="Q349" s="220"/>
      <c r="R349" s="221">
        <f>R350</f>
        <v>0</v>
      </c>
      <c r="S349" s="220"/>
      <c r="T349" s="222">
        <f>T350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3" t="s">
        <v>86</v>
      </c>
      <c r="AT349" s="224" t="s">
        <v>77</v>
      </c>
      <c r="AU349" s="224" t="s">
        <v>86</v>
      </c>
      <c r="AY349" s="223" t="s">
        <v>157</v>
      </c>
      <c r="BK349" s="225">
        <f>BK350</f>
        <v>0</v>
      </c>
    </row>
    <row r="350" s="2" customFormat="1" ht="24.15" customHeight="1">
      <c r="A350" s="39"/>
      <c r="B350" s="40"/>
      <c r="C350" s="228" t="s">
        <v>1142</v>
      </c>
      <c r="D350" s="228" t="s">
        <v>160</v>
      </c>
      <c r="E350" s="229" t="s">
        <v>3024</v>
      </c>
      <c r="F350" s="230" t="s">
        <v>3025</v>
      </c>
      <c r="G350" s="231" t="s">
        <v>212</v>
      </c>
      <c r="H350" s="232">
        <v>160</v>
      </c>
      <c r="I350" s="233"/>
      <c r="J350" s="234">
        <f>ROUND(I350*H350,2)</f>
        <v>0</v>
      </c>
      <c r="K350" s="235"/>
      <c r="L350" s="45"/>
      <c r="M350" s="236" t="s">
        <v>1</v>
      </c>
      <c r="N350" s="237" t="s">
        <v>43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164</v>
      </c>
      <c r="AT350" s="240" t="s">
        <v>160</v>
      </c>
      <c r="AU350" s="240" t="s">
        <v>88</v>
      </c>
      <c r="AY350" s="18" t="s">
        <v>157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86</v>
      </c>
      <c r="BK350" s="241">
        <f>ROUND(I350*H350,2)</f>
        <v>0</v>
      </c>
      <c r="BL350" s="18" t="s">
        <v>164</v>
      </c>
      <c r="BM350" s="240" t="s">
        <v>3026</v>
      </c>
    </row>
    <row r="351" s="12" customFormat="1" ht="22.8" customHeight="1">
      <c r="A351" s="12"/>
      <c r="B351" s="212"/>
      <c r="C351" s="213"/>
      <c r="D351" s="214" t="s">
        <v>77</v>
      </c>
      <c r="E351" s="226" t="s">
        <v>3027</v>
      </c>
      <c r="F351" s="226" t="s">
        <v>3028</v>
      </c>
      <c r="G351" s="213"/>
      <c r="H351" s="213"/>
      <c r="I351" s="216"/>
      <c r="J351" s="227">
        <f>BK351</f>
        <v>0</v>
      </c>
      <c r="K351" s="213"/>
      <c r="L351" s="218"/>
      <c r="M351" s="219"/>
      <c r="N351" s="220"/>
      <c r="O351" s="220"/>
      <c r="P351" s="221">
        <f>P352</f>
        <v>0</v>
      </c>
      <c r="Q351" s="220"/>
      <c r="R351" s="221">
        <f>R352</f>
        <v>0</v>
      </c>
      <c r="S351" s="220"/>
      <c r="T351" s="222">
        <f>T352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3" t="s">
        <v>86</v>
      </c>
      <c r="AT351" s="224" t="s">
        <v>77</v>
      </c>
      <c r="AU351" s="224" t="s">
        <v>86</v>
      </c>
      <c r="AY351" s="223" t="s">
        <v>157</v>
      </c>
      <c r="BK351" s="225">
        <f>BK352</f>
        <v>0</v>
      </c>
    </row>
    <row r="352" s="2" customFormat="1" ht="16.5" customHeight="1">
      <c r="A352" s="39"/>
      <c r="B352" s="40"/>
      <c r="C352" s="228" t="s">
        <v>1146</v>
      </c>
      <c r="D352" s="228" t="s">
        <v>160</v>
      </c>
      <c r="E352" s="229" t="s">
        <v>3029</v>
      </c>
      <c r="F352" s="230" t="s">
        <v>3030</v>
      </c>
      <c r="G352" s="231" t="s">
        <v>212</v>
      </c>
      <c r="H352" s="232">
        <v>160</v>
      </c>
      <c r="I352" s="233"/>
      <c r="J352" s="234">
        <f>ROUND(I352*H352,2)</f>
        <v>0</v>
      </c>
      <c r="K352" s="235"/>
      <c r="L352" s="45"/>
      <c r="M352" s="236" t="s">
        <v>1</v>
      </c>
      <c r="N352" s="237" t="s">
        <v>43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164</v>
      </c>
      <c r="AT352" s="240" t="s">
        <v>160</v>
      </c>
      <c r="AU352" s="240" t="s">
        <v>88</v>
      </c>
      <c r="AY352" s="18" t="s">
        <v>157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86</v>
      </c>
      <c r="BK352" s="241">
        <f>ROUND(I352*H352,2)</f>
        <v>0</v>
      </c>
      <c r="BL352" s="18" t="s">
        <v>164</v>
      </c>
      <c r="BM352" s="240" t="s">
        <v>3031</v>
      </c>
    </row>
    <row r="353" s="12" customFormat="1" ht="25.92" customHeight="1">
      <c r="A353" s="12"/>
      <c r="B353" s="212"/>
      <c r="C353" s="213"/>
      <c r="D353" s="214" t="s">
        <v>77</v>
      </c>
      <c r="E353" s="215" t="s">
        <v>118</v>
      </c>
      <c r="F353" s="215" t="s">
        <v>3032</v>
      </c>
      <c r="G353" s="213"/>
      <c r="H353" s="213"/>
      <c r="I353" s="216"/>
      <c r="J353" s="217">
        <f>BK353</f>
        <v>0</v>
      </c>
      <c r="K353" s="213"/>
      <c r="L353" s="218"/>
      <c r="M353" s="219"/>
      <c r="N353" s="220"/>
      <c r="O353" s="220"/>
      <c r="P353" s="221">
        <f>P354</f>
        <v>0</v>
      </c>
      <c r="Q353" s="220"/>
      <c r="R353" s="221">
        <f>R354</f>
        <v>0</v>
      </c>
      <c r="S353" s="220"/>
      <c r="T353" s="222">
        <f>T354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3" t="s">
        <v>187</v>
      </c>
      <c r="AT353" s="224" t="s">
        <v>77</v>
      </c>
      <c r="AU353" s="224" t="s">
        <v>78</v>
      </c>
      <c r="AY353" s="223" t="s">
        <v>157</v>
      </c>
      <c r="BK353" s="225">
        <f>BK354</f>
        <v>0</v>
      </c>
    </row>
    <row r="354" s="12" customFormat="1" ht="22.8" customHeight="1">
      <c r="A354" s="12"/>
      <c r="B354" s="212"/>
      <c r="C354" s="213"/>
      <c r="D354" s="214" t="s">
        <v>77</v>
      </c>
      <c r="E354" s="226" t="s">
        <v>3033</v>
      </c>
      <c r="F354" s="226" t="s">
        <v>3034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P355</f>
        <v>0</v>
      </c>
      <c r="Q354" s="220"/>
      <c r="R354" s="221">
        <f>R355</f>
        <v>0</v>
      </c>
      <c r="S354" s="220"/>
      <c r="T354" s="222">
        <f>T355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187</v>
      </c>
      <c r="AT354" s="224" t="s">
        <v>77</v>
      </c>
      <c r="AU354" s="224" t="s">
        <v>86</v>
      </c>
      <c r="AY354" s="223" t="s">
        <v>157</v>
      </c>
      <c r="BK354" s="225">
        <f>BK355</f>
        <v>0</v>
      </c>
    </row>
    <row r="355" s="2" customFormat="1" ht="16.5" customHeight="1">
      <c r="A355" s="39"/>
      <c r="B355" s="40"/>
      <c r="C355" s="228" t="s">
        <v>1150</v>
      </c>
      <c r="D355" s="228" t="s">
        <v>160</v>
      </c>
      <c r="E355" s="229" t="s">
        <v>3035</v>
      </c>
      <c r="F355" s="230" t="s">
        <v>3036</v>
      </c>
      <c r="G355" s="231" t="s">
        <v>3037</v>
      </c>
      <c r="H355" s="232">
        <v>1</v>
      </c>
      <c r="I355" s="233"/>
      <c r="J355" s="234">
        <f>ROUND(I355*H355,2)</f>
        <v>0</v>
      </c>
      <c r="K355" s="235"/>
      <c r="L355" s="45"/>
      <c r="M355" s="291" t="s">
        <v>1</v>
      </c>
      <c r="N355" s="292" t="s">
        <v>43</v>
      </c>
      <c r="O355" s="293"/>
      <c r="P355" s="294">
        <f>O355*H355</f>
        <v>0</v>
      </c>
      <c r="Q355" s="294">
        <v>0</v>
      </c>
      <c r="R355" s="294">
        <f>Q355*H355</f>
        <v>0</v>
      </c>
      <c r="S355" s="294">
        <v>0</v>
      </c>
      <c r="T355" s="29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3038</v>
      </c>
      <c r="AT355" s="240" t="s">
        <v>160</v>
      </c>
      <c r="AU355" s="240" t="s">
        <v>88</v>
      </c>
      <c r="AY355" s="18" t="s">
        <v>157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86</v>
      </c>
      <c r="BK355" s="241">
        <f>ROUND(I355*H355,2)</f>
        <v>0</v>
      </c>
      <c r="BL355" s="18" t="s">
        <v>3038</v>
      </c>
      <c r="BM355" s="240" t="s">
        <v>3039</v>
      </c>
    </row>
    <row r="356" s="2" customFormat="1" ht="6.96" customHeight="1">
      <c r="A356" s="39"/>
      <c r="B356" s="67"/>
      <c r="C356" s="68"/>
      <c r="D356" s="68"/>
      <c r="E356" s="68"/>
      <c r="F356" s="68"/>
      <c r="G356" s="68"/>
      <c r="H356" s="68"/>
      <c r="I356" s="68"/>
      <c r="J356" s="68"/>
      <c r="K356" s="68"/>
      <c r="L356" s="45"/>
      <c r="M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</sheetData>
  <sheetProtection sheet="1" autoFilter="0" formatColumns="0" formatRows="0" objects="1" scenarios="1" spinCount="100000" saltValue="NGcaQ7yt5EG6stX9kWaYlxAECoVILRxDOuQwZe1YqRyHGnoBD+kOqGYXC1hLP4IJHsJvAVuXXFz6LfwtHEa91w==" hashValue="TF4HoTSLMTzjT3MPCKhDl0uu7qj/i9RnJ+qc+k/ElY+pX0ZBaZHe9uDL9MTCAYXZAEKjSuvqP7cI4jXK1cCH1w==" algorithmName="SHA-512" password="CC35"/>
  <autoFilter ref="C174:K355"/>
  <mergeCells count="9">
    <mergeCell ref="E7:H7"/>
    <mergeCell ref="E9:H9"/>
    <mergeCell ref="E18:H18"/>
    <mergeCell ref="E27:H27"/>
    <mergeCell ref="E85:H85"/>
    <mergeCell ref="E87:H87"/>
    <mergeCell ref="E165:H165"/>
    <mergeCell ref="E167:H16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 Senohraby ON - oprava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3040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25. 7. 2023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ROUND((SUM(BE135:BE336)),  2)</f>
        <v>0</v>
      </c>
      <c r="G33" s="39"/>
      <c r="H33" s="39"/>
      <c r="I33" s="165">
        <v>0.20999999999999999</v>
      </c>
      <c r="J33" s="164">
        <f>ROUND(((SUM(BE135:BE336))*I33),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ROUND((SUM(BF135:BF336)),  2)</f>
        <v>0</v>
      </c>
      <c r="G34" s="39"/>
      <c r="H34" s="39"/>
      <c r="I34" s="165">
        <v>0.14999999999999999</v>
      </c>
      <c r="J34" s="164">
        <f>ROUND(((SUM(BF135:BF336))*I34),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ROUND((SUM(BG135:BG336)),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ROUND((SUM(BH135:BH336)),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ROUND((SUM(BI135:BI336)),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 Senohraby ON -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SO.07 - Oprava zpevněných ploch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Senohraby</v>
      </c>
      <c r="G89" s="41"/>
      <c r="H89" s="41"/>
      <c r="I89" s="33" t="s">
        <v>22</v>
      </c>
      <c r="J89" s="80" t="str">
        <f>IF(J12="","",J12)</f>
        <v>25. 7. 2023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L. Malý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124</v>
      </c>
      <c r="D94" s="186"/>
      <c r="E94" s="186"/>
      <c r="F94" s="186"/>
      <c r="G94" s="186"/>
      <c r="H94" s="186"/>
      <c r="I94" s="186"/>
      <c r="J94" s="187" t="s">
        <v>125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126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127</v>
      </c>
    </row>
    <row r="97" s="9" customFormat="1" ht="24.96" customHeight="1">
      <c r="A97" s="9"/>
      <c r="B97" s="189"/>
      <c r="C97" s="190"/>
      <c r="D97" s="191" t="s">
        <v>128</v>
      </c>
      <c r="E97" s="192"/>
      <c r="F97" s="192"/>
      <c r="G97" s="192"/>
      <c r="H97" s="192"/>
      <c r="I97" s="192"/>
      <c r="J97" s="193">
        <f>J136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3041</v>
      </c>
      <c r="E98" s="197"/>
      <c r="F98" s="197"/>
      <c r="G98" s="197"/>
      <c r="H98" s="197"/>
      <c r="I98" s="197"/>
      <c r="J98" s="198">
        <f>J137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3042</v>
      </c>
      <c r="E99" s="197"/>
      <c r="F99" s="197"/>
      <c r="G99" s="197"/>
      <c r="H99" s="197"/>
      <c r="I99" s="197"/>
      <c r="J99" s="198">
        <f>J187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129</v>
      </c>
      <c r="E100" s="197"/>
      <c r="F100" s="197"/>
      <c r="G100" s="197"/>
      <c r="H100" s="197"/>
      <c r="I100" s="197"/>
      <c r="J100" s="198">
        <f>J196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3043</v>
      </c>
      <c r="E101" s="197"/>
      <c r="F101" s="197"/>
      <c r="G101" s="197"/>
      <c r="H101" s="197"/>
      <c r="I101" s="197"/>
      <c r="J101" s="198">
        <f>J199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3044</v>
      </c>
      <c r="E102" s="197"/>
      <c r="F102" s="197"/>
      <c r="G102" s="197"/>
      <c r="H102" s="197"/>
      <c r="I102" s="197"/>
      <c r="J102" s="198">
        <f>J208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559</v>
      </c>
      <c r="E103" s="197"/>
      <c r="F103" s="197"/>
      <c r="G103" s="197"/>
      <c r="H103" s="197"/>
      <c r="I103" s="197"/>
      <c r="J103" s="198">
        <f>J237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560</v>
      </c>
      <c r="E104" s="197"/>
      <c r="F104" s="197"/>
      <c r="G104" s="197"/>
      <c r="H104" s="197"/>
      <c r="I104" s="197"/>
      <c r="J104" s="198">
        <f>J249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561</v>
      </c>
      <c r="E105" s="197"/>
      <c r="F105" s="197"/>
      <c r="G105" s="197"/>
      <c r="H105" s="197"/>
      <c r="I105" s="197"/>
      <c r="J105" s="198">
        <f>J261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3045</v>
      </c>
      <c r="E106" s="197"/>
      <c r="F106" s="197"/>
      <c r="G106" s="197"/>
      <c r="H106" s="197"/>
      <c r="I106" s="197"/>
      <c r="J106" s="198">
        <f>J290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131</v>
      </c>
      <c r="E107" s="197"/>
      <c r="F107" s="197"/>
      <c r="G107" s="197"/>
      <c r="H107" s="197"/>
      <c r="I107" s="197"/>
      <c r="J107" s="198">
        <f>J292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3046</v>
      </c>
      <c r="E108" s="192"/>
      <c r="F108" s="192"/>
      <c r="G108" s="192"/>
      <c r="H108" s="192"/>
      <c r="I108" s="192"/>
      <c r="J108" s="193">
        <f>J301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9"/>
      <c r="C109" s="190"/>
      <c r="D109" s="191" t="s">
        <v>133</v>
      </c>
      <c r="E109" s="192"/>
      <c r="F109" s="192"/>
      <c r="G109" s="192"/>
      <c r="H109" s="192"/>
      <c r="I109" s="192"/>
      <c r="J109" s="193">
        <f>J303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5"/>
      <c r="C110" s="134"/>
      <c r="D110" s="196" t="s">
        <v>1333</v>
      </c>
      <c r="E110" s="197"/>
      <c r="F110" s="197"/>
      <c r="G110" s="197"/>
      <c r="H110" s="197"/>
      <c r="I110" s="197"/>
      <c r="J110" s="198">
        <f>J304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1578</v>
      </c>
      <c r="E111" s="197"/>
      <c r="F111" s="197"/>
      <c r="G111" s="197"/>
      <c r="H111" s="197"/>
      <c r="I111" s="197"/>
      <c r="J111" s="198">
        <f>J316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138</v>
      </c>
      <c r="E112" s="197"/>
      <c r="F112" s="197"/>
      <c r="G112" s="197"/>
      <c r="H112" s="197"/>
      <c r="I112" s="197"/>
      <c r="J112" s="198">
        <f>J318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566</v>
      </c>
      <c r="E113" s="197"/>
      <c r="F113" s="197"/>
      <c r="G113" s="197"/>
      <c r="H113" s="197"/>
      <c r="I113" s="197"/>
      <c r="J113" s="198">
        <f>J328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3047</v>
      </c>
      <c r="E114" s="197"/>
      <c r="F114" s="197"/>
      <c r="G114" s="197"/>
      <c r="H114" s="197"/>
      <c r="I114" s="197"/>
      <c r="J114" s="198">
        <f>J333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3048</v>
      </c>
      <c r="E115" s="192"/>
      <c r="F115" s="192"/>
      <c r="G115" s="192"/>
      <c r="H115" s="192"/>
      <c r="I115" s="192"/>
      <c r="J115" s="193">
        <f>J335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142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4" t="str">
        <f>E7</f>
        <v xml:space="preserve"> Senohraby ON - oprava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121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SO.07 - Oprava zpevněných ploch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Senohraby</v>
      </c>
      <c r="G129" s="41"/>
      <c r="H129" s="41"/>
      <c r="I129" s="33" t="s">
        <v>22</v>
      </c>
      <c r="J129" s="80" t="str">
        <f>IF(J12="","",J12)</f>
        <v>25. 7. 2023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>Správa železnic, státní organizace</v>
      </c>
      <c r="G131" s="41"/>
      <c r="H131" s="41"/>
      <c r="I131" s="33" t="s">
        <v>32</v>
      </c>
      <c r="J131" s="37" t="str">
        <f>E21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30</v>
      </c>
      <c r="D132" s="41"/>
      <c r="E132" s="41"/>
      <c r="F132" s="28" t="str">
        <f>IF(E18="","",E18)</f>
        <v>Vyplň údaj</v>
      </c>
      <c r="G132" s="41"/>
      <c r="H132" s="41"/>
      <c r="I132" s="33" t="s">
        <v>35</v>
      </c>
      <c r="J132" s="37" t="str">
        <f>E24</f>
        <v>L. Malý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0"/>
      <c r="B134" s="201"/>
      <c r="C134" s="202" t="s">
        <v>143</v>
      </c>
      <c r="D134" s="203" t="s">
        <v>63</v>
      </c>
      <c r="E134" s="203" t="s">
        <v>59</v>
      </c>
      <c r="F134" s="203" t="s">
        <v>60</v>
      </c>
      <c r="G134" s="203" t="s">
        <v>144</v>
      </c>
      <c r="H134" s="203" t="s">
        <v>145</v>
      </c>
      <c r="I134" s="203" t="s">
        <v>146</v>
      </c>
      <c r="J134" s="204" t="s">
        <v>125</v>
      </c>
      <c r="K134" s="205" t="s">
        <v>147</v>
      </c>
      <c r="L134" s="206"/>
      <c r="M134" s="101" t="s">
        <v>1</v>
      </c>
      <c r="N134" s="102" t="s">
        <v>42</v>
      </c>
      <c r="O134" s="102" t="s">
        <v>148</v>
      </c>
      <c r="P134" s="102" t="s">
        <v>149</v>
      </c>
      <c r="Q134" s="102" t="s">
        <v>150</v>
      </c>
      <c r="R134" s="102" t="s">
        <v>151</v>
      </c>
      <c r="S134" s="102" t="s">
        <v>152</v>
      </c>
      <c r="T134" s="103" t="s">
        <v>153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9"/>
      <c r="B135" s="40"/>
      <c r="C135" s="108" t="s">
        <v>154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P136+P301+P303+P335</f>
        <v>0</v>
      </c>
      <c r="Q135" s="105"/>
      <c r="R135" s="209">
        <f>R136+R301+R303+R335</f>
        <v>402.01144899999997</v>
      </c>
      <c r="S135" s="105"/>
      <c r="T135" s="210">
        <f>T136+T301+T303+T335</f>
        <v>115.20099999999999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77</v>
      </c>
      <c r="AU135" s="18" t="s">
        <v>127</v>
      </c>
      <c r="BK135" s="211">
        <f>BK136+BK301+BK303+BK335</f>
        <v>0</v>
      </c>
    </row>
    <row r="136" s="12" customFormat="1" ht="25.92" customHeight="1">
      <c r="A136" s="12"/>
      <c r="B136" s="212"/>
      <c r="C136" s="213"/>
      <c r="D136" s="214" t="s">
        <v>77</v>
      </c>
      <c r="E136" s="215" t="s">
        <v>155</v>
      </c>
      <c r="F136" s="215" t="s">
        <v>156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P137+P187+P196+P199+P208+P237+P249+P261+P290+P292</f>
        <v>0</v>
      </c>
      <c r="Q136" s="220"/>
      <c r="R136" s="221">
        <f>R137+R187+R196+R199+R208+R237+R249+R261+R290+R292</f>
        <v>401.56494499999997</v>
      </c>
      <c r="S136" s="220"/>
      <c r="T136" s="222">
        <f>T137+T187+T196+T199+T208+T237+T249+T261+T290+T292</f>
        <v>114.744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86</v>
      </c>
      <c r="AT136" s="224" t="s">
        <v>77</v>
      </c>
      <c r="AU136" s="224" t="s">
        <v>78</v>
      </c>
      <c r="AY136" s="223" t="s">
        <v>157</v>
      </c>
      <c r="BK136" s="225">
        <f>BK137+BK187+BK196+BK199+BK208+BK237+BK249+BK261+BK290+BK292</f>
        <v>0</v>
      </c>
    </row>
    <row r="137" s="12" customFormat="1" ht="22.8" customHeight="1">
      <c r="A137" s="12"/>
      <c r="B137" s="212"/>
      <c r="C137" s="213"/>
      <c r="D137" s="214" t="s">
        <v>77</v>
      </c>
      <c r="E137" s="226" t="s">
        <v>86</v>
      </c>
      <c r="F137" s="226" t="s">
        <v>3049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SUM(P138:P186)</f>
        <v>0</v>
      </c>
      <c r="Q137" s="220"/>
      <c r="R137" s="221">
        <f>SUM(R138:R186)</f>
        <v>228.42999999999998</v>
      </c>
      <c r="S137" s="220"/>
      <c r="T137" s="222">
        <f>SUM(T138:T186)</f>
        <v>95.602000000000004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86</v>
      </c>
      <c r="AT137" s="224" t="s">
        <v>77</v>
      </c>
      <c r="AU137" s="224" t="s">
        <v>86</v>
      </c>
      <c r="AY137" s="223" t="s">
        <v>157</v>
      </c>
      <c r="BK137" s="225">
        <f>SUM(BK138:BK186)</f>
        <v>0</v>
      </c>
    </row>
    <row r="138" s="2" customFormat="1" ht="24.15" customHeight="1">
      <c r="A138" s="39"/>
      <c r="B138" s="40"/>
      <c r="C138" s="228" t="s">
        <v>86</v>
      </c>
      <c r="D138" s="228" t="s">
        <v>160</v>
      </c>
      <c r="E138" s="229" t="s">
        <v>3050</v>
      </c>
      <c r="F138" s="230" t="s">
        <v>3051</v>
      </c>
      <c r="G138" s="231" t="s">
        <v>177</v>
      </c>
      <c r="H138" s="232">
        <v>341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43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0.255</v>
      </c>
      <c r="T138" s="239">
        <f>S138*H138</f>
        <v>86.954999999999998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164</v>
      </c>
      <c r="AT138" s="240" t="s">
        <v>160</v>
      </c>
      <c r="AU138" s="240" t="s">
        <v>88</v>
      </c>
      <c r="AY138" s="18" t="s">
        <v>157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86</v>
      </c>
      <c r="BK138" s="241">
        <f>ROUND(I138*H138,2)</f>
        <v>0</v>
      </c>
      <c r="BL138" s="18" t="s">
        <v>164</v>
      </c>
      <c r="BM138" s="240" t="s">
        <v>3052</v>
      </c>
    </row>
    <row r="139" s="14" customFormat="1">
      <c r="A139" s="14"/>
      <c r="B139" s="253"/>
      <c r="C139" s="254"/>
      <c r="D139" s="244" t="s">
        <v>166</v>
      </c>
      <c r="E139" s="255" t="s">
        <v>1</v>
      </c>
      <c r="F139" s="256" t="s">
        <v>3053</v>
      </c>
      <c r="G139" s="254"/>
      <c r="H139" s="257">
        <v>78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166</v>
      </c>
      <c r="AU139" s="263" t="s">
        <v>88</v>
      </c>
      <c r="AV139" s="14" t="s">
        <v>88</v>
      </c>
      <c r="AW139" s="14" t="s">
        <v>34</v>
      </c>
      <c r="AX139" s="14" t="s">
        <v>78</v>
      </c>
      <c r="AY139" s="263" t="s">
        <v>157</v>
      </c>
    </row>
    <row r="140" s="14" customFormat="1">
      <c r="A140" s="14"/>
      <c r="B140" s="253"/>
      <c r="C140" s="254"/>
      <c r="D140" s="244" t="s">
        <v>166</v>
      </c>
      <c r="E140" s="255" t="s">
        <v>1</v>
      </c>
      <c r="F140" s="256" t="s">
        <v>3054</v>
      </c>
      <c r="G140" s="254"/>
      <c r="H140" s="257">
        <v>21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166</v>
      </c>
      <c r="AU140" s="263" t="s">
        <v>88</v>
      </c>
      <c r="AV140" s="14" t="s">
        <v>88</v>
      </c>
      <c r="AW140" s="14" t="s">
        <v>34</v>
      </c>
      <c r="AX140" s="14" t="s">
        <v>78</v>
      </c>
      <c r="AY140" s="263" t="s">
        <v>157</v>
      </c>
    </row>
    <row r="141" s="14" customFormat="1">
      <c r="A141" s="14"/>
      <c r="B141" s="253"/>
      <c r="C141" s="254"/>
      <c r="D141" s="244" t="s">
        <v>166</v>
      </c>
      <c r="E141" s="255" t="s">
        <v>1</v>
      </c>
      <c r="F141" s="256" t="s">
        <v>3055</v>
      </c>
      <c r="G141" s="254"/>
      <c r="H141" s="257">
        <v>65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166</v>
      </c>
      <c r="AU141" s="263" t="s">
        <v>88</v>
      </c>
      <c r="AV141" s="14" t="s">
        <v>88</v>
      </c>
      <c r="AW141" s="14" t="s">
        <v>34</v>
      </c>
      <c r="AX141" s="14" t="s">
        <v>78</v>
      </c>
      <c r="AY141" s="263" t="s">
        <v>157</v>
      </c>
    </row>
    <row r="142" s="14" customFormat="1">
      <c r="A142" s="14"/>
      <c r="B142" s="253"/>
      <c r="C142" s="254"/>
      <c r="D142" s="244" t="s">
        <v>166</v>
      </c>
      <c r="E142" s="255" t="s">
        <v>1</v>
      </c>
      <c r="F142" s="256" t="s">
        <v>3056</v>
      </c>
      <c r="G142" s="254"/>
      <c r="H142" s="257">
        <v>90.400000000000006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166</v>
      </c>
      <c r="AU142" s="263" t="s">
        <v>88</v>
      </c>
      <c r="AV142" s="14" t="s">
        <v>88</v>
      </c>
      <c r="AW142" s="14" t="s">
        <v>34</v>
      </c>
      <c r="AX142" s="14" t="s">
        <v>78</v>
      </c>
      <c r="AY142" s="263" t="s">
        <v>157</v>
      </c>
    </row>
    <row r="143" s="14" customFormat="1">
      <c r="A143" s="14"/>
      <c r="B143" s="253"/>
      <c r="C143" s="254"/>
      <c r="D143" s="244" t="s">
        <v>166</v>
      </c>
      <c r="E143" s="255" t="s">
        <v>1</v>
      </c>
      <c r="F143" s="256" t="s">
        <v>3057</v>
      </c>
      <c r="G143" s="254"/>
      <c r="H143" s="257">
        <v>9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166</v>
      </c>
      <c r="AU143" s="263" t="s">
        <v>88</v>
      </c>
      <c r="AV143" s="14" t="s">
        <v>88</v>
      </c>
      <c r="AW143" s="14" t="s">
        <v>34</v>
      </c>
      <c r="AX143" s="14" t="s">
        <v>78</v>
      </c>
      <c r="AY143" s="263" t="s">
        <v>157</v>
      </c>
    </row>
    <row r="144" s="14" customFormat="1">
      <c r="A144" s="14"/>
      <c r="B144" s="253"/>
      <c r="C144" s="254"/>
      <c r="D144" s="244" t="s">
        <v>166</v>
      </c>
      <c r="E144" s="255" t="s">
        <v>1</v>
      </c>
      <c r="F144" s="256" t="s">
        <v>3058</v>
      </c>
      <c r="G144" s="254"/>
      <c r="H144" s="257">
        <v>77.599999999999994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166</v>
      </c>
      <c r="AU144" s="263" t="s">
        <v>88</v>
      </c>
      <c r="AV144" s="14" t="s">
        <v>88</v>
      </c>
      <c r="AW144" s="14" t="s">
        <v>34</v>
      </c>
      <c r="AX144" s="14" t="s">
        <v>78</v>
      </c>
      <c r="AY144" s="263" t="s">
        <v>157</v>
      </c>
    </row>
    <row r="145" s="15" customFormat="1">
      <c r="A145" s="15"/>
      <c r="B145" s="264"/>
      <c r="C145" s="265"/>
      <c r="D145" s="244" t="s">
        <v>166</v>
      </c>
      <c r="E145" s="266" t="s">
        <v>1</v>
      </c>
      <c r="F145" s="267" t="s">
        <v>170</v>
      </c>
      <c r="G145" s="265"/>
      <c r="H145" s="268">
        <v>341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166</v>
      </c>
      <c r="AU145" s="274" t="s">
        <v>88</v>
      </c>
      <c r="AV145" s="15" t="s">
        <v>164</v>
      </c>
      <c r="AW145" s="15" t="s">
        <v>34</v>
      </c>
      <c r="AX145" s="15" t="s">
        <v>86</v>
      </c>
      <c r="AY145" s="274" t="s">
        <v>157</v>
      </c>
    </row>
    <row r="146" s="2" customFormat="1" ht="24.15" customHeight="1">
      <c r="A146" s="39"/>
      <c r="B146" s="40"/>
      <c r="C146" s="228" t="s">
        <v>88</v>
      </c>
      <c r="D146" s="228" t="s">
        <v>160</v>
      </c>
      <c r="E146" s="229" t="s">
        <v>3059</v>
      </c>
      <c r="F146" s="230" t="s">
        <v>3060</v>
      </c>
      <c r="G146" s="231" t="s">
        <v>177</v>
      </c>
      <c r="H146" s="232">
        <v>32.200000000000003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43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0.23499999999999999</v>
      </c>
      <c r="T146" s="239">
        <f>S146*H146</f>
        <v>7.5670000000000002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164</v>
      </c>
      <c r="AT146" s="240" t="s">
        <v>160</v>
      </c>
      <c r="AU146" s="240" t="s">
        <v>88</v>
      </c>
      <c r="AY146" s="18" t="s">
        <v>157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86</v>
      </c>
      <c r="BK146" s="241">
        <f>ROUND(I146*H146,2)</f>
        <v>0</v>
      </c>
      <c r="BL146" s="18" t="s">
        <v>164</v>
      </c>
      <c r="BM146" s="240" t="s">
        <v>3061</v>
      </c>
    </row>
    <row r="147" s="14" customFormat="1">
      <c r="A147" s="14"/>
      <c r="B147" s="253"/>
      <c r="C147" s="254"/>
      <c r="D147" s="244" t="s">
        <v>166</v>
      </c>
      <c r="E147" s="255" t="s">
        <v>1</v>
      </c>
      <c r="F147" s="256" t="s">
        <v>3062</v>
      </c>
      <c r="G147" s="254"/>
      <c r="H147" s="257">
        <v>32.200000000000003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166</v>
      </c>
      <c r="AU147" s="263" t="s">
        <v>88</v>
      </c>
      <c r="AV147" s="14" t="s">
        <v>88</v>
      </c>
      <c r="AW147" s="14" t="s">
        <v>34</v>
      </c>
      <c r="AX147" s="14" t="s">
        <v>86</v>
      </c>
      <c r="AY147" s="263" t="s">
        <v>157</v>
      </c>
    </row>
    <row r="148" s="2" customFormat="1" ht="16.5" customHeight="1">
      <c r="A148" s="39"/>
      <c r="B148" s="40"/>
      <c r="C148" s="228" t="s">
        <v>158</v>
      </c>
      <c r="D148" s="228" t="s">
        <v>160</v>
      </c>
      <c r="E148" s="229" t="s">
        <v>3063</v>
      </c>
      <c r="F148" s="230" t="s">
        <v>3064</v>
      </c>
      <c r="G148" s="231" t="s">
        <v>212</v>
      </c>
      <c r="H148" s="232">
        <v>4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43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0.23000000000000001</v>
      </c>
      <c r="T148" s="239">
        <f>S148*H148</f>
        <v>0.92000000000000004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164</v>
      </c>
      <c r="AT148" s="240" t="s">
        <v>160</v>
      </c>
      <c r="AU148" s="240" t="s">
        <v>88</v>
      </c>
      <c r="AY148" s="18" t="s">
        <v>157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86</v>
      </c>
      <c r="BK148" s="241">
        <f>ROUND(I148*H148,2)</f>
        <v>0</v>
      </c>
      <c r="BL148" s="18" t="s">
        <v>164</v>
      </c>
      <c r="BM148" s="240" t="s">
        <v>3065</v>
      </c>
    </row>
    <row r="149" s="2" customFormat="1" ht="16.5" customHeight="1">
      <c r="A149" s="39"/>
      <c r="B149" s="40"/>
      <c r="C149" s="228" t="s">
        <v>164</v>
      </c>
      <c r="D149" s="228" t="s">
        <v>160</v>
      </c>
      <c r="E149" s="229" t="s">
        <v>3066</v>
      </c>
      <c r="F149" s="230" t="s">
        <v>3067</v>
      </c>
      <c r="G149" s="231" t="s">
        <v>212</v>
      </c>
      <c r="H149" s="232">
        <v>4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43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0.040000000000000001</v>
      </c>
      <c r="T149" s="239">
        <f>S149*H149</f>
        <v>0.16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164</v>
      </c>
      <c r="AT149" s="240" t="s">
        <v>160</v>
      </c>
      <c r="AU149" s="240" t="s">
        <v>88</v>
      </c>
      <c r="AY149" s="18" t="s">
        <v>157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86</v>
      </c>
      <c r="BK149" s="241">
        <f>ROUND(I149*H149,2)</f>
        <v>0</v>
      </c>
      <c r="BL149" s="18" t="s">
        <v>164</v>
      </c>
      <c r="BM149" s="240" t="s">
        <v>3068</v>
      </c>
    </row>
    <row r="150" s="2" customFormat="1" ht="24.15" customHeight="1">
      <c r="A150" s="39"/>
      <c r="B150" s="40"/>
      <c r="C150" s="228" t="s">
        <v>187</v>
      </c>
      <c r="D150" s="228" t="s">
        <v>160</v>
      </c>
      <c r="E150" s="229" t="s">
        <v>3069</v>
      </c>
      <c r="F150" s="230" t="s">
        <v>3070</v>
      </c>
      <c r="G150" s="231" t="s">
        <v>163</v>
      </c>
      <c r="H150" s="232">
        <v>62.920000000000002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43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164</v>
      </c>
      <c r="AT150" s="240" t="s">
        <v>160</v>
      </c>
      <c r="AU150" s="240" t="s">
        <v>88</v>
      </c>
      <c r="AY150" s="18" t="s">
        <v>157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86</v>
      </c>
      <c r="BK150" s="241">
        <f>ROUND(I150*H150,2)</f>
        <v>0</v>
      </c>
      <c r="BL150" s="18" t="s">
        <v>164</v>
      </c>
      <c r="BM150" s="240" t="s">
        <v>3071</v>
      </c>
    </row>
    <row r="151" s="14" customFormat="1">
      <c r="A151" s="14"/>
      <c r="B151" s="253"/>
      <c r="C151" s="254"/>
      <c r="D151" s="244" t="s">
        <v>166</v>
      </c>
      <c r="E151" s="255" t="s">
        <v>1</v>
      </c>
      <c r="F151" s="256" t="s">
        <v>3072</v>
      </c>
      <c r="G151" s="254"/>
      <c r="H151" s="257">
        <v>46.920000000000002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166</v>
      </c>
      <c r="AU151" s="263" t="s">
        <v>88</v>
      </c>
      <c r="AV151" s="14" t="s">
        <v>88</v>
      </c>
      <c r="AW151" s="14" t="s">
        <v>34</v>
      </c>
      <c r="AX151" s="14" t="s">
        <v>78</v>
      </c>
      <c r="AY151" s="263" t="s">
        <v>157</v>
      </c>
    </row>
    <row r="152" s="14" customFormat="1">
      <c r="A152" s="14"/>
      <c r="B152" s="253"/>
      <c r="C152" s="254"/>
      <c r="D152" s="244" t="s">
        <v>166</v>
      </c>
      <c r="E152" s="255" t="s">
        <v>1</v>
      </c>
      <c r="F152" s="256" t="s">
        <v>3073</v>
      </c>
      <c r="G152" s="254"/>
      <c r="H152" s="257">
        <v>16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166</v>
      </c>
      <c r="AU152" s="263" t="s">
        <v>88</v>
      </c>
      <c r="AV152" s="14" t="s">
        <v>88</v>
      </c>
      <c r="AW152" s="14" t="s">
        <v>34</v>
      </c>
      <c r="AX152" s="14" t="s">
        <v>78</v>
      </c>
      <c r="AY152" s="263" t="s">
        <v>157</v>
      </c>
    </row>
    <row r="153" s="15" customFormat="1">
      <c r="A153" s="15"/>
      <c r="B153" s="264"/>
      <c r="C153" s="265"/>
      <c r="D153" s="244" t="s">
        <v>166</v>
      </c>
      <c r="E153" s="266" t="s">
        <v>1</v>
      </c>
      <c r="F153" s="267" t="s">
        <v>170</v>
      </c>
      <c r="G153" s="265"/>
      <c r="H153" s="268">
        <v>62.920000000000002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166</v>
      </c>
      <c r="AU153" s="274" t="s">
        <v>88</v>
      </c>
      <c r="AV153" s="15" t="s">
        <v>164</v>
      </c>
      <c r="AW153" s="15" t="s">
        <v>34</v>
      </c>
      <c r="AX153" s="15" t="s">
        <v>86</v>
      </c>
      <c r="AY153" s="274" t="s">
        <v>157</v>
      </c>
    </row>
    <row r="154" s="2" customFormat="1" ht="24.15" customHeight="1">
      <c r="A154" s="39"/>
      <c r="B154" s="40"/>
      <c r="C154" s="228" t="s">
        <v>192</v>
      </c>
      <c r="D154" s="228" t="s">
        <v>160</v>
      </c>
      <c r="E154" s="229" t="s">
        <v>3074</v>
      </c>
      <c r="F154" s="230" t="s">
        <v>3075</v>
      </c>
      <c r="G154" s="231" t="s">
        <v>163</v>
      </c>
      <c r="H154" s="232">
        <v>62.920000000000002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43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164</v>
      </c>
      <c r="AT154" s="240" t="s">
        <v>160</v>
      </c>
      <c r="AU154" s="240" t="s">
        <v>88</v>
      </c>
      <c r="AY154" s="18" t="s">
        <v>157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86</v>
      </c>
      <c r="BK154" s="241">
        <f>ROUND(I154*H154,2)</f>
        <v>0</v>
      </c>
      <c r="BL154" s="18" t="s">
        <v>164</v>
      </c>
      <c r="BM154" s="240" t="s">
        <v>3076</v>
      </c>
    </row>
    <row r="155" s="2" customFormat="1" ht="24.15" customHeight="1">
      <c r="A155" s="39"/>
      <c r="B155" s="40"/>
      <c r="C155" s="228" t="s">
        <v>197</v>
      </c>
      <c r="D155" s="228" t="s">
        <v>160</v>
      </c>
      <c r="E155" s="229" t="s">
        <v>3077</v>
      </c>
      <c r="F155" s="230" t="s">
        <v>3078</v>
      </c>
      <c r="G155" s="231" t="s">
        <v>163</v>
      </c>
      <c r="H155" s="232">
        <v>105.74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43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164</v>
      </c>
      <c r="AT155" s="240" t="s">
        <v>160</v>
      </c>
      <c r="AU155" s="240" t="s">
        <v>88</v>
      </c>
      <c r="AY155" s="18" t="s">
        <v>157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86</v>
      </c>
      <c r="BK155" s="241">
        <f>ROUND(I155*H155,2)</f>
        <v>0</v>
      </c>
      <c r="BL155" s="18" t="s">
        <v>164</v>
      </c>
      <c r="BM155" s="240" t="s">
        <v>3079</v>
      </c>
    </row>
    <row r="156" s="13" customFormat="1">
      <c r="A156" s="13"/>
      <c r="B156" s="242"/>
      <c r="C156" s="243"/>
      <c r="D156" s="244" t="s">
        <v>166</v>
      </c>
      <c r="E156" s="245" t="s">
        <v>1</v>
      </c>
      <c r="F156" s="246" t="s">
        <v>3080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166</v>
      </c>
      <c r="AU156" s="252" t="s">
        <v>88</v>
      </c>
      <c r="AV156" s="13" t="s">
        <v>86</v>
      </c>
      <c r="AW156" s="13" t="s">
        <v>34</v>
      </c>
      <c r="AX156" s="13" t="s">
        <v>78</v>
      </c>
      <c r="AY156" s="252" t="s">
        <v>157</v>
      </c>
    </row>
    <row r="157" s="14" customFormat="1">
      <c r="A157" s="14"/>
      <c r="B157" s="253"/>
      <c r="C157" s="254"/>
      <c r="D157" s="244" t="s">
        <v>166</v>
      </c>
      <c r="E157" s="255" t="s">
        <v>1</v>
      </c>
      <c r="F157" s="256" t="s">
        <v>3081</v>
      </c>
      <c r="G157" s="254"/>
      <c r="H157" s="257">
        <v>45.960000000000001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166</v>
      </c>
      <c r="AU157" s="263" t="s">
        <v>88</v>
      </c>
      <c r="AV157" s="14" t="s">
        <v>88</v>
      </c>
      <c r="AW157" s="14" t="s">
        <v>34</v>
      </c>
      <c r="AX157" s="14" t="s">
        <v>78</v>
      </c>
      <c r="AY157" s="263" t="s">
        <v>157</v>
      </c>
    </row>
    <row r="158" s="14" customFormat="1">
      <c r="A158" s="14"/>
      <c r="B158" s="253"/>
      <c r="C158" s="254"/>
      <c r="D158" s="244" t="s">
        <v>166</v>
      </c>
      <c r="E158" s="255" t="s">
        <v>1</v>
      </c>
      <c r="F158" s="256" t="s">
        <v>3082</v>
      </c>
      <c r="G158" s="254"/>
      <c r="H158" s="257">
        <v>20.280000000000001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166</v>
      </c>
      <c r="AU158" s="263" t="s">
        <v>88</v>
      </c>
      <c r="AV158" s="14" t="s">
        <v>88</v>
      </c>
      <c r="AW158" s="14" t="s">
        <v>34</v>
      </c>
      <c r="AX158" s="14" t="s">
        <v>78</v>
      </c>
      <c r="AY158" s="263" t="s">
        <v>157</v>
      </c>
    </row>
    <row r="159" s="14" customFormat="1">
      <c r="A159" s="14"/>
      <c r="B159" s="253"/>
      <c r="C159" s="254"/>
      <c r="D159" s="244" t="s">
        <v>166</v>
      </c>
      <c r="E159" s="255" t="s">
        <v>1</v>
      </c>
      <c r="F159" s="256" t="s">
        <v>3083</v>
      </c>
      <c r="G159" s="254"/>
      <c r="H159" s="257">
        <v>14.4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166</v>
      </c>
      <c r="AU159" s="263" t="s">
        <v>88</v>
      </c>
      <c r="AV159" s="14" t="s">
        <v>88</v>
      </c>
      <c r="AW159" s="14" t="s">
        <v>34</v>
      </c>
      <c r="AX159" s="14" t="s">
        <v>78</v>
      </c>
      <c r="AY159" s="263" t="s">
        <v>157</v>
      </c>
    </row>
    <row r="160" s="16" customFormat="1">
      <c r="A160" s="16"/>
      <c r="B160" s="296"/>
      <c r="C160" s="297"/>
      <c r="D160" s="244" t="s">
        <v>166</v>
      </c>
      <c r="E160" s="298" t="s">
        <v>1</v>
      </c>
      <c r="F160" s="299" t="s">
        <v>673</v>
      </c>
      <c r="G160" s="297"/>
      <c r="H160" s="300">
        <v>80.640000000000015</v>
      </c>
      <c r="I160" s="301"/>
      <c r="J160" s="297"/>
      <c r="K160" s="297"/>
      <c r="L160" s="302"/>
      <c r="M160" s="303"/>
      <c r="N160" s="304"/>
      <c r="O160" s="304"/>
      <c r="P160" s="304"/>
      <c r="Q160" s="304"/>
      <c r="R160" s="304"/>
      <c r="S160" s="304"/>
      <c r="T160" s="305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306" t="s">
        <v>166</v>
      </c>
      <c r="AU160" s="306" t="s">
        <v>88</v>
      </c>
      <c r="AV160" s="16" t="s">
        <v>158</v>
      </c>
      <c r="AW160" s="16" t="s">
        <v>34</v>
      </c>
      <c r="AX160" s="16" t="s">
        <v>78</v>
      </c>
      <c r="AY160" s="306" t="s">
        <v>157</v>
      </c>
    </row>
    <row r="161" s="13" customFormat="1">
      <c r="A161" s="13"/>
      <c r="B161" s="242"/>
      <c r="C161" s="243"/>
      <c r="D161" s="244" t="s">
        <v>166</v>
      </c>
      <c r="E161" s="245" t="s">
        <v>1</v>
      </c>
      <c r="F161" s="246" t="s">
        <v>3084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166</v>
      </c>
      <c r="AU161" s="252" t="s">
        <v>88</v>
      </c>
      <c r="AV161" s="13" t="s">
        <v>86</v>
      </c>
      <c r="AW161" s="13" t="s">
        <v>34</v>
      </c>
      <c r="AX161" s="13" t="s">
        <v>78</v>
      </c>
      <c r="AY161" s="252" t="s">
        <v>157</v>
      </c>
    </row>
    <row r="162" s="14" customFormat="1">
      <c r="A162" s="14"/>
      <c r="B162" s="253"/>
      <c r="C162" s="254"/>
      <c r="D162" s="244" t="s">
        <v>166</v>
      </c>
      <c r="E162" s="255" t="s">
        <v>1</v>
      </c>
      <c r="F162" s="256" t="s">
        <v>3085</v>
      </c>
      <c r="G162" s="254"/>
      <c r="H162" s="257">
        <v>12.6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166</v>
      </c>
      <c r="AU162" s="263" t="s">
        <v>88</v>
      </c>
      <c r="AV162" s="14" t="s">
        <v>88</v>
      </c>
      <c r="AW162" s="14" t="s">
        <v>34</v>
      </c>
      <c r="AX162" s="14" t="s">
        <v>78</v>
      </c>
      <c r="AY162" s="263" t="s">
        <v>157</v>
      </c>
    </row>
    <row r="163" s="16" customFormat="1">
      <c r="A163" s="16"/>
      <c r="B163" s="296"/>
      <c r="C163" s="297"/>
      <c r="D163" s="244" t="s">
        <v>166</v>
      </c>
      <c r="E163" s="298" t="s">
        <v>1</v>
      </c>
      <c r="F163" s="299" t="s">
        <v>673</v>
      </c>
      <c r="G163" s="297"/>
      <c r="H163" s="300">
        <v>12.6</v>
      </c>
      <c r="I163" s="301"/>
      <c r="J163" s="297"/>
      <c r="K163" s="297"/>
      <c r="L163" s="302"/>
      <c r="M163" s="303"/>
      <c r="N163" s="304"/>
      <c r="O163" s="304"/>
      <c r="P163" s="304"/>
      <c r="Q163" s="304"/>
      <c r="R163" s="304"/>
      <c r="S163" s="304"/>
      <c r="T163" s="305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306" t="s">
        <v>166</v>
      </c>
      <c r="AU163" s="306" t="s">
        <v>88</v>
      </c>
      <c r="AV163" s="16" t="s">
        <v>158</v>
      </c>
      <c r="AW163" s="16" t="s">
        <v>34</v>
      </c>
      <c r="AX163" s="16" t="s">
        <v>78</v>
      </c>
      <c r="AY163" s="306" t="s">
        <v>157</v>
      </c>
    </row>
    <row r="164" s="13" customFormat="1">
      <c r="A164" s="13"/>
      <c r="B164" s="242"/>
      <c r="C164" s="243"/>
      <c r="D164" s="244" t="s">
        <v>166</v>
      </c>
      <c r="E164" s="245" t="s">
        <v>1</v>
      </c>
      <c r="F164" s="246" t="s">
        <v>3086</v>
      </c>
      <c r="G164" s="243"/>
      <c r="H164" s="245" t="s">
        <v>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166</v>
      </c>
      <c r="AU164" s="252" t="s">
        <v>88</v>
      </c>
      <c r="AV164" s="13" t="s">
        <v>86</v>
      </c>
      <c r="AW164" s="13" t="s">
        <v>34</v>
      </c>
      <c r="AX164" s="13" t="s">
        <v>78</v>
      </c>
      <c r="AY164" s="252" t="s">
        <v>157</v>
      </c>
    </row>
    <row r="165" s="14" customFormat="1">
      <c r="A165" s="14"/>
      <c r="B165" s="253"/>
      <c r="C165" s="254"/>
      <c r="D165" s="244" t="s">
        <v>166</v>
      </c>
      <c r="E165" s="255" t="s">
        <v>1</v>
      </c>
      <c r="F165" s="256" t="s">
        <v>3087</v>
      </c>
      <c r="G165" s="254"/>
      <c r="H165" s="257">
        <v>12.5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166</v>
      </c>
      <c r="AU165" s="263" t="s">
        <v>88</v>
      </c>
      <c r="AV165" s="14" t="s">
        <v>88</v>
      </c>
      <c r="AW165" s="14" t="s">
        <v>34</v>
      </c>
      <c r="AX165" s="14" t="s">
        <v>78</v>
      </c>
      <c r="AY165" s="263" t="s">
        <v>157</v>
      </c>
    </row>
    <row r="166" s="16" customFormat="1">
      <c r="A166" s="16"/>
      <c r="B166" s="296"/>
      <c r="C166" s="297"/>
      <c r="D166" s="244" t="s">
        <v>166</v>
      </c>
      <c r="E166" s="298" t="s">
        <v>1</v>
      </c>
      <c r="F166" s="299" t="s">
        <v>673</v>
      </c>
      <c r="G166" s="297"/>
      <c r="H166" s="300">
        <v>12.5</v>
      </c>
      <c r="I166" s="301"/>
      <c r="J166" s="297"/>
      <c r="K166" s="297"/>
      <c r="L166" s="302"/>
      <c r="M166" s="303"/>
      <c r="N166" s="304"/>
      <c r="O166" s="304"/>
      <c r="P166" s="304"/>
      <c r="Q166" s="304"/>
      <c r="R166" s="304"/>
      <c r="S166" s="304"/>
      <c r="T166" s="305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306" t="s">
        <v>166</v>
      </c>
      <c r="AU166" s="306" t="s">
        <v>88</v>
      </c>
      <c r="AV166" s="16" t="s">
        <v>158</v>
      </c>
      <c r="AW166" s="16" t="s">
        <v>34</v>
      </c>
      <c r="AX166" s="16" t="s">
        <v>78</v>
      </c>
      <c r="AY166" s="306" t="s">
        <v>157</v>
      </c>
    </row>
    <row r="167" s="15" customFormat="1">
      <c r="A167" s="15"/>
      <c r="B167" s="264"/>
      <c r="C167" s="265"/>
      <c r="D167" s="244" t="s">
        <v>166</v>
      </c>
      <c r="E167" s="266" t="s">
        <v>1</v>
      </c>
      <c r="F167" s="267" t="s">
        <v>170</v>
      </c>
      <c r="G167" s="265"/>
      <c r="H167" s="268">
        <v>105.74000000000001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4" t="s">
        <v>166</v>
      </c>
      <c r="AU167" s="274" t="s">
        <v>88</v>
      </c>
      <c r="AV167" s="15" t="s">
        <v>164</v>
      </c>
      <c r="AW167" s="15" t="s">
        <v>34</v>
      </c>
      <c r="AX167" s="15" t="s">
        <v>86</v>
      </c>
      <c r="AY167" s="274" t="s">
        <v>157</v>
      </c>
    </row>
    <row r="168" s="2" customFormat="1" ht="37.8" customHeight="1">
      <c r="A168" s="39"/>
      <c r="B168" s="40"/>
      <c r="C168" s="228" t="s">
        <v>203</v>
      </c>
      <c r="D168" s="228" t="s">
        <v>160</v>
      </c>
      <c r="E168" s="229" t="s">
        <v>3088</v>
      </c>
      <c r="F168" s="230" t="s">
        <v>3089</v>
      </c>
      <c r="G168" s="231" t="s">
        <v>163</v>
      </c>
      <c r="H168" s="232">
        <v>168.63999999999999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43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164</v>
      </c>
      <c r="AT168" s="240" t="s">
        <v>160</v>
      </c>
      <c r="AU168" s="240" t="s">
        <v>88</v>
      </c>
      <c r="AY168" s="18" t="s">
        <v>157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86</v>
      </c>
      <c r="BK168" s="241">
        <f>ROUND(I168*H168,2)</f>
        <v>0</v>
      </c>
      <c r="BL168" s="18" t="s">
        <v>164</v>
      </c>
      <c r="BM168" s="240" t="s">
        <v>3090</v>
      </c>
    </row>
    <row r="169" s="2" customFormat="1" ht="24.15" customHeight="1">
      <c r="A169" s="39"/>
      <c r="B169" s="40"/>
      <c r="C169" s="228" t="s">
        <v>181</v>
      </c>
      <c r="D169" s="228" t="s">
        <v>160</v>
      </c>
      <c r="E169" s="229" t="s">
        <v>3091</v>
      </c>
      <c r="F169" s="230" t="s">
        <v>3092</v>
      </c>
      <c r="G169" s="231" t="s">
        <v>163</v>
      </c>
      <c r="H169" s="232">
        <v>168.63999999999999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43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164</v>
      </c>
      <c r="AT169" s="240" t="s">
        <v>160</v>
      </c>
      <c r="AU169" s="240" t="s">
        <v>88</v>
      </c>
      <c r="AY169" s="18" t="s">
        <v>157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86</v>
      </c>
      <c r="BK169" s="241">
        <f>ROUND(I169*H169,2)</f>
        <v>0</v>
      </c>
      <c r="BL169" s="18" t="s">
        <v>164</v>
      </c>
      <c r="BM169" s="240" t="s">
        <v>3093</v>
      </c>
    </row>
    <row r="170" s="14" customFormat="1">
      <c r="A170" s="14"/>
      <c r="B170" s="253"/>
      <c r="C170" s="254"/>
      <c r="D170" s="244" t="s">
        <v>166</v>
      </c>
      <c r="E170" s="255" t="s">
        <v>1</v>
      </c>
      <c r="F170" s="256" t="s">
        <v>3094</v>
      </c>
      <c r="G170" s="254"/>
      <c r="H170" s="257">
        <v>62.899999999999999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166</v>
      </c>
      <c r="AU170" s="263" t="s">
        <v>88</v>
      </c>
      <c r="AV170" s="14" t="s">
        <v>88</v>
      </c>
      <c r="AW170" s="14" t="s">
        <v>34</v>
      </c>
      <c r="AX170" s="14" t="s">
        <v>78</v>
      </c>
      <c r="AY170" s="263" t="s">
        <v>157</v>
      </c>
    </row>
    <row r="171" s="14" customFormat="1">
      <c r="A171" s="14"/>
      <c r="B171" s="253"/>
      <c r="C171" s="254"/>
      <c r="D171" s="244" t="s">
        <v>166</v>
      </c>
      <c r="E171" s="255" t="s">
        <v>1</v>
      </c>
      <c r="F171" s="256" t="s">
        <v>3095</v>
      </c>
      <c r="G171" s="254"/>
      <c r="H171" s="257">
        <v>105.74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166</v>
      </c>
      <c r="AU171" s="263" t="s">
        <v>88</v>
      </c>
      <c r="AV171" s="14" t="s">
        <v>88</v>
      </c>
      <c r="AW171" s="14" t="s">
        <v>34</v>
      </c>
      <c r="AX171" s="14" t="s">
        <v>78</v>
      </c>
      <c r="AY171" s="263" t="s">
        <v>157</v>
      </c>
    </row>
    <row r="172" s="15" customFormat="1">
      <c r="A172" s="15"/>
      <c r="B172" s="264"/>
      <c r="C172" s="265"/>
      <c r="D172" s="244" t="s">
        <v>166</v>
      </c>
      <c r="E172" s="266" t="s">
        <v>1</v>
      </c>
      <c r="F172" s="267" t="s">
        <v>170</v>
      </c>
      <c r="G172" s="265"/>
      <c r="H172" s="268">
        <v>168.63999999999999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166</v>
      </c>
      <c r="AU172" s="274" t="s">
        <v>88</v>
      </c>
      <c r="AV172" s="15" t="s">
        <v>164</v>
      </c>
      <c r="AW172" s="15" t="s">
        <v>34</v>
      </c>
      <c r="AX172" s="15" t="s">
        <v>86</v>
      </c>
      <c r="AY172" s="274" t="s">
        <v>157</v>
      </c>
    </row>
    <row r="173" s="2" customFormat="1" ht="33" customHeight="1">
      <c r="A173" s="39"/>
      <c r="B173" s="40"/>
      <c r="C173" s="228" t="s">
        <v>216</v>
      </c>
      <c r="D173" s="228" t="s">
        <v>160</v>
      </c>
      <c r="E173" s="229" t="s">
        <v>3096</v>
      </c>
      <c r="F173" s="230" t="s">
        <v>3097</v>
      </c>
      <c r="G173" s="231" t="s">
        <v>190</v>
      </c>
      <c r="H173" s="232">
        <v>303.55200000000002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43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164</v>
      </c>
      <c r="AT173" s="240" t="s">
        <v>160</v>
      </c>
      <c r="AU173" s="240" t="s">
        <v>88</v>
      </c>
      <c r="AY173" s="18" t="s">
        <v>157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86</v>
      </c>
      <c r="BK173" s="241">
        <f>ROUND(I173*H173,2)</f>
        <v>0</v>
      </c>
      <c r="BL173" s="18" t="s">
        <v>164</v>
      </c>
      <c r="BM173" s="240" t="s">
        <v>3098</v>
      </c>
    </row>
    <row r="174" s="14" customFormat="1">
      <c r="A174" s="14"/>
      <c r="B174" s="253"/>
      <c r="C174" s="254"/>
      <c r="D174" s="244" t="s">
        <v>166</v>
      </c>
      <c r="E174" s="254"/>
      <c r="F174" s="256" t="s">
        <v>3099</v>
      </c>
      <c r="G174" s="254"/>
      <c r="H174" s="257">
        <v>303.55200000000002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166</v>
      </c>
      <c r="AU174" s="263" t="s">
        <v>88</v>
      </c>
      <c r="AV174" s="14" t="s">
        <v>88</v>
      </c>
      <c r="AW174" s="14" t="s">
        <v>4</v>
      </c>
      <c r="AX174" s="14" t="s">
        <v>86</v>
      </c>
      <c r="AY174" s="263" t="s">
        <v>157</v>
      </c>
    </row>
    <row r="175" s="2" customFormat="1" ht="16.5" customHeight="1">
      <c r="A175" s="39"/>
      <c r="B175" s="40"/>
      <c r="C175" s="228" t="s">
        <v>220</v>
      </c>
      <c r="D175" s="228" t="s">
        <v>160</v>
      </c>
      <c r="E175" s="229" t="s">
        <v>3100</v>
      </c>
      <c r="F175" s="230" t="s">
        <v>3101</v>
      </c>
      <c r="G175" s="231" t="s">
        <v>163</v>
      </c>
      <c r="H175" s="232">
        <v>168.63999999999999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43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164</v>
      </c>
      <c r="AT175" s="240" t="s">
        <v>160</v>
      </c>
      <c r="AU175" s="240" t="s">
        <v>88</v>
      </c>
      <c r="AY175" s="18" t="s">
        <v>157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86</v>
      </c>
      <c r="BK175" s="241">
        <f>ROUND(I175*H175,2)</f>
        <v>0</v>
      </c>
      <c r="BL175" s="18" t="s">
        <v>164</v>
      </c>
      <c r="BM175" s="240" t="s">
        <v>3102</v>
      </c>
    </row>
    <row r="176" s="2" customFormat="1" ht="24.15" customHeight="1">
      <c r="A176" s="39"/>
      <c r="B176" s="40"/>
      <c r="C176" s="228" t="s">
        <v>224</v>
      </c>
      <c r="D176" s="228" t="s">
        <v>160</v>
      </c>
      <c r="E176" s="229" t="s">
        <v>3103</v>
      </c>
      <c r="F176" s="230" t="s">
        <v>3104</v>
      </c>
      <c r="G176" s="231" t="s">
        <v>163</v>
      </c>
      <c r="H176" s="232">
        <v>105.74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43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164</v>
      </c>
      <c r="AT176" s="240" t="s">
        <v>160</v>
      </c>
      <c r="AU176" s="240" t="s">
        <v>88</v>
      </c>
      <c r="AY176" s="18" t="s">
        <v>157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86</v>
      </c>
      <c r="BK176" s="241">
        <f>ROUND(I176*H176,2)</f>
        <v>0</v>
      </c>
      <c r="BL176" s="18" t="s">
        <v>164</v>
      </c>
      <c r="BM176" s="240" t="s">
        <v>3105</v>
      </c>
    </row>
    <row r="177" s="2" customFormat="1" ht="16.5" customHeight="1">
      <c r="A177" s="39"/>
      <c r="B177" s="40"/>
      <c r="C177" s="279" t="s">
        <v>229</v>
      </c>
      <c r="D177" s="279" t="s">
        <v>261</v>
      </c>
      <c r="E177" s="280" t="s">
        <v>3106</v>
      </c>
      <c r="F177" s="281" t="s">
        <v>3107</v>
      </c>
      <c r="G177" s="282" t="s">
        <v>190</v>
      </c>
      <c r="H177" s="283">
        <v>211.47999999999999</v>
      </c>
      <c r="I177" s="284"/>
      <c r="J177" s="285">
        <f>ROUND(I177*H177,2)</f>
        <v>0</v>
      </c>
      <c r="K177" s="286"/>
      <c r="L177" s="287"/>
      <c r="M177" s="288" t="s">
        <v>1</v>
      </c>
      <c r="N177" s="289" t="s">
        <v>43</v>
      </c>
      <c r="O177" s="92"/>
      <c r="P177" s="238">
        <f>O177*H177</f>
        <v>0</v>
      </c>
      <c r="Q177" s="238">
        <v>1</v>
      </c>
      <c r="R177" s="238">
        <f>Q177*H177</f>
        <v>211.47999999999999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203</v>
      </c>
      <c r="AT177" s="240" t="s">
        <v>261</v>
      </c>
      <c r="AU177" s="240" t="s">
        <v>88</v>
      </c>
      <c r="AY177" s="18" t="s">
        <v>157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86</v>
      </c>
      <c r="BK177" s="241">
        <f>ROUND(I177*H177,2)</f>
        <v>0</v>
      </c>
      <c r="BL177" s="18" t="s">
        <v>164</v>
      </c>
      <c r="BM177" s="240" t="s">
        <v>3108</v>
      </c>
    </row>
    <row r="178" s="2" customFormat="1" ht="24.15" customHeight="1">
      <c r="A178" s="39"/>
      <c r="B178" s="40"/>
      <c r="C178" s="228" t="s">
        <v>235</v>
      </c>
      <c r="D178" s="228" t="s">
        <v>160</v>
      </c>
      <c r="E178" s="229" t="s">
        <v>3109</v>
      </c>
      <c r="F178" s="230" t="s">
        <v>3110</v>
      </c>
      <c r="G178" s="231" t="s">
        <v>163</v>
      </c>
      <c r="H178" s="232">
        <v>8.4749999999999996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43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164</v>
      </c>
      <c r="AT178" s="240" t="s">
        <v>160</v>
      </c>
      <c r="AU178" s="240" t="s">
        <v>88</v>
      </c>
      <c r="AY178" s="18" t="s">
        <v>157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86</v>
      </c>
      <c r="BK178" s="241">
        <f>ROUND(I178*H178,2)</f>
        <v>0</v>
      </c>
      <c r="BL178" s="18" t="s">
        <v>164</v>
      </c>
      <c r="BM178" s="240" t="s">
        <v>3111</v>
      </c>
    </row>
    <row r="179" s="13" customFormat="1">
      <c r="A179" s="13"/>
      <c r="B179" s="242"/>
      <c r="C179" s="243"/>
      <c r="D179" s="244" t="s">
        <v>166</v>
      </c>
      <c r="E179" s="245" t="s">
        <v>1</v>
      </c>
      <c r="F179" s="246" t="s">
        <v>3084</v>
      </c>
      <c r="G179" s="243"/>
      <c r="H179" s="245" t="s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166</v>
      </c>
      <c r="AU179" s="252" t="s">
        <v>88</v>
      </c>
      <c r="AV179" s="13" t="s">
        <v>86</v>
      </c>
      <c r="AW179" s="13" t="s">
        <v>34</v>
      </c>
      <c r="AX179" s="13" t="s">
        <v>78</v>
      </c>
      <c r="AY179" s="252" t="s">
        <v>157</v>
      </c>
    </row>
    <row r="180" s="14" customFormat="1">
      <c r="A180" s="14"/>
      <c r="B180" s="253"/>
      <c r="C180" s="254"/>
      <c r="D180" s="244" t="s">
        <v>166</v>
      </c>
      <c r="E180" s="255" t="s">
        <v>1</v>
      </c>
      <c r="F180" s="256" t="s">
        <v>3112</v>
      </c>
      <c r="G180" s="254"/>
      <c r="H180" s="257">
        <v>4.7249999999999996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166</v>
      </c>
      <c r="AU180" s="263" t="s">
        <v>88</v>
      </c>
      <c r="AV180" s="14" t="s">
        <v>88</v>
      </c>
      <c r="AW180" s="14" t="s">
        <v>34</v>
      </c>
      <c r="AX180" s="14" t="s">
        <v>78</v>
      </c>
      <c r="AY180" s="263" t="s">
        <v>157</v>
      </c>
    </row>
    <row r="181" s="13" customFormat="1">
      <c r="A181" s="13"/>
      <c r="B181" s="242"/>
      <c r="C181" s="243"/>
      <c r="D181" s="244" t="s">
        <v>166</v>
      </c>
      <c r="E181" s="245" t="s">
        <v>1</v>
      </c>
      <c r="F181" s="246" t="s">
        <v>3086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166</v>
      </c>
      <c r="AU181" s="252" t="s">
        <v>88</v>
      </c>
      <c r="AV181" s="13" t="s">
        <v>86</v>
      </c>
      <c r="AW181" s="13" t="s">
        <v>34</v>
      </c>
      <c r="AX181" s="13" t="s">
        <v>78</v>
      </c>
      <c r="AY181" s="252" t="s">
        <v>157</v>
      </c>
    </row>
    <row r="182" s="14" customFormat="1">
      <c r="A182" s="14"/>
      <c r="B182" s="253"/>
      <c r="C182" s="254"/>
      <c r="D182" s="244" t="s">
        <v>166</v>
      </c>
      <c r="E182" s="255" t="s">
        <v>1</v>
      </c>
      <c r="F182" s="256" t="s">
        <v>3113</v>
      </c>
      <c r="G182" s="254"/>
      <c r="H182" s="257">
        <v>3.75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166</v>
      </c>
      <c r="AU182" s="263" t="s">
        <v>88</v>
      </c>
      <c r="AV182" s="14" t="s">
        <v>88</v>
      </c>
      <c r="AW182" s="14" t="s">
        <v>34</v>
      </c>
      <c r="AX182" s="14" t="s">
        <v>78</v>
      </c>
      <c r="AY182" s="263" t="s">
        <v>157</v>
      </c>
    </row>
    <row r="183" s="15" customFormat="1">
      <c r="A183" s="15"/>
      <c r="B183" s="264"/>
      <c r="C183" s="265"/>
      <c r="D183" s="244" t="s">
        <v>166</v>
      </c>
      <c r="E183" s="266" t="s">
        <v>1</v>
      </c>
      <c r="F183" s="267" t="s">
        <v>170</v>
      </c>
      <c r="G183" s="265"/>
      <c r="H183" s="268">
        <v>8.4749999999999996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4" t="s">
        <v>166</v>
      </c>
      <c r="AU183" s="274" t="s">
        <v>88</v>
      </c>
      <c r="AV183" s="15" t="s">
        <v>164</v>
      </c>
      <c r="AW183" s="15" t="s">
        <v>34</v>
      </c>
      <c r="AX183" s="15" t="s">
        <v>86</v>
      </c>
      <c r="AY183" s="274" t="s">
        <v>157</v>
      </c>
    </row>
    <row r="184" s="2" customFormat="1" ht="16.5" customHeight="1">
      <c r="A184" s="39"/>
      <c r="B184" s="40"/>
      <c r="C184" s="279" t="s">
        <v>8</v>
      </c>
      <c r="D184" s="279" t="s">
        <v>261</v>
      </c>
      <c r="E184" s="280" t="s">
        <v>3114</v>
      </c>
      <c r="F184" s="281" t="s">
        <v>3115</v>
      </c>
      <c r="G184" s="282" t="s">
        <v>190</v>
      </c>
      <c r="H184" s="283">
        <v>16.949999999999999</v>
      </c>
      <c r="I184" s="284"/>
      <c r="J184" s="285">
        <f>ROUND(I184*H184,2)</f>
        <v>0</v>
      </c>
      <c r="K184" s="286"/>
      <c r="L184" s="287"/>
      <c r="M184" s="288" t="s">
        <v>1</v>
      </c>
      <c r="N184" s="289" t="s">
        <v>43</v>
      </c>
      <c r="O184" s="92"/>
      <c r="P184" s="238">
        <f>O184*H184</f>
        <v>0</v>
      </c>
      <c r="Q184" s="238">
        <v>1</v>
      </c>
      <c r="R184" s="238">
        <f>Q184*H184</f>
        <v>16.949999999999999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203</v>
      </c>
      <c r="AT184" s="240" t="s">
        <v>261</v>
      </c>
      <c r="AU184" s="240" t="s">
        <v>88</v>
      </c>
      <c r="AY184" s="18" t="s">
        <v>157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86</v>
      </c>
      <c r="BK184" s="241">
        <f>ROUND(I184*H184,2)</f>
        <v>0</v>
      </c>
      <c r="BL184" s="18" t="s">
        <v>164</v>
      </c>
      <c r="BM184" s="240" t="s">
        <v>3116</v>
      </c>
    </row>
    <row r="185" s="14" customFormat="1">
      <c r="A185" s="14"/>
      <c r="B185" s="253"/>
      <c r="C185" s="254"/>
      <c r="D185" s="244" t="s">
        <v>166</v>
      </c>
      <c r="E185" s="254"/>
      <c r="F185" s="256" t="s">
        <v>3117</v>
      </c>
      <c r="G185" s="254"/>
      <c r="H185" s="257">
        <v>16.949999999999999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166</v>
      </c>
      <c r="AU185" s="263" t="s">
        <v>88</v>
      </c>
      <c r="AV185" s="14" t="s">
        <v>88</v>
      </c>
      <c r="AW185" s="14" t="s">
        <v>4</v>
      </c>
      <c r="AX185" s="14" t="s">
        <v>86</v>
      </c>
      <c r="AY185" s="263" t="s">
        <v>157</v>
      </c>
    </row>
    <row r="186" s="2" customFormat="1" ht="24.15" customHeight="1">
      <c r="A186" s="39"/>
      <c r="B186" s="40"/>
      <c r="C186" s="228" t="s">
        <v>242</v>
      </c>
      <c r="D186" s="228" t="s">
        <v>160</v>
      </c>
      <c r="E186" s="229" t="s">
        <v>3118</v>
      </c>
      <c r="F186" s="230" t="s">
        <v>3119</v>
      </c>
      <c r="G186" s="231" t="s">
        <v>177</v>
      </c>
      <c r="H186" s="232">
        <v>420.69999999999999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43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164</v>
      </c>
      <c r="AT186" s="240" t="s">
        <v>160</v>
      </c>
      <c r="AU186" s="240" t="s">
        <v>88</v>
      </c>
      <c r="AY186" s="18" t="s">
        <v>157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86</v>
      </c>
      <c r="BK186" s="241">
        <f>ROUND(I186*H186,2)</f>
        <v>0</v>
      </c>
      <c r="BL186" s="18" t="s">
        <v>164</v>
      </c>
      <c r="BM186" s="240" t="s">
        <v>3120</v>
      </c>
    </row>
    <row r="187" s="12" customFormat="1" ht="22.8" customHeight="1">
      <c r="A187" s="12"/>
      <c r="B187" s="212"/>
      <c r="C187" s="213"/>
      <c r="D187" s="214" t="s">
        <v>77</v>
      </c>
      <c r="E187" s="226" t="s">
        <v>88</v>
      </c>
      <c r="F187" s="226" t="s">
        <v>3121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SUM(P188:P195)</f>
        <v>0</v>
      </c>
      <c r="Q187" s="220"/>
      <c r="R187" s="221">
        <f>SUM(R188:R195)</f>
        <v>29.021691999999998</v>
      </c>
      <c r="S187" s="220"/>
      <c r="T187" s="222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86</v>
      </c>
      <c r="AT187" s="224" t="s">
        <v>77</v>
      </c>
      <c r="AU187" s="224" t="s">
        <v>86</v>
      </c>
      <c r="AY187" s="223" t="s">
        <v>157</v>
      </c>
      <c r="BK187" s="225">
        <f>SUM(BK188:BK195)</f>
        <v>0</v>
      </c>
    </row>
    <row r="188" s="2" customFormat="1" ht="16.5" customHeight="1">
      <c r="A188" s="39"/>
      <c r="B188" s="40"/>
      <c r="C188" s="228" t="s">
        <v>248</v>
      </c>
      <c r="D188" s="228" t="s">
        <v>160</v>
      </c>
      <c r="E188" s="229" t="s">
        <v>3122</v>
      </c>
      <c r="F188" s="230" t="s">
        <v>3123</v>
      </c>
      <c r="G188" s="231" t="s">
        <v>163</v>
      </c>
      <c r="H188" s="232">
        <v>11.6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43</v>
      </c>
      <c r="O188" s="92"/>
      <c r="P188" s="238">
        <f>O188*H188</f>
        <v>0</v>
      </c>
      <c r="Q188" s="238">
        <v>2.5018699999999998</v>
      </c>
      <c r="R188" s="238">
        <f>Q188*H188</f>
        <v>29.021691999999998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164</v>
      </c>
      <c r="AT188" s="240" t="s">
        <v>160</v>
      </c>
      <c r="AU188" s="240" t="s">
        <v>88</v>
      </c>
      <c r="AY188" s="18" t="s">
        <v>157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86</v>
      </c>
      <c r="BK188" s="241">
        <f>ROUND(I188*H188,2)</f>
        <v>0</v>
      </c>
      <c r="BL188" s="18" t="s">
        <v>164</v>
      </c>
      <c r="BM188" s="240" t="s">
        <v>3124</v>
      </c>
    </row>
    <row r="189" s="14" customFormat="1">
      <c r="A189" s="14"/>
      <c r="B189" s="253"/>
      <c r="C189" s="254"/>
      <c r="D189" s="244" t="s">
        <v>166</v>
      </c>
      <c r="E189" s="255" t="s">
        <v>1</v>
      </c>
      <c r="F189" s="256" t="s">
        <v>3125</v>
      </c>
      <c r="G189" s="254"/>
      <c r="H189" s="257">
        <v>0.40000000000000002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166</v>
      </c>
      <c r="AU189" s="263" t="s">
        <v>88</v>
      </c>
      <c r="AV189" s="14" t="s">
        <v>88</v>
      </c>
      <c r="AW189" s="14" t="s">
        <v>34</v>
      </c>
      <c r="AX189" s="14" t="s">
        <v>78</v>
      </c>
      <c r="AY189" s="263" t="s">
        <v>157</v>
      </c>
    </row>
    <row r="190" s="14" customFormat="1">
      <c r="A190" s="14"/>
      <c r="B190" s="253"/>
      <c r="C190" s="254"/>
      <c r="D190" s="244" t="s">
        <v>166</v>
      </c>
      <c r="E190" s="255" t="s">
        <v>1</v>
      </c>
      <c r="F190" s="256" t="s">
        <v>3126</v>
      </c>
      <c r="G190" s="254"/>
      <c r="H190" s="257">
        <v>1.6000000000000001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166</v>
      </c>
      <c r="AU190" s="263" t="s">
        <v>88</v>
      </c>
      <c r="AV190" s="14" t="s">
        <v>88</v>
      </c>
      <c r="AW190" s="14" t="s">
        <v>34</v>
      </c>
      <c r="AX190" s="14" t="s">
        <v>78</v>
      </c>
      <c r="AY190" s="263" t="s">
        <v>157</v>
      </c>
    </row>
    <row r="191" s="14" customFormat="1">
      <c r="A191" s="14"/>
      <c r="B191" s="253"/>
      <c r="C191" s="254"/>
      <c r="D191" s="244" t="s">
        <v>166</v>
      </c>
      <c r="E191" s="255" t="s">
        <v>1</v>
      </c>
      <c r="F191" s="256" t="s">
        <v>3127</v>
      </c>
      <c r="G191" s="254"/>
      <c r="H191" s="257">
        <v>0.80000000000000004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166</v>
      </c>
      <c r="AU191" s="263" t="s">
        <v>88</v>
      </c>
      <c r="AV191" s="14" t="s">
        <v>88</v>
      </c>
      <c r="AW191" s="14" t="s">
        <v>34</v>
      </c>
      <c r="AX191" s="14" t="s">
        <v>78</v>
      </c>
      <c r="AY191" s="263" t="s">
        <v>157</v>
      </c>
    </row>
    <row r="192" s="14" customFormat="1">
      <c r="A192" s="14"/>
      <c r="B192" s="253"/>
      <c r="C192" s="254"/>
      <c r="D192" s="244" t="s">
        <v>166</v>
      </c>
      <c r="E192" s="255" t="s">
        <v>1</v>
      </c>
      <c r="F192" s="256" t="s">
        <v>3128</v>
      </c>
      <c r="G192" s="254"/>
      <c r="H192" s="257">
        <v>0.40000000000000002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166</v>
      </c>
      <c r="AU192" s="263" t="s">
        <v>88</v>
      </c>
      <c r="AV192" s="14" t="s">
        <v>88</v>
      </c>
      <c r="AW192" s="14" t="s">
        <v>34</v>
      </c>
      <c r="AX192" s="14" t="s">
        <v>78</v>
      </c>
      <c r="AY192" s="263" t="s">
        <v>157</v>
      </c>
    </row>
    <row r="193" s="14" customFormat="1">
      <c r="A193" s="14"/>
      <c r="B193" s="253"/>
      <c r="C193" s="254"/>
      <c r="D193" s="244" t="s">
        <v>166</v>
      </c>
      <c r="E193" s="255" t="s">
        <v>1</v>
      </c>
      <c r="F193" s="256" t="s">
        <v>3129</v>
      </c>
      <c r="G193" s="254"/>
      <c r="H193" s="257">
        <v>6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166</v>
      </c>
      <c r="AU193" s="263" t="s">
        <v>88</v>
      </c>
      <c r="AV193" s="14" t="s">
        <v>88</v>
      </c>
      <c r="AW193" s="14" t="s">
        <v>34</v>
      </c>
      <c r="AX193" s="14" t="s">
        <v>78</v>
      </c>
      <c r="AY193" s="263" t="s">
        <v>157</v>
      </c>
    </row>
    <row r="194" s="14" customFormat="1">
      <c r="A194" s="14"/>
      <c r="B194" s="253"/>
      <c r="C194" s="254"/>
      <c r="D194" s="244" t="s">
        <v>166</v>
      </c>
      <c r="E194" s="255" t="s">
        <v>1</v>
      </c>
      <c r="F194" s="256" t="s">
        <v>3130</v>
      </c>
      <c r="G194" s="254"/>
      <c r="H194" s="257">
        <v>2.3999999999999999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166</v>
      </c>
      <c r="AU194" s="263" t="s">
        <v>88</v>
      </c>
      <c r="AV194" s="14" t="s">
        <v>88</v>
      </c>
      <c r="AW194" s="14" t="s">
        <v>34</v>
      </c>
      <c r="AX194" s="14" t="s">
        <v>78</v>
      </c>
      <c r="AY194" s="263" t="s">
        <v>157</v>
      </c>
    </row>
    <row r="195" s="15" customFormat="1">
      <c r="A195" s="15"/>
      <c r="B195" s="264"/>
      <c r="C195" s="265"/>
      <c r="D195" s="244" t="s">
        <v>166</v>
      </c>
      <c r="E195" s="266" t="s">
        <v>1</v>
      </c>
      <c r="F195" s="267" t="s">
        <v>170</v>
      </c>
      <c r="G195" s="265"/>
      <c r="H195" s="268">
        <v>11.6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166</v>
      </c>
      <c r="AU195" s="274" t="s">
        <v>88</v>
      </c>
      <c r="AV195" s="15" t="s">
        <v>164</v>
      </c>
      <c r="AW195" s="15" t="s">
        <v>34</v>
      </c>
      <c r="AX195" s="15" t="s">
        <v>86</v>
      </c>
      <c r="AY195" s="274" t="s">
        <v>157</v>
      </c>
    </row>
    <row r="196" s="12" customFormat="1" ht="22.8" customHeight="1">
      <c r="A196" s="12"/>
      <c r="B196" s="212"/>
      <c r="C196" s="213"/>
      <c r="D196" s="214" t="s">
        <v>77</v>
      </c>
      <c r="E196" s="226" t="s">
        <v>158</v>
      </c>
      <c r="F196" s="226" t="s">
        <v>159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SUM(P197:P198)</f>
        <v>0</v>
      </c>
      <c r="Q196" s="220"/>
      <c r="R196" s="221">
        <f>SUM(R197:R198)</f>
        <v>0</v>
      </c>
      <c r="S196" s="220"/>
      <c r="T196" s="222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86</v>
      </c>
      <c r="AT196" s="224" t="s">
        <v>77</v>
      </c>
      <c r="AU196" s="224" t="s">
        <v>86</v>
      </c>
      <c r="AY196" s="223" t="s">
        <v>157</v>
      </c>
      <c r="BK196" s="225">
        <f>SUM(BK197:BK198)</f>
        <v>0</v>
      </c>
    </row>
    <row r="197" s="2" customFormat="1" ht="21.75" customHeight="1">
      <c r="A197" s="39"/>
      <c r="B197" s="40"/>
      <c r="C197" s="228" t="s">
        <v>256</v>
      </c>
      <c r="D197" s="228" t="s">
        <v>160</v>
      </c>
      <c r="E197" s="229" t="s">
        <v>3131</v>
      </c>
      <c r="F197" s="230" t="s">
        <v>3132</v>
      </c>
      <c r="G197" s="231" t="s">
        <v>173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43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164</v>
      </c>
      <c r="AT197" s="240" t="s">
        <v>160</v>
      </c>
      <c r="AU197" s="240" t="s">
        <v>88</v>
      </c>
      <c r="AY197" s="18" t="s">
        <v>157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86</v>
      </c>
      <c r="BK197" s="241">
        <f>ROUND(I197*H197,2)</f>
        <v>0</v>
      </c>
      <c r="BL197" s="18" t="s">
        <v>164</v>
      </c>
      <c r="BM197" s="240" t="s">
        <v>3133</v>
      </c>
    </row>
    <row r="198" s="2" customFormat="1">
      <c r="A198" s="39"/>
      <c r="B198" s="40"/>
      <c r="C198" s="41"/>
      <c r="D198" s="244" t="s">
        <v>233</v>
      </c>
      <c r="E198" s="41"/>
      <c r="F198" s="275" t="s">
        <v>3134</v>
      </c>
      <c r="G198" s="41"/>
      <c r="H198" s="41"/>
      <c r="I198" s="276"/>
      <c r="J198" s="41"/>
      <c r="K198" s="41"/>
      <c r="L198" s="45"/>
      <c r="M198" s="277"/>
      <c r="N198" s="27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233</v>
      </c>
      <c r="AU198" s="18" t="s">
        <v>88</v>
      </c>
    </row>
    <row r="199" s="12" customFormat="1" ht="22.8" customHeight="1">
      <c r="A199" s="12"/>
      <c r="B199" s="212"/>
      <c r="C199" s="213"/>
      <c r="D199" s="214" t="s">
        <v>77</v>
      </c>
      <c r="E199" s="226" t="s">
        <v>164</v>
      </c>
      <c r="F199" s="226" t="s">
        <v>3135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SUM(P200:P207)</f>
        <v>0</v>
      </c>
      <c r="Q199" s="220"/>
      <c r="R199" s="221">
        <f>SUM(R200:R207)</f>
        <v>0.048719999999999999</v>
      </c>
      <c r="S199" s="220"/>
      <c r="T199" s="222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86</v>
      </c>
      <c r="AT199" s="224" t="s">
        <v>77</v>
      </c>
      <c r="AU199" s="224" t="s">
        <v>86</v>
      </c>
      <c r="AY199" s="223" t="s">
        <v>157</v>
      </c>
      <c r="BK199" s="225">
        <f>SUM(BK200:BK207)</f>
        <v>0</v>
      </c>
    </row>
    <row r="200" s="2" customFormat="1" ht="66.75" customHeight="1">
      <c r="A200" s="39"/>
      <c r="B200" s="40"/>
      <c r="C200" s="228" t="s">
        <v>260</v>
      </c>
      <c r="D200" s="228" t="s">
        <v>160</v>
      </c>
      <c r="E200" s="229" t="s">
        <v>3136</v>
      </c>
      <c r="F200" s="230" t="s">
        <v>3137</v>
      </c>
      <c r="G200" s="231" t="s">
        <v>195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43</v>
      </c>
      <c r="O200" s="92"/>
      <c r="P200" s="238">
        <f>O200*H200</f>
        <v>0</v>
      </c>
      <c r="Q200" s="238">
        <v>0.048719999999999999</v>
      </c>
      <c r="R200" s="238">
        <f>Q200*H200</f>
        <v>0.048719999999999999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164</v>
      </c>
      <c r="AT200" s="240" t="s">
        <v>160</v>
      </c>
      <c r="AU200" s="240" t="s">
        <v>88</v>
      </c>
      <c r="AY200" s="18" t="s">
        <v>157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86</v>
      </c>
      <c r="BK200" s="241">
        <f>ROUND(I200*H200,2)</f>
        <v>0</v>
      </c>
      <c r="BL200" s="18" t="s">
        <v>164</v>
      </c>
      <c r="BM200" s="240" t="s">
        <v>3138</v>
      </c>
    </row>
    <row r="201" s="2" customFormat="1">
      <c r="A201" s="39"/>
      <c r="B201" s="40"/>
      <c r="C201" s="41"/>
      <c r="D201" s="244" t="s">
        <v>233</v>
      </c>
      <c r="E201" s="41"/>
      <c r="F201" s="275" t="s">
        <v>3139</v>
      </c>
      <c r="G201" s="41"/>
      <c r="H201" s="41"/>
      <c r="I201" s="276"/>
      <c r="J201" s="41"/>
      <c r="K201" s="41"/>
      <c r="L201" s="45"/>
      <c r="M201" s="277"/>
      <c r="N201" s="27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233</v>
      </c>
      <c r="AU201" s="18" t="s">
        <v>88</v>
      </c>
    </row>
    <row r="202" s="2" customFormat="1" ht="24.15" customHeight="1">
      <c r="A202" s="39"/>
      <c r="B202" s="40"/>
      <c r="C202" s="228" t="s">
        <v>268</v>
      </c>
      <c r="D202" s="228" t="s">
        <v>160</v>
      </c>
      <c r="E202" s="229" t="s">
        <v>3140</v>
      </c>
      <c r="F202" s="230" t="s">
        <v>3141</v>
      </c>
      <c r="G202" s="231" t="s">
        <v>163</v>
      </c>
      <c r="H202" s="232">
        <v>4.2380000000000004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43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164</v>
      </c>
      <c r="AT202" s="240" t="s">
        <v>160</v>
      </c>
      <c r="AU202" s="240" t="s">
        <v>88</v>
      </c>
      <c r="AY202" s="18" t="s">
        <v>157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86</v>
      </c>
      <c r="BK202" s="241">
        <f>ROUND(I202*H202,2)</f>
        <v>0</v>
      </c>
      <c r="BL202" s="18" t="s">
        <v>164</v>
      </c>
      <c r="BM202" s="240" t="s">
        <v>3142</v>
      </c>
    </row>
    <row r="203" s="13" customFormat="1">
      <c r="A203" s="13"/>
      <c r="B203" s="242"/>
      <c r="C203" s="243"/>
      <c r="D203" s="244" t="s">
        <v>166</v>
      </c>
      <c r="E203" s="245" t="s">
        <v>1</v>
      </c>
      <c r="F203" s="246" t="s">
        <v>3084</v>
      </c>
      <c r="G203" s="243"/>
      <c r="H203" s="245" t="s">
        <v>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166</v>
      </c>
      <c r="AU203" s="252" t="s">
        <v>88</v>
      </c>
      <c r="AV203" s="13" t="s">
        <v>86</v>
      </c>
      <c r="AW203" s="13" t="s">
        <v>34</v>
      </c>
      <c r="AX203" s="13" t="s">
        <v>78</v>
      </c>
      <c r="AY203" s="252" t="s">
        <v>157</v>
      </c>
    </row>
    <row r="204" s="14" customFormat="1">
      <c r="A204" s="14"/>
      <c r="B204" s="253"/>
      <c r="C204" s="254"/>
      <c r="D204" s="244" t="s">
        <v>166</v>
      </c>
      <c r="E204" s="255" t="s">
        <v>1</v>
      </c>
      <c r="F204" s="256" t="s">
        <v>3143</v>
      </c>
      <c r="G204" s="254"/>
      <c r="H204" s="257">
        <v>2.363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166</v>
      </c>
      <c r="AU204" s="263" t="s">
        <v>88</v>
      </c>
      <c r="AV204" s="14" t="s">
        <v>88</v>
      </c>
      <c r="AW204" s="14" t="s">
        <v>34</v>
      </c>
      <c r="AX204" s="14" t="s">
        <v>78</v>
      </c>
      <c r="AY204" s="263" t="s">
        <v>157</v>
      </c>
    </row>
    <row r="205" s="13" customFormat="1">
      <c r="A205" s="13"/>
      <c r="B205" s="242"/>
      <c r="C205" s="243"/>
      <c r="D205" s="244" t="s">
        <v>166</v>
      </c>
      <c r="E205" s="245" t="s">
        <v>1</v>
      </c>
      <c r="F205" s="246" t="s">
        <v>3086</v>
      </c>
      <c r="G205" s="243"/>
      <c r="H205" s="245" t="s">
        <v>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166</v>
      </c>
      <c r="AU205" s="252" t="s">
        <v>88</v>
      </c>
      <c r="AV205" s="13" t="s">
        <v>86</v>
      </c>
      <c r="AW205" s="13" t="s">
        <v>34</v>
      </c>
      <c r="AX205" s="13" t="s">
        <v>78</v>
      </c>
      <c r="AY205" s="252" t="s">
        <v>157</v>
      </c>
    </row>
    <row r="206" s="14" customFormat="1">
      <c r="A206" s="14"/>
      <c r="B206" s="253"/>
      <c r="C206" s="254"/>
      <c r="D206" s="244" t="s">
        <v>166</v>
      </c>
      <c r="E206" s="255" t="s">
        <v>1</v>
      </c>
      <c r="F206" s="256" t="s">
        <v>3144</v>
      </c>
      <c r="G206" s="254"/>
      <c r="H206" s="257">
        <v>1.875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166</v>
      </c>
      <c r="AU206" s="263" t="s">
        <v>88</v>
      </c>
      <c r="AV206" s="14" t="s">
        <v>88</v>
      </c>
      <c r="AW206" s="14" t="s">
        <v>34</v>
      </c>
      <c r="AX206" s="14" t="s">
        <v>78</v>
      </c>
      <c r="AY206" s="263" t="s">
        <v>157</v>
      </c>
    </row>
    <row r="207" s="15" customFormat="1">
      <c r="A207" s="15"/>
      <c r="B207" s="264"/>
      <c r="C207" s="265"/>
      <c r="D207" s="244" t="s">
        <v>166</v>
      </c>
      <c r="E207" s="266" t="s">
        <v>1</v>
      </c>
      <c r="F207" s="267" t="s">
        <v>170</v>
      </c>
      <c r="G207" s="265"/>
      <c r="H207" s="268">
        <v>4.2380000000000004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4" t="s">
        <v>166</v>
      </c>
      <c r="AU207" s="274" t="s">
        <v>88</v>
      </c>
      <c r="AV207" s="15" t="s">
        <v>164</v>
      </c>
      <c r="AW207" s="15" t="s">
        <v>34</v>
      </c>
      <c r="AX207" s="15" t="s">
        <v>86</v>
      </c>
      <c r="AY207" s="274" t="s">
        <v>157</v>
      </c>
    </row>
    <row r="208" s="12" customFormat="1" ht="22.8" customHeight="1">
      <c r="A208" s="12"/>
      <c r="B208" s="212"/>
      <c r="C208" s="213"/>
      <c r="D208" s="214" t="s">
        <v>77</v>
      </c>
      <c r="E208" s="226" t="s">
        <v>187</v>
      </c>
      <c r="F208" s="226" t="s">
        <v>3145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SUM(P209:P236)</f>
        <v>0</v>
      </c>
      <c r="Q208" s="220"/>
      <c r="R208" s="221">
        <f>SUM(R209:R236)</f>
        <v>136.55882800000001</v>
      </c>
      <c r="S208" s="220"/>
      <c r="T208" s="222">
        <f>SUM(T209:T236)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86</v>
      </c>
      <c r="AT208" s="224" t="s">
        <v>77</v>
      </c>
      <c r="AU208" s="224" t="s">
        <v>86</v>
      </c>
      <c r="AY208" s="223" t="s">
        <v>157</v>
      </c>
      <c r="BK208" s="225">
        <f>SUM(BK209:BK236)</f>
        <v>0</v>
      </c>
    </row>
    <row r="209" s="2" customFormat="1" ht="24.15" customHeight="1">
      <c r="A209" s="39"/>
      <c r="B209" s="40"/>
      <c r="C209" s="228" t="s">
        <v>7</v>
      </c>
      <c r="D209" s="228" t="s">
        <v>160</v>
      </c>
      <c r="E209" s="229" t="s">
        <v>3146</v>
      </c>
      <c r="F209" s="230" t="s">
        <v>3147</v>
      </c>
      <c r="G209" s="231" t="s">
        <v>212</v>
      </c>
      <c r="H209" s="232">
        <v>55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43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512</v>
      </c>
      <c r="AT209" s="240" t="s">
        <v>160</v>
      </c>
      <c r="AU209" s="240" t="s">
        <v>88</v>
      </c>
      <c r="AY209" s="18" t="s">
        <v>157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86</v>
      </c>
      <c r="BK209" s="241">
        <f>ROUND(I209*H209,2)</f>
        <v>0</v>
      </c>
      <c r="BL209" s="18" t="s">
        <v>512</v>
      </c>
      <c r="BM209" s="240" t="s">
        <v>3148</v>
      </c>
    </row>
    <row r="210" s="2" customFormat="1" ht="24.15" customHeight="1">
      <c r="A210" s="39"/>
      <c r="B210" s="40"/>
      <c r="C210" s="228" t="s">
        <v>289</v>
      </c>
      <c r="D210" s="228" t="s">
        <v>160</v>
      </c>
      <c r="E210" s="229" t="s">
        <v>3149</v>
      </c>
      <c r="F210" s="230" t="s">
        <v>3150</v>
      </c>
      <c r="G210" s="231" t="s">
        <v>177</v>
      </c>
      <c r="H210" s="232">
        <v>157.30000000000001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43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164</v>
      </c>
      <c r="AT210" s="240" t="s">
        <v>160</v>
      </c>
      <c r="AU210" s="240" t="s">
        <v>88</v>
      </c>
      <c r="AY210" s="18" t="s">
        <v>157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86</v>
      </c>
      <c r="BK210" s="241">
        <f>ROUND(I210*H210,2)</f>
        <v>0</v>
      </c>
      <c r="BL210" s="18" t="s">
        <v>164</v>
      </c>
      <c r="BM210" s="240" t="s">
        <v>3151</v>
      </c>
    </row>
    <row r="211" s="14" customFormat="1">
      <c r="A211" s="14"/>
      <c r="B211" s="253"/>
      <c r="C211" s="254"/>
      <c r="D211" s="244" t="s">
        <v>166</v>
      </c>
      <c r="E211" s="255" t="s">
        <v>1</v>
      </c>
      <c r="F211" s="256" t="s">
        <v>400</v>
      </c>
      <c r="G211" s="254"/>
      <c r="H211" s="257">
        <v>40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166</v>
      </c>
      <c r="AU211" s="263" t="s">
        <v>88</v>
      </c>
      <c r="AV211" s="14" t="s">
        <v>88</v>
      </c>
      <c r="AW211" s="14" t="s">
        <v>34</v>
      </c>
      <c r="AX211" s="14" t="s">
        <v>78</v>
      </c>
      <c r="AY211" s="263" t="s">
        <v>157</v>
      </c>
    </row>
    <row r="212" s="14" customFormat="1">
      <c r="A212" s="14"/>
      <c r="B212" s="253"/>
      <c r="C212" s="254"/>
      <c r="D212" s="244" t="s">
        <v>166</v>
      </c>
      <c r="E212" s="255" t="s">
        <v>1</v>
      </c>
      <c r="F212" s="256" t="s">
        <v>3152</v>
      </c>
      <c r="G212" s="254"/>
      <c r="H212" s="257">
        <v>117.3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166</v>
      </c>
      <c r="AU212" s="263" t="s">
        <v>88</v>
      </c>
      <c r="AV212" s="14" t="s">
        <v>88</v>
      </c>
      <c r="AW212" s="14" t="s">
        <v>34</v>
      </c>
      <c r="AX212" s="14" t="s">
        <v>78</v>
      </c>
      <c r="AY212" s="263" t="s">
        <v>157</v>
      </c>
    </row>
    <row r="213" s="15" customFormat="1">
      <c r="A213" s="15"/>
      <c r="B213" s="264"/>
      <c r="C213" s="265"/>
      <c r="D213" s="244" t="s">
        <v>166</v>
      </c>
      <c r="E213" s="266" t="s">
        <v>1</v>
      </c>
      <c r="F213" s="267" t="s">
        <v>170</v>
      </c>
      <c r="G213" s="265"/>
      <c r="H213" s="268">
        <v>157.30000000000001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4" t="s">
        <v>166</v>
      </c>
      <c r="AU213" s="274" t="s">
        <v>88</v>
      </c>
      <c r="AV213" s="15" t="s">
        <v>164</v>
      </c>
      <c r="AW213" s="15" t="s">
        <v>34</v>
      </c>
      <c r="AX213" s="15" t="s">
        <v>86</v>
      </c>
      <c r="AY213" s="274" t="s">
        <v>157</v>
      </c>
    </row>
    <row r="214" s="2" customFormat="1" ht="24.15" customHeight="1">
      <c r="A214" s="39"/>
      <c r="B214" s="40"/>
      <c r="C214" s="228" t="s">
        <v>294</v>
      </c>
      <c r="D214" s="228" t="s">
        <v>160</v>
      </c>
      <c r="E214" s="229" t="s">
        <v>3153</v>
      </c>
      <c r="F214" s="230" t="s">
        <v>3154</v>
      </c>
      <c r="G214" s="231" t="s">
        <v>177</v>
      </c>
      <c r="H214" s="232">
        <v>157.30000000000001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43</v>
      </c>
      <c r="O214" s="92"/>
      <c r="P214" s="238">
        <f>O214*H214</f>
        <v>0</v>
      </c>
      <c r="Q214" s="238">
        <v>0.496</v>
      </c>
      <c r="R214" s="238">
        <f>Q214*H214</f>
        <v>78.020800000000008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164</v>
      </c>
      <c r="AT214" s="240" t="s">
        <v>160</v>
      </c>
      <c r="AU214" s="240" t="s">
        <v>88</v>
      </c>
      <c r="AY214" s="18" t="s">
        <v>157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86</v>
      </c>
      <c r="BK214" s="241">
        <f>ROUND(I214*H214,2)</f>
        <v>0</v>
      </c>
      <c r="BL214" s="18" t="s">
        <v>164</v>
      </c>
      <c r="BM214" s="240" t="s">
        <v>3155</v>
      </c>
    </row>
    <row r="215" s="2" customFormat="1" ht="33" customHeight="1">
      <c r="A215" s="39"/>
      <c r="B215" s="40"/>
      <c r="C215" s="228" t="s">
        <v>300</v>
      </c>
      <c r="D215" s="228" t="s">
        <v>160</v>
      </c>
      <c r="E215" s="229" t="s">
        <v>3156</v>
      </c>
      <c r="F215" s="230" t="s">
        <v>3157</v>
      </c>
      <c r="G215" s="231" t="s">
        <v>177</v>
      </c>
      <c r="H215" s="232">
        <v>263.39999999999998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43</v>
      </c>
      <c r="O215" s="92"/>
      <c r="P215" s="238">
        <f>O215*H215</f>
        <v>0</v>
      </c>
      <c r="Q215" s="238">
        <v>0.11162</v>
      </c>
      <c r="R215" s="238">
        <f>Q215*H215</f>
        <v>29.400707999999998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164</v>
      </c>
      <c r="AT215" s="240" t="s">
        <v>160</v>
      </c>
      <c r="AU215" s="240" t="s">
        <v>88</v>
      </c>
      <c r="AY215" s="18" t="s">
        <v>157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86</v>
      </c>
      <c r="BK215" s="241">
        <f>ROUND(I215*H215,2)</f>
        <v>0</v>
      </c>
      <c r="BL215" s="18" t="s">
        <v>164</v>
      </c>
      <c r="BM215" s="240" t="s">
        <v>3158</v>
      </c>
    </row>
    <row r="216" s="14" customFormat="1">
      <c r="A216" s="14"/>
      <c r="B216" s="253"/>
      <c r="C216" s="254"/>
      <c r="D216" s="244" t="s">
        <v>166</v>
      </c>
      <c r="E216" s="255" t="s">
        <v>1</v>
      </c>
      <c r="F216" s="256" t="s">
        <v>3053</v>
      </c>
      <c r="G216" s="254"/>
      <c r="H216" s="257">
        <v>78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166</v>
      </c>
      <c r="AU216" s="263" t="s">
        <v>88</v>
      </c>
      <c r="AV216" s="14" t="s">
        <v>88</v>
      </c>
      <c r="AW216" s="14" t="s">
        <v>34</v>
      </c>
      <c r="AX216" s="14" t="s">
        <v>78</v>
      </c>
      <c r="AY216" s="263" t="s">
        <v>157</v>
      </c>
    </row>
    <row r="217" s="14" customFormat="1">
      <c r="A217" s="14"/>
      <c r="B217" s="253"/>
      <c r="C217" s="254"/>
      <c r="D217" s="244" t="s">
        <v>166</v>
      </c>
      <c r="E217" s="255" t="s">
        <v>1</v>
      </c>
      <c r="F217" s="256" t="s">
        <v>3054</v>
      </c>
      <c r="G217" s="254"/>
      <c r="H217" s="257">
        <v>21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166</v>
      </c>
      <c r="AU217" s="263" t="s">
        <v>88</v>
      </c>
      <c r="AV217" s="14" t="s">
        <v>88</v>
      </c>
      <c r="AW217" s="14" t="s">
        <v>34</v>
      </c>
      <c r="AX217" s="14" t="s">
        <v>78</v>
      </c>
      <c r="AY217" s="263" t="s">
        <v>157</v>
      </c>
    </row>
    <row r="218" s="14" customFormat="1">
      <c r="A218" s="14"/>
      <c r="B218" s="253"/>
      <c r="C218" s="254"/>
      <c r="D218" s="244" t="s">
        <v>166</v>
      </c>
      <c r="E218" s="255" t="s">
        <v>1</v>
      </c>
      <c r="F218" s="256" t="s">
        <v>3055</v>
      </c>
      <c r="G218" s="254"/>
      <c r="H218" s="257">
        <v>65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166</v>
      </c>
      <c r="AU218" s="263" t="s">
        <v>88</v>
      </c>
      <c r="AV218" s="14" t="s">
        <v>88</v>
      </c>
      <c r="AW218" s="14" t="s">
        <v>34</v>
      </c>
      <c r="AX218" s="14" t="s">
        <v>78</v>
      </c>
      <c r="AY218" s="263" t="s">
        <v>157</v>
      </c>
    </row>
    <row r="219" s="14" customFormat="1">
      <c r="A219" s="14"/>
      <c r="B219" s="253"/>
      <c r="C219" s="254"/>
      <c r="D219" s="244" t="s">
        <v>166</v>
      </c>
      <c r="E219" s="255" t="s">
        <v>1</v>
      </c>
      <c r="F219" s="256" t="s">
        <v>3056</v>
      </c>
      <c r="G219" s="254"/>
      <c r="H219" s="257">
        <v>90.400000000000006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166</v>
      </c>
      <c r="AU219" s="263" t="s">
        <v>88</v>
      </c>
      <c r="AV219" s="14" t="s">
        <v>88</v>
      </c>
      <c r="AW219" s="14" t="s">
        <v>34</v>
      </c>
      <c r="AX219" s="14" t="s">
        <v>78</v>
      </c>
      <c r="AY219" s="263" t="s">
        <v>157</v>
      </c>
    </row>
    <row r="220" s="14" customFormat="1">
      <c r="A220" s="14"/>
      <c r="B220" s="253"/>
      <c r="C220" s="254"/>
      <c r="D220" s="244" t="s">
        <v>166</v>
      </c>
      <c r="E220" s="255" t="s">
        <v>1</v>
      </c>
      <c r="F220" s="256" t="s">
        <v>3057</v>
      </c>
      <c r="G220" s="254"/>
      <c r="H220" s="257">
        <v>9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166</v>
      </c>
      <c r="AU220" s="263" t="s">
        <v>88</v>
      </c>
      <c r="AV220" s="14" t="s">
        <v>88</v>
      </c>
      <c r="AW220" s="14" t="s">
        <v>34</v>
      </c>
      <c r="AX220" s="14" t="s">
        <v>78</v>
      </c>
      <c r="AY220" s="263" t="s">
        <v>157</v>
      </c>
    </row>
    <row r="221" s="15" customFormat="1">
      <c r="A221" s="15"/>
      <c r="B221" s="264"/>
      <c r="C221" s="265"/>
      <c r="D221" s="244" t="s">
        <v>166</v>
      </c>
      <c r="E221" s="266" t="s">
        <v>1</v>
      </c>
      <c r="F221" s="267" t="s">
        <v>170</v>
      </c>
      <c r="G221" s="265"/>
      <c r="H221" s="268">
        <v>263.39999999999998</v>
      </c>
      <c r="I221" s="269"/>
      <c r="J221" s="265"/>
      <c r="K221" s="265"/>
      <c r="L221" s="270"/>
      <c r="M221" s="271"/>
      <c r="N221" s="272"/>
      <c r="O221" s="272"/>
      <c r="P221" s="272"/>
      <c r="Q221" s="272"/>
      <c r="R221" s="272"/>
      <c r="S221" s="272"/>
      <c r="T221" s="27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4" t="s">
        <v>166</v>
      </c>
      <c r="AU221" s="274" t="s">
        <v>88</v>
      </c>
      <c r="AV221" s="15" t="s">
        <v>164</v>
      </c>
      <c r="AW221" s="15" t="s">
        <v>34</v>
      </c>
      <c r="AX221" s="15" t="s">
        <v>86</v>
      </c>
      <c r="AY221" s="274" t="s">
        <v>157</v>
      </c>
    </row>
    <row r="222" s="2" customFormat="1" ht="33" customHeight="1">
      <c r="A222" s="39"/>
      <c r="B222" s="40"/>
      <c r="C222" s="228" t="s">
        <v>306</v>
      </c>
      <c r="D222" s="228" t="s">
        <v>160</v>
      </c>
      <c r="E222" s="229" t="s">
        <v>3159</v>
      </c>
      <c r="F222" s="230" t="s">
        <v>3160</v>
      </c>
      <c r="G222" s="231" t="s">
        <v>177</v>
      </c>
      <c r="H222" s="232">
        <v>40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43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164</v>
      </c>
      <c r="AT222" s="240" t="s">
        <v>160</v>
      </c>
      <c r="AU222" s="240" t="s">
        <v>88</v>
      </c>
      <c r="AY222" s="18" t="s">
        <v>157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86</v>
      </c>
      <c r="BK222" s="241">
        <f>ROUND(I222*H222,2)</f>
        <v>0</v>
      </c>
      <c r="BL222" s="18" t="s">
        <v>164</v>
      </c>
      <c r="BM222" s="240" t="s">
        <v>3161</v>
      </c>
    </row>
    <row r="223" s="14" customFormat="1">
      <c r="A223" s="14"/>
      <c r="B223" s="253"/>
      <c r="C223" s="254"/>
      <c r="D223" s="244" t="s">
        <v>166</v>
      </c>
      <c r="E223" s="255" t="s">
        <v>1</v>
      </c>
      <c r="F223" s="256" t="s">
        <v>3162</v>
      </c>
      <c r="G223" s="254"/>
      <c r="H223" s="257">
        <v>40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166</v>
      </c>
      <c r="AU223" s="263" t="s">
        <v>88</v>
      </c>
      <c r="AV223" s="14" t="s">
        <v>88</v>
      </c>
      <c r="AW223" s="14" t="s">
        <v>34</v>
      </c>
      <c r="AX223" s="14" t="s">
        <v>86</v>
      </c>
      <c r="AY223" s="263" t="s">
        <v>157</v>
      </c>
    </row>
    <row r="224" s="2" customFormat="1" ht="16.5" customHeight="1">
      <c r="A224" s="39"/>
      <c r="B224" s="40"/>
      <c r="C224" s="279" t="s">
        <v>322</v>
      </c>
      <c r="D224" s="279" t="s">
        <v>261</v>
      </c>
      <c r="E224" s="280" t="s">
        <v>3163</v>
      </c>
      <c r="F224" s="281" t="s">
        <v>3164</v>
      </c>
      <c r="G224" s="282" t="s">
        <v>177</v>
      </c>
      <c r="H224" s="283">
        <v>44</v>
      </c>
      <c r="I224" s="284"/>
      <c r="J224" s="285">
        <f>ROUND(I224*H224,2)</f>
        <v>0</v>
      </c>
      <c r="K224" s="286"/>
      <c r="L224" s="287"/>
      <c r="M224" s="288" t="s">
        <v>1</v>
      </c>
      <c r="N224" s="289" t="s">
        <v>43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203</v>
      </c>
      <c r="AT224" s="240" t="s">
        <v>261</v>
      </c>
      <c r="AU224" s="240" t="s">
        <v>88</v>
      </c>
      <c r="AY224" s="18" t="s">
        <v>157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86</v>
      </c>
      <c r="BK224" s="241">
        <f>ROUND(I224*H224,2)</f>
        <v>0</v>
      </c>
      <c r="BL224" s="18" t="s">
        <v>164</v>
      </c>
      <c r="BM224" s="240" t="s">
        <v>3165</v>
      </c>
    </row>
    <row r="225" s="14" customFormat="1">
      <c r="A225" s="14"/>
      <c r="B225" s="253"/>
      <c r="C225" s="254"/>
      <c r="D225" s="244" t="s">
        <v>166</v>
      </c>
      <c r="E225" s="255" t="s">
        <v>1</v>
      </c>
      <c r="F225" s="256" t="s">
        <v>3166</v>
      </c>
      <c r="G225" s="254"/>
      <c r="H225" s="257">
        <v>44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166</v>
      </c>
      <c r="AU225" s="263" t="s">
        <v>88</v>
      </c>
      <c r="AV225" s="14" t="s">
        <v>88</v>
      </c>
      <c r="AW225" s="14" t="s">
        <v>34</v>
      </c>
      <c r="AX225" s="14" t="s">
        <v>78</v>
      </c>
      <c r="AY225" s="263" t="s">
        <v>157</v>
      </c>
    </row>
    <row r="226" s="15" customFormat="1">
      <c r="A226" s="15"/>
      <c r="B226" s="264"/>
      <c r="C226" s="265"/>
      <c r="D226" s="244" t="s">
        <v>166</v>
      </c>
      <c r="E226" s="266" t="s">
        <v>1</v>
      </c>
      <c r="F226" s="267" t="s">
        <v>170</v>
      </c>
      <c r="G226" s="265"/>
      <c r="H226" s="268">
        <v>44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4" t="s">
        <v>166</v>
      </c>
      <c r="AU226" s="274" t="s">
        <v>88</v>
      </c>
      <c r="AV226" s="15" t="s">
        <v>164</v>
      </c>
      <c r="AW226" s="15" t="s">
        <v>34</v>
      </c>
      <c r="AX226" s="15" t="s">
        <v>86</v>
      </c>
      <c r="AY226" s="274" t="s">
        <v>157</v>
      </c>
    </row>
    <row r="227" s="2" customFormat="1" ht="78" customHeight="1">
      <c r="A227" s="39"/>
      <c r="B227" s="40"/>
      <c r="C227" s="228" t="s">
        <v>327</v>
      </c>
      <c r="D227" s="228" t="s">
        <v>160</v>
      </c>
      <c r="E227" s="229" t="s">
        <v>3167</v>
      </c>
      <c r="F227" s="230" t="s">
        <v>3168</v>
      </c>
      <c r="G227" s="231" t="s">
        <v>177</v>
      </c>
      <c r="H227" s="232">
        <v>117.3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43</v>
      </c>
      <c r="O227" s="92"/>
      <c r="P227" s="238">
        <f>O227*H227</f>
        <v>0</v>
      </c>
      <c r="Q227" s="238">
        <v>0.11160000000000001</v>
      </c>
      <c r="R227" s="238">
        <f>Q227*H227</f>
        <v>13.090680000000001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164</v>
      </c>
      <c r="AT227" s="240" t="s">
        <v>160</v>
      </c>
      <c r="AU227" s="240" t="s">
        <v>88</v>
      </c>
      <c r="AY227" s="18" t="s">
        <v>157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86</v>
      </c>
      <c r="BK227" s="241">
        <f>ROUND(I227*H227,2)</f>
        <v>0</v>
      </c>
      <c r="BL227" s="18" t="s">
        <v>164</v>
      </c>
      <c r="BM227" s="240" t="s">
        <v>3169</v>
      </c>
    </row>
    <row r="228" s="2" customFormat="1">
      <c r="A228" s="39"/>
      <c r="B228" s="40"/>
      <c r="C228" s="41"/>
      <c r="D228" s="244" t="s">
        <v>233</v>
      </c>
      <c r="E228" s="41"/>
      <c r="F228" s="275" t="s">
        <v>3170</v>
      </c>
      <c r="G228" s="41"/>
      <c r="H228" s="41"/>
      <c r="I228" s="276"/>
      <c r="J228" s="41"/>
      <c r="K228" s="41"/>
      <c r="L228" s="45"/>
      <c r="M228" s="277"/>
      <c r="N228" s="278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233</v>
      </c>
      <c r="AU228" s="18" t="s">
        <v>88</v>
      </c>
    </row>
    <row r="229" s="14" customFormat="1">
      <c r="A229" s="14"/>
      <c r="B229" s="253"/>
      <c r="C229" s="254"/>
      <c r="D229" s="244" t="s">
        <v>166</v>
      </c>
      <c r="E229" s="255" t="s">
        <v>1</v>
      </c>
      <c r="F229" s="256" t="s">
        <v>3058</v>
      </c>
      <c r="G229" s="254"/>
      <c r="H229" s="257">
        <v>77.599999999999994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166</v>
      </c>
      <c r="AU229" s="263" t="s">
        <v>88</v>
      </c>
      <c r="AV229" s="14" t="s">
        <v>88</v>
      </c>
      <c r="AW229" s="14" t="s">
        <v>34</v>
      </c>
      <c r="AX229" s="14" t="s">
        <v>78</v>
      </c>
      <c r="AY229" s="263" t="s">
        <v>157</v>
      </c>
    </row>
    <row r="230" s="14" customFormat="1">
      <c r="A230" s="14"/>
      <c r="B230" s="253"/>
      <c r="C230" s="254"/>
      <c r="D230" s="244" t="s">
        <v>166</v>
      </c>
      <c r="E230" s="255" t="s">
        <v>1</v>
      </c>
      <c r="F230" s="256" t="s">
        <v>3062</v>
      </c>
      <c r="G230" s="254"/>
      <c r="H230" s="257">
        <v>32.200000000000003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166</v>
      </c>
      <c r="AU230" s="263" t="s">
        <v>88</v>
      </c>
      <c r="AV230" s="14" t="s">
        <v>88</v>
      </c>
      <c r="AW230" s="14" t="s">
        <v>34</v>
      </c>
      <c r="AX230" s="14" t="s">
        <v>78</v>
      </c>
      <c r="AY230" s="263" t="s">
        <v>157</v>
      </c>
    </row>
    <row r="231" s="14" customFormat="1">
      <c r="A231" s="14"/>
      <c r="B231" s="253"/>
      <c r="C231" s="254"/>
      <c r="D231" s="244" t="s">
        <v>166</v>
      </c>
      <c r="E231" s="255" t="s">
        <v>1</v>
      </c>
      <c r="F231" s="256" t="s">
        <v>3171</v>
      </c>
      <c r="G231" s="254"/>
      <c r="H231" s="257">
        <v>7.5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166</v>
      </c>
      <c r="AU231" s="263" t="s">
        <v>88</v>
      </c>
      <c r="AV231" s="14" t="s">
        <v>88</v>
      </c>
      <c r="AW231" s="14" t="s">
        <v>34</v>
      </c>
      <c r="AX231" s="14" t="s">
        <v>78</v>
      </c>
      <c r="AY231" s="263" t="s">
        <v>157</v>
      </c>
    </row>
    <row r="232" s="15" customFormat="1">
      <c r="A232" s="15"/>
      <c r="B232" s="264"/>
      <c r="C232" s="265"/>
      <c r="D232" s="244" t="s">
        <v>166</v>
      </c>
      <c r="E232" s="266" t="s">
        <v>1</v>
      </c>
      <c r="F232" s="267" t="s">
        <v>170</v>
      </c>
      <c r="G232" s="265"/>
      <c r="H232" s="268">
        <v>117.3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166</v>
      </c>
      <c r="AU232" s="274" t="s">
        <v>88</v>
      </c>
      <c r="AV232" s="15" t="s">
        <v>164</v>
      </c>
      <c r="AW232" s="15" t="s">
        <v>34</v>
      </c>
      <c r="AX232" s="15" t="s">
        <v>86</v>
      </c>
      <c r="AY232" s="274" t="s">
        <v>157</v>
      </c>
    </row>
    <row r="233" s="2" customFormat="1" ht="24.15" customHeight="1">
      <c r="A233" s="39"/>
      <c r="B233" s="40"/>
      <c r="C233" s="279" t="s">
        <v>331</v>
      </c>
      <c r="D233" s="279" t="s">
        <v>261</v>
      </c>
      <c r="E233" s="280" t="s">
        <v>3172</v>
      </c>
      <c r="F233" s="281" t="s">
        <v>3173</v>
      </c>
      <c r="G233" s="282" t="s">
        <v>177</v>
      </c>
      <c r="H233" s="283">
        <v>140.75999999999999</v>
      </c>
      <c r="I233" s="284"/>
      <c r="J233" s="285">
        <f>ROUND(I233*H233,2)</f>
        <v>0</v>
      </c>
      <c r="K233" s="286"/>
      <c r="L233" s="287"/>
      <c r="M233" s="288" t="s">
        <v>1</v>
      </c>
      <c r="N233" s="289" t="s">
        <v>43</v>
      </c>
      <c r="O233" s="92"/>
      <c r="P233" s="238">
        <f>O233*H233</f>
        <v>0</v>
      </c>
      <c r="Q233" s="238">
        <v>0.114</v>
      </c>
      <c r="R233" s="238">
        <f>Q233*H233</f>
        <v>16.04664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203</v>
      </c>
      <c r="AT233" s="240" t="s">
        <v>261</v>
      </c>
      <c r="AU233" s="240" t="s">
        <v>88</v>
      </c>
      <c r="AY233" s="18" t="s">
        <v>157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86</v>
      </c>
      <c r="BK233" s="241">
        <f>ROUND(I233*H233,2)</f>
        <v>0</v>
      </c>
      <c r="BL233" s="18" t="s">
        <v>164</v>
      </c>
      <c r="BM233" s="240" t="s">
        <v>3174</v>
      </c>
    </row>
    <row r="234" s="2" customFormat="1">
      <c r="A234" s="39"/>
      <c r="B234" s="40"/>
      <c r="C234" s="41"/>
      <c r="D234" s="244" t="s">
        <v>233</v>
      </c>
      <c r="E234" s="41"/>
      <c r="F234" s="275" t="s">
        <v>3175</v>
      </c>
      <c r="G234" s="41"/>
      <c r="H234" s="41"/>
      <c r="I234" s="276"/>
      <c r="J234" s="41"/>
      <c r="K234" s="41"/>
      <c r="L234" s="45"/>
      <c r="M234" s="277"/>
      <c r="N234" s="27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233</v>
      </c>
      <c r="AU234" s="18" t="s">
        <v>88</v>
      </c>
    </row>
    <row r="235" s="14" customFormat="1">
      <c r="A235" s="14"/>
      <c r="B235" s="253"/>
      <c r="C235" s="254"/>
      <c r="D235" s="244" t="s">
        <v>166</v>
      </c>
      <c r="E235" s="254"/>
      <c r="F235" s="256" t="s">
        <v>3176</v>
      </c>
      <c r="G235" s="254"/>
      <c r="H235" s="257">
        <v>140.75999999999999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166</v>
      </c>
      <c r="AU235" s="263" t="s">
        <v>88</v>
      </c>
      <c r="AV235" s="14" t="s">
        <v>88</v>
      </c>
      <c r="AW235" s="14" t="s">
        <v>4</v>
      </c>
      <c r="AX235" s="14" t="s">
        <v>86</v>
      </c>
      <c r="AY235" s="263" t="s">
        <v>157</v>
      </c>
    </row>
    <row r="236" s="2" customFormat="1" ht="24.15" customHeight="1">
      <c r="A236" s="39"/>
      <c r="B236" s="40"/>
      <c r="C236" s="228" t="s">
        <v>335</v>
      </c>
      <c r="D236" s="228" t="s">
        <v>160</v>
      </c>
      <c r="E236" s="229" t="s">
        <v>3177</v>
      </c>
      <c r="F236" s="230" t="s">
        <v>3178</v>
      </c>
      <c r="G236" s="231" t="s">
        <v>177</v>
      </c>
      <c r="H236" s="232">
        <v>117.3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43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164</v>
      </c>
      <c r="AT236" s="240" t="s">
        <v>160</v>
      </c>
      <c r="AU236" s="240" t="s">
        <v>88</v>
      </c>
      <c r="AY236" s="18" t="s">
        <v>157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86</v>
      </c>
      <c r="BK236" s="241">
        <f>ROUND(I236*H236,2)</f>
        <v>0</v>
      </c>
      <c r="BL236" s="18" t="s">
        <v>164</v>
      </c>
      <c r="BM236" s="240" t="s">
        <v>3179</v>
      </c>
    </row>
    <row r="237" s="12" customFormat="1" ht="22.8" customHeight="1">
      <c r="A237" s="12"/>
      <c r="B237" s="212"/>
      <c r="C237" s="213"/>
      <c r="D237" s="214" t="s">
        <v>77</v>
      </c>
      <c r="E237" s="226" t="s">
        <v>192</v>
      </c>
      <c r="F237" s="226" t="s">
        <v>607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SUM(P238:P248)</f>
        <v>0</v>
      </c>
      <c r="Q237" s="220"/>
      <c r="R237" s="221">
        <f>SUM(R238:R248)</f>
        <v>0</v>
      </c>
      <c r="S237" s="220"/>
      <c r="T237" s="222">
        <f>SUM(T238:T248)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86</v>
      </c>
      <c r="AT237" s="224" t="s">
        <v>77</v>
      </c>
      <c r="AU237" s="224" t="s">
        <v>86</v>
      </c>
      <c r="AY237" s="223" t="s">
        <v>157</v>
      </c>
      <c r="BK237" s="225">
        <f>SUM(BK238:BK248)</f>
        <v>0</v>
      </c>
    </row>
    <row r="238" s="2" customFormat="1" ht="37.8" customHeight="1">
      <c r="A238" s="39"/>
      <c r="B238" s="40"/>
      <c r="C238" s="228" t="s">
        <v>347</v>
      </c>
      <c r="D238" s="228" t="s">
        <v>160</v>
      </c>
      <c r="E238" s="229" t="s">
        <v>652</v>
      </c>
      <c r="F238" s="230" t="s">
        <v>3180</v>
      </c>
      <c r="G238" s="231" t="s">
        <v>212</v>
      </c>
      <c r="H238" s="232">
        <v>8.4000000000000004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43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164</v>
      </c>
      <c r="AT238" s="240" t="s">
        <v>160</v>
      </c>
      <c r="AU238" s="240" t="s">
        <v>88</v>
      </c>
      <c r="AY238" s="18" t="s">
        <v>157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86</v>
      </c>
      <c r="BK238" s="241">
        <f>ROUND(I238*H238,2)</f>
        <v>0</v>
      </c>
      <c r="BL238" s="18" t="s">
        <v>164</v>
      </c>
      <c r="BM238" s="240" t="s">
        <v>3181</v>
      </c>
    </row>
    <row r="239" s="14" customFormat="1">
      <c r="A239" s="14"/>
      <c r="B239" s="253"/>
      <c r="C239" s="254"/>
      <c r="D239" s="244" t="s">
        <v>166</v>
      </c>
      <c r="E239" s="255" t="s">
        <v>1</v>
      </c>
      <c r="F239" s="256" t="s">
        <v>655</v>
      </c>
      <c r="G239" s="254"/>
      <c r="H239" s="257">
        <v>3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166</v>
      </c>
      <c r="AU239" s="263" t="s">
        <v>88</v>
      </c>
      <c r="AV239" s="14" t="s">
        <v>88</v>
      </c>
      <c r="AW239" s="14" t="s">
        <v>34</v>
      </c>
      <c r="AX239" s="14" t="s">
        <v>78</v>
      </c>
      <c r="AY239" s="263" t="s">
        <v>157</v>
      </c>
    </row>
    <row r="240" s="14" customFormat="1">
      <c r="A240" s="14"/>
      <c r="B240" s="253"/>
      <c r="C240" s="254"/>
      <c r="D240" s="244" t="s">
        <v>166</v>
      </c>
      <c r="E240" s="255" t="s">
        <v>1</v>
      </c>
      <c r="F240" s="256" t="s">
        <v>3182</v>
      </c>
      <c r="G240" s="254"/>
      <c r="H240" s="257">
        <v>2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166</v>
      </c>
      <c r="AU240" s="263" t="s">
        <v>88</v>
      </c>
      <c r="AV240" s="14" t="s">
        <v>88</v>
      </c>
      <c r="AW240" s="14" t="s">
        <v>34</v>
      </c>
      <c r="AX240" s="14" t="s">
        <v>78</v>
      </c>
      <c r="AY240" s="263" t="s">
        <v>157</v>
      </c>
    </row>
    <row r="241" s="14" customFormat="1">
      <c r="A241" s="14"/>
      <c r="B241" s="253"/>
      <c r="C241" s="254"/>
      <c r="D241" s="244" t="s">
        <v>166</v>
      </c>
      <c r="E241" s="255" t="s">
        <v>1</v>
      </c>
      <c r="F241" s="256" t="s">
        <v>656</v>
      </c>
      <c r="G241" s="254"/>
      <c r="H241" s="257">
        <v>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166</v>
      </c>
      <c r="AU241" s="263" t="s">
        <v>88</v>
      </c>
      <c r="AV241" s="14" t="s">
        <v>88</v>
      </c>
      <c r="AW241" s="14" t="s">
        <v>34</v>
      </c>
      <c r="AX241" s="14" t="s">
        <v>78</v>
      </c>
      <c r="AY241" s="263" t="s">
        <v>157</v>
      </c>
    </row>
    <row r="242" s="14" customFormat="1">
      <c r="A242" s="14"/>
      <c r="B242" s="253"/>
      <c r="C242" s="254"/>
      <c r="D242" s="244" t="s">
        <v>166</v>
      </c>
      <c r="E242" s="255" t="s">
        <v>1</v>
      </c>
      <c r="F242" s="256" t="s">
        <v>1097</v>
      </c>
      <c r="G242" s="254"/>
      <c r="H242" s="257">
        <v>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166</v>
      </c>
      <c r="AU242" s="263" t="s">
        <v>88</v>
      </c>
      <c r="AV242" s="14" t="s">
        <v>88</v>
      </c>
      <c r="AW242" s="14" t="s">
        <v>34</v>
      </c>
      <c r="AX242" s="14" t="s">
        <v>78</v>
      </c>
      <c r="AY242" s="263" t="s">
        <v>157</v>
      </c>
    </row>
    <row r="243" s="16" customFormat="1">
      <c r="A243" s="16"/>
      <c r="B243" s="296"/>
      <c r="C243" s="297"/>
      <c r="D243" s="244" t="s">
        <v>166</v>
      </c>
      <c r="E243" s="298" t="s">
        <v>1</v>
      </c>
      <c r="F243" s="299" t="s">
        <v>673</v>
      </c>
      <c r="G243" s="297"/>
      <c r="H243" s="300">
        <v>7</v>
      </c>
      <c r="I243" s="301"/>
      <c r="J243" s="297"/>
      <c r="K243" s="297"/>
      <c r="L243" s="302"/>
      <c r="M243" s="303"/>
      <c r="N243" s="304"/>
      <c r="O243" s="304"/>
      <c r="P243" s="304"/>
      <c r="Q243" s="304"/>
      <c r="R243" s="304"/>
      <c r="S243" s="304"/>
      <c r="T243" s="305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6" t="s">
        <v>166</v>
      </c>
      <c r="AU243" s="306" t="s">
        <v>88</v>
      </c>
      <c r="AV243" s="16" t="s">
        <v>158</v>
      </c>
      <c r="AW243" s="16" t="s">
        <v>34</v>
      </c>
      <c r="AX243" s="16" t="s">
        <v>78</v>
      </c>
      <c r="AY243" s="306" t="s">
        <v>157</v>
      </c>
    </row>
    <row r="244" s="14" customFormat="1">
      <c r="A244" s="14"/>
      <c r="B244" s="253"/>
      <c r="C244" s="254"/>
      <c r="D244" s="244" t="s">
        <v>166</v>
      </c>
      <c r="E244" s="255" t="s">
        <v>1</v>
      </c>
      <c r="F244" s="256" t="s">
        <v>3183</v>
      </c>
      <c r="G244" s="254"/>
      <c r="H244" s="257">
        <v>8.4000000000000004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166</v>
      </c>
      <c r="AU244" s="263" t="s">
        <v>88</v>
      </c>
      <c r="AV244" s="14" t="s">
        <v>88</v>
      </c>
      <c r="AW244" s="14" t="s">
        <v>34</v>
      </c>
      <c r="AX244" s="14" t="s">
        <v>86</v>
      </c>
      <c r="AY244" s="263" t="s">
        <v>157</v>
      </c>
    </row>
    <row r="245" s="2" customFormat="1" ht="24.15" customHeight="1">
      <c r="A245" s="39"/>
      <c r="B245" s="40"/>
      <c r="C245" s="228" t="s">
        <v>351</v>
      </c>
      <c r="D245" s="228" t="s">
        <v>160</v>
      </c>
      <c r="E245" s="229" t="s">
        <v>676</v>
      </c>
      <c r="F245" s="230" t="s">
        <v>3184</v>
      </c>
      <c r="G245" s="231" t="s">
        <v>177</v>
      </c>
      <c r="H245" s="232">
        <v>263.39999999999998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43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164</v>
      </c>
      <c r="AT245" s="240" t="s">
        <v>160</v>
      </c>
      <c r="AU245" s="240" t="s">
        <v>88</v>
      </c>
      <c r="AY245" s="18" t="s">
        <v>157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86</v>
      </c>
      <c r="BK245" s="241">
        <f>ROUND(I245*H245,2)</f>
        <v>0</v>
      </c>
      <c r="BL245" s="18" t="s">
        <v>164</v>
      </c>
      <c r="BM245" s="240" t="s">
        <v>3185</v>
      </c>
    </row>
    <row r="246" s="14" customFormat="1">
      <c r="A246" s="14"/>
      <c r="B246" s="253"/>
      <c r="C246" s="254"/>
      <c r="D246" s="244" t="s">
        <v>166</v>
      </c>
      <c r="E246" s="255" t="s">
        <v>1</v>
      </c>
      <c r="F246" s="256" t="s">
        <v>3186</v>
      </c>
      <c r="G246" s="254"/>
      <c r="H246" s="257">
        <v>341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166</v>
      </c>
      <c r="AU246" s="263" t="s">
        <v>88</v>
      </c>
      <c r="AV246" s="14" t="s">
        <v>88</v>
      </c>
      <c r="AW246" s="14" t="s">
        <v>34</v>
      </c>
      <c r="AX246" s="14" t="s">
        <v>78</v>
      </c>
      <c r="AY246" s="263" t="s">
        <v>157</v>
      </c>
    </row>
    <row r="247" s="14" customFormat="1">
      <c r="A247" s="14"/>
      <c r="B247" s="253"/>
      <c r="C247" s="254"/>
      <c r="D247" s="244" t="s">
        <v>166</v>
      </c>
      <c r="E247" s="255" t="s">
        <v>1</v>
      </c>
      <c r="F247" s="256" t="s">
        <v>3187</v>
      </c>
      <c r="G247" s="254"/>
      <c r="H247" s="257">
        <v>-77.599999999999994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166</v>
      </c>
      <c r="AU247" s="263" t="s">
        <v>88</v>
      </c>
      <c r="AV247" s="14" t="s">
        <v>88</v>
      </c>
      <c r="AW247" s="14" t="s">
        <v>34</v>
      </c>
      <c r="AX247" s="14" t="s">
        <v>78</v>
      </c>
      <c r="AY247" s="263" t="s">
        <v>157</v>
      </c>
    </row>
    <row r="248" s="15" customFormat="1">
      <c r="A248" s="15"/>
      <c r="B248" s="264"/>
      <c r="C248" s="265"/>
      <c r="D248" s="244" t="s">
        <v>166</v>
      </c>
      <c r="E248" s="266" t="s">
        <v>1</v>
      </c>
      <c r="F248" s="267" t="s">
        <v>170</v>
      </c>
      <c r="G248" s="265"/>
      <c r="H248" s="268">
        <v>263.39999999999998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166</v>
      </c>
      <c r="AU248" s="274" t="s">
        <v>88</v>
      </c>
      <c r="AV248" s="15" t="s">
        <v>164</v>
      </c>
      <c r="AW248" s="15" t="s">
        <v>34</v>
      </c>
      <c r="AX248" s="15" t="s">
        <v>86</v>
      </c>
      <c r="AY248" s="274" t="s">
        <v>157</v>
      </c>
    </row>
    <row r="249" s="12" customFormat="1" ht="22.8" customHeight="1">
      <c r="A249" s="12"/>
      <c r="B249" s="212"/>
      <c r="C249" s="213"/>
      <c r="D249" s="214" t="s">
        <v>77</v>
      </c>
      <c r="E249" s="226" t="s">
        <v>203</v>
      </c>
      <c r="F249" s="226" t="s">
        <v>693</v>
      </c>
      <c r="G249" s="213"/>
      <c r="H249" s="213"/>
      <c r="I249" s="216"/>
      <c r="J249" s="227">
        <f>BK249</f>
        <v>0</v>
      </c>
      <c r="K249" s="213"/>
      <c r="L249" s="218"/>
      <c r="M249" s="219"/>
      <c r="N249" s="220"/>
      <c r="O249" s="220"/>
      <c r="P249" s="221">
        <f>SUM(P250:P260)</f>
        <v>0</v>
      </c>
      <c r="Q249" s="220"/>
      <c r="R249" s="221">
        <f>SUM(R250:R260)</f>
        <v>0.26208999999999999</v>
      </c>
      <c r="S249" s="220"/>
      <c r="T249" s="222">
        <f>SUM(T250:T260)</f>
        <v>0.10000000000000001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86</v>
      </c>
      <c r="AT249" s="224" t="s">
        <v>77</v>
      </c>
      <c r="AU249" s="224" t="s">
        <v>86</v>
      </c>
      <c r="AY249" s="223" t="s">
        <v>157</v>
      </c>
      <c r="BK249" s="225">
        <f>SUM(BK250:BK260)</f>
        <v>0</v>
      </c>
    </row>
    <row r="250" s="2" customFormat="1" ht="24.15" customHeight="1">
      <c r="A250" s="39"/>
      <c r="B250" s="40"/>
      <c r="C250" s="228" t="s">
        <v>264</v>
      </c>
      <c r="D250" s="228" t="s">
        <v>160</v>
      </c>
      <c r="E250" s="229" t="s">
        <v>3188</v>
      </c>
      <c r="F250" s="230" t="s">
        <v>3189</v>
      </c>
      <c r="G250" s="231" t="s">
        <v>212</v>
      </c>
      <c r="H250" s="232">
        <v>31.5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43</v>
      </c>
      <c r="O250" s="92"/>
      <c r="P250" s="238">
        <f>O250*H250</f>
        <v>0</v>
      </c>
      <c r="Q250" s="238">
        <v>0.0014400000000000001</v>
      </c>
      <c r="R250" s="238">
        <f>Q250*H250</f>
        <v>0.045360000000000004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164</v>
      </c>
      <c r="AT250" s="240" t="s">
        <v>160</v>
      </c>
      <c r="AU250" s="240" t="s">
        <v>88</v>
      </c>
      <c r="AY250" s="18" t="s">
        <v>157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86</v>
      </c>
      <c r="BK250" s="241">
        <f>ROUND(I250*H250,2)</f>
        <v>0</v>
      </c>
      <c r="BL250" s="18" t="s">
        <v>164</v>
      </c>
      <c r="BM250" s="240" t="s">
        <v>3190</v>
      </c>
    </row>
    <row r="251" s="14" customFormat="1">
      <c r="A251" s="14"/>
      <c r="B251" s="253"/>
      <c r="C251" s="254"/>
      <c r="D251" s="244" t="s">
        <v>166</v>
      </c>
      <c r="E251" s="255" t="s">
        <v>1</v>
      </c>
      <c r="F251" s="256" t="s">
        <v>3191</v>
      </c>
      <c r="G251" s="254"/>
      <c r="H251" s="257">
        <v>31.5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166</v>
      </c>
      <c r="AU251" s="263" t="s">
        <v>88</v>
      </c>
      <c r="AV251" s="14" t="s">
        <v>88</v>
      </c>
      <c r="AW251" s="14" t="s">
        <v>34</v>
      </c>
      <c r="AX251" s="14" t="s">
        <v>86</v>
      </c>
      <c r="AY251" s="263" t="s">
        <v>157</v>
      </c>
    </row>
    <row r="252" s="2" customFormat="1" ht="21.75" customHeight="1">
      <c r="A252" s="39"/>
      <c r="B252" s="40"/>
      <c r="C252" s="228" t="s">
        <v>358</v>
      </c>
      <c r="D252" s="228" t="s">
        <v>160</v>
      </c>
      <c r="E252" s="229" t="s">
        <v>3192</v>
      </c>
      <c r="F252" s="230" t="s">
        <v>3193</v>
      </c>
      <c r="G252" s="231" t="s">
        <v>212</v>
      </c>
      <c r="H252" s="232">
        <v>25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43</v>
      </c>
      <c r="O252" s="92"/>
      <c r="P252" s="238">
        <f>O252*H252</f>
        <v>0</v>
      </c>
      <c r="Q252" s="238">
        <v>0.00080999999999999996</v>
      </c>
      <c r="R252" s="238">
        <f>Q252*H252</f>
        <v>0.020249999999999997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164</v>
      </c>
      <c r="AT252" s="240" t="s">
        <v>160</v>
      </c>
      <c r="AU252" s="240" t="s">
        <v>88</v>
      </c>
      <c r="AY252" s="18" t="s">
        <v>157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86</v>
      </c>
      <c r="BK252" s="241">
        <f>ROUND(I252*H252,2)</f>
        <v>0</v>
      </c>
      <c r="BL252" s="18" t="s">
        <v>164</v>
      </c>
      <c r="BM252" s="240" t="s">
        <v>3194</v>
      </c>
    </row>
    <row r="253" s="2" customFormat="1" ht="37.8" customHeight="1">
      <c r="A253" s="39"/>
      <c r="B253" s="40"/>
      <c r="C253" s="228" t="s">
        <v>364</v>
      </c>
      <c r="D253" s="228" t="s">
        <v>160</v>
      </c>
      <c r="E253" s="229" t="s">
        <v>3195</v>
      </c>
      <c r="F253" s="230" t="s">
        <v>3196</v>
      </c>
      <c r="G253" s="231" t="s">
        <v>173</v>
      </c>
      <c r="H253" s="232">
        <v>2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43</v>
      </c>
      <c r="O253" s="92"/>
      <c r="P253" s="238">
        <f>O253*H253</f>
        <v>0</v>
      </c>
      <c r="Q253" s="238">
        <v>0.089999999999999997</v>
      </c>
      <c r="R253" s="238">
        <f>Q253*H253</f>
        <v>0.17999999999999999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164</v>
      </c>
      <c r="AT253" s="240" t="s">
        <v>160</v>
      </c>
      <c r="AU253" s="240" t="s">
        <v>88</v>
      </c>
      <c r="AY253" s="18" t="s">
        <v>157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86</v>
      </c>
      <c r="BK253" s="241">
        <f>ROUND(I253*H253,2)</f>
        <v>0</v>
      </c>
      <c r="BL253" s="18" t="s">
        <v>164</v>
      </c>
      <c r="BM253" s="240" t="s">
        <v>3197</v>
      </c>
    </row>
    <row r="254" s="2" customFormat="1" ht="24.15" customHeight="1">
      <c r="A254" s="39"/>
      <c r="B254" s="40"/>
      <c r="C254" s="279" t="s">
        <v>371</v>
      </c>
      <c r="D254" s="279" t="s">
        <v>261</v>
      </c>
      <c r="E254" s="280" t="s">
        <v>3198</v>
      </c>
      <c r="F254" s="281" t="s">
        <v>3199</v>
      </c>
      <c r="G254" s="282" t="s">
        <v>173</v>
      </c>
      <c r="H254" s="283">
        <v>2</v>
      </c>
      <c r="I254" s="284"/>
      <c r="J254" s="285">
        <f>ROUND(I254*H254,2)</f>
        <v>0</v>
      </c>
      <c r="K254" s="286"/>
      <c r="L254" s="287"/>
      <c r="M254" s="288" t="s">
        <v>1</v>
      </c>
      <c r="N254" s="289" t="s">
        <v>43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203</v>
      </c>
      <c r="AT254" s="240" t="s">
        <v>261</v>
      </c>
      <c r="AU254" s="240" t="s">
        <v>88</v>
      </c>
      <c r="AY254" s="18" t="s">
        <v>157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86</v>
      </c>
      <c r="BK254" s="241">
        <f>ROUND(I254*H254,2)</f>
        <v>0</v>
      </c>
      <c r="BL254" s="18" t="s">
        <v>164</v>
      </c>
      <c r="BM254" s="240" t="s">
        <v>3200</v>
      </c>
    </row>
    <row r="255" s="2" customFormat="1" ht="24.15" customHeight="1">
      <c r="A255" s="39"/>
      <c r="B255" s="40"/>
      <c r="C255" s="228" t="s">
        <v>375</v>
      </c>
      <c r="D255" s="228" t="s">
        <v>160</v>
      </c>
      <c r="E255" s="229" t="s">
        <v>3201</v>
      </c>
      <c r="F255" s="230" t="s">
        <v>3202</v>
      </c>
      <c r="G255" s="231" t="s">
        <v>173</v>
      </c>
      <c r="H255" s="232">
        <v>2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43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0.050000000000000003</v>
      </c>
      <c r="T255" s="239">
        <f>S255*H255</f>
        <v>0.10000000000000001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164</v>
      </c>
      <c r="AT255" s="240" t="s">
        <v>160</v>
      </c>
      <c r="AU255" s="240" t="s">
        <v>88</v>
      </c>
      <c r="AY255" s="18" t="s">
        <v>157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86</v>
      </c>
      <c r="BK255" s="241">
        <f>ROUND(I255*H255,2)</f>
        <v>0</v>
      </c>
      <c r="BL255" s="18" t="s">
        <v>164</v>
      </c>
      <c r="BM255" s="240" t="s">
        <v>3203</v>
      </c>
    </row>
    <row r="256" s="2" customFormat="1" ht="16.5" customHeight="1">
      <c r="A256" s="39"/>
      <c r="B256" s="40"/>
      <c r="C256" s="228" t="s">
        <v>380</v>
      </c>
      <c r="D256" s="228" t="s">
        <v>160</v>
      </c>
      <c r="E256" s="229" t="s">
        <v>3204</v>
      </c>
      <c r="F256" s="230" t="s">
        <v>3205</v>
      </c>
      <c r="G256" s="231" t="s">
        <v>212</v>
      </c>
      <c r="H256" s="232">
        <v>51.5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43</v>
      </c>
      <c r="O256" s="92"/>
      <c r="P256" s="238">
        <f>O256*H256</f>
        <v>0</v>
      </c>
      <c r="Q256" s="238">
        <v>0.00019000000000000001</v>
      </c>
      <c r="R256" s="238">
        <f>Q256*H256</f>
        <v>0.0097850000000000003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164</v>
      </c>
      <c r="AT256" s="240" t="s">
        <v>160</v>
      </c>
      <c r="AU256" s="240" t="s">
        <v>88</v>
      </c>
      <c r="AY256" s="18" t="s">
        <v>157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86</v>
      </c>
      <c r="BK256" s="241">
        <f>ROUND(I256*H256,2)</f>
        <v>0</v>
      </c>
      <c r="BL256" s="18" t="s">
        <v>164</v>
      </c>
      <c r="BM256" s="240" t="s">
        <v>3206</v>
      </c>
    </row>
    <row r="257" s="14" customFormat="1">
      <c r="A257" s="14"/>
      <c r="B257" s="253"/>
      <c r="C257" s="254"/>
      <c r="D257" s="244" t="s">
        <v>166</v>
      </c>
      <c r="E257" s="255" t="s">
        <v>1</v>
      </c>
      <c r="F257" s="256" t="s">
        <v>3207</v>
      </c>
      <c r="G257" s="254"/>
      <c r="H257" s="257">
        <v>31.5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166</v>
      </c>
      <c r="AU257" s="263" t="s">
        <v>88</v>
      </c>
      <c r="AV257" s="14" t="s">
        <v>88</v>
      </c>
      <c r="AW257" s="14" t="s">
        <v>34</v>
      </c>
      <c r="AX257" s="14" t="s">
        <v>78</v>
      </c>
      <c r="AY257" s="263" t="s">
        <v>157</v>
      </c>
    </row>
    <row r="258" s="14" customFormat="1">
      <c r="A258" s="14"/>
      <c r="B258" s="253"/>
      <c r="C258" s="254"/>
      <c r="D258" s="244" t="s">
        <v>166</v>
      </c>
      <c r="E258" s="255" t="s">
        <v>1</v>
      </c>
      <c r="F258" s="256" t="s">
        <v>268</v>
      </c>
      <c r="G258" s="254"/>
      <c r="H258" s="257">
        <v>20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166</v>
      </c>
      <c r="AU258" s="263" t="s">
        <v>88</v>
      </c>
      <c r="AV258" s="14" t="s">
        <v>88</v>
      </c>
      <c r="AW258" s="14" t="s">
        <v>34</v>
      </c>
      <c r="AX258" s="14" t="s">
        <v>78</v>
      </c>
      <c r="AY258" s="263" t="s">
        <v>157</v>
      </c>
    </row>
    <row r="259" s="15" customFormat="1">
      <c r="A259" s="15"/>
      <c r="B259" s="264"/>
      <c r="C259" s="265"/>
      <c r="D259" s="244" t="s">
        <v>166</v>
      </c>
      <c r="E259" s="266" t="s">
        <v>1</v>
      </c>
      <c r="F259" s="267" t="s">
        <v>170</v>
      </c>
      <c r="G259" s="265"/>
      <c r="H259" s="268">
        <v>51.5</v>
      </c>
      <c r="I259" s="269"/>
      <c r="J259" s="265"/>
      <c r="K259" s="265"/>
      <c r="L259" s="270"/>
      <c r="M259" s="271"/>
      <c r="N259" s="272"/>
      <c r="O259" s="272"/>
      <c r="P259" s="272"/>
      <c r="Q259" s="272"/>
      <c r="R259" s="272"/>
      <c r="S259" s="272"/>
      <c r="T259" s="27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4" t="s">
        <v>166</v>
      </c>
      <c r="AU259" s="274" t="s">
        <v>88</v>
      </c>
      <c r="AV259" s="15" t="s">
        <v>164</v>
      </c>
      <c r="AW259" s="15" t="s">
        <v>34</v>
      </c>
      <c r="AX259" s="15" t="s">
        <v>86</v>
      </c>
      <c r="AY259" s="274" t="s">
        <v>157</v>
      </c>
    </row>
    <row r="260" s="2" customFormat="1" ht="21.75" customHeight="1">
      <c r="A260" s="39"/>
      <c r="B260" s="40"/>
      <c r="C260" s="228" t="s">
        <v>387</v>
      </c>
      <c r="D260" s="228" t="s">
        <v>160</v>
      </c>
      <c r="E260" s="229" t="s">
        <v>3208</v>
      </c>
      <c r="F260" s="230" t="s">
        <v>3209</v>
      </c>
      <c r="G260" s="231" t="s">
        <v>212</v>
      </c>
      <c r="H260" s="232">
        <v>51.5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43</v>
      </c>
      <c r="O260" s="92"/>
      <c r="P260" s="238">
        <f>O260*H260</f>
        <v>0</v>
      </c>
      <c r="Q260" s="238">
        <v>0.00012999999999999999</v>
      </c>
      <c r="R260" s="238">
        <f>Q260*H260</f>
        <v>0.0066949999999999996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164</v>
      </c>
      <c r="AT260" s="240" t="s">
        <v>160</v>
      </c>
      <c r="AU260" s="240" t="s">
        <v>88</v>
      </c>
      <c r="AY260" s="18" t="s">
        <v>157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86</v>
      </c>
      <c r="BK260" s="241">
        <f>ROUND(I260*H260,2)</f>
        <v>0</v>
      </c>
      <c r="BL260" s="18" t="s">
        <v>164</v>
      </c>
      <c r="BM260" s="240" t="s">
        <v>3210</v>
      </c>
    </row>
    <row r="261" s="12" customFormat="1" ht="22.8" customHeight="1">
      <c r="A261" s="12"/>
      <c r="B261" s="212"/>
      <c r="C261" s="213"/>
      <c r="D261" s="214" t="s">
        <v>77</v>
      </c>
      <c r="E261" s="226" t="s">
        <v>181</v>
      </c>
      <c r="F261" s="226" t="s">
        <v>704</v>
      </c>
      <c r="G261" s="213"/>
      <c r="H261" s="213"/>
      <c r="I261" s="216"/>
      <c r="J261" s="227">
        <f>BK261</f>
        <v>0</v>
      </c>
      <c r="K261" s="213"/>
      <c r="L261" s="218"/>
      <c r="M261" s="219"/>
      <c r="N261" s="220"/>
      <c r="O261" s="220"/>
      <c r="P261" s="221">
        <f>SUM(P262:P289)</f>
        <v>0</v>
      </c>
      <c r="Q261" s="220"/>
      <c r="R261" s="221">
        <f>SUM(R262:R289)</f>
        <v>7.2436150000000001</v>
      </c>
      <c r="S261" s="220"/>
      <c r="T261" s="222">
        <f>SUM(T262:T289)</f>
        <v>19.042000000000002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86</v>
      </c>
      <c r="AT261" s="224" t="s">
        <v>77</v>
      </c>
      <c r="AU261" s="224" t="s">
        <v>86</v>
      </c>
      <c r="AY261" s="223" t="s">
        <v>157</v>
      </c>
      <c r="BK261" s="225">
        <f>SUM(BK262:BK289)</f>
        <v>0</v>
      </c>
    </row>
    <row r="262" s="2" customFormat="1" ht="33" customHeight="1">
      <c r="A262" s="39"/>
      <c r="B262" s="40"/>
      <c r="C262" s="228" t="s">
        <v>396</v>
      </c>
      <c r="D262" s="228" t="s">
        <v>160</v>
      </c>
      <c r="E262" s="229" t="s">
        <v>3211</v>
      </c>
      <c r="F262" s="230" t="s">
        <v>3212</v>
      </c>
      <c r="G262" s="231" t="s">
        <v>212</v>
      </c>
      <c r="H262" s="232">
        <v>25.5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43</v>
      </c>
      <c r="O262" s="92"/>
      <c r="P262" s="238">
        <f>O262*H262</f>
        <v>0</v>
      </c>
      <c r="Q262" s="238">
        <v>0.16849</v>
      </c>
      <c r="R262" s="238">
        <f>Q262*H262</f>
        <v>4.2964950000000002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164</v>
      </c>
      <c r="AT262" s="240" t="s">
        <v>160</v>
      </c>
      <c r="AU262" s="240" t="s">
        <v>88</v>
      </c>
      <c r="AY262" s="18" t="s">
        <v>157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86</v>
      </c>
      <c r="BK262" s="241">
        <f>ROUND(I262*H262,2)</f>
        <v>0</v>
      </c>
      <c r="BL262" s="18" t="s">
        <v>164</v>
      </c>
      <c r="BM262" s="240" t="s">
        <v>3213</v>
      </c>
    </row>
    <row r="263" s="14" customFormat="1">
      <c r="A263" s="14"/>
      <c r="B263" s="253"/>
      <c r="C263" s="254"/>
      <c r="D263" s="244" t="s">
        <v>166</v>
      </c>
      <c r="E263" s="255" t="s">
        <v>1</v>
      </c>
      <c r="F263" s="256" t="s">
        <v>3214</v>
      </c>
      <c r="G263" s="254"/>
      <c r="H263" s="257">
        <v>5.5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166</v>
      </c>
      <c r="AU263" s="263" t="s">
        <v>88</v>
      </c>
      <c r="AV263" s="14" t="s">
        <v>88</v>
      </c>
      <c r="AW263" s="14" t="s">
        <v>34</v>
      </c>
      <c r="AX263" s="14" t="s">
        <v>78</v>
      </c>
      <c r="AY263" s="263" t="s">
        <v>157</v>
      </c>
    </row>
    <row r="264" s="14" customFormat="1">
      <c r="A264" s="14"/>
      <c r="B264" s="253"/>
      <c r="C264" s="254"/>
      <c r="D264" s="244" t="s">
        <v>166</v>
      </c>
      <c r="E264" s="255" t="s">
        <v>1</v>
      </c>
      <c r="F264" s="256" t="s">
        <v>3215</v>
      </c>
      <c r="G264" s="254"/>
      <c r="H264" s="257">
        <v>20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166</v>
      </c>
      <c r="AU264" s="263" t="s">
        <v>88</v>
      </c>
      <c r="AV264" s="14" t="s">
        <v>88</v>
      </c>
      <c r="AW264" s="14" t="s">
        <v>34</v>
      </c>
      <c r="AX264" s="14" t="s">
        <v>78</v>
      </c>
      <c r="AY264" s="263" t="s">
        <v>157</v>
      </c>
    </row>
    <row r="265" s="15" customFormat="1">
      <c r="A265" s="15"/>
      <c r="B265" s="264"/>
      <c r="C265" s="265"/>
      <c r="D265" s="244" t="s">
        <v>166</v>
      </c>
      <c r="E265" s="266" t="s">
        <v>1</v>
      </c>
      <c r="F265" s="267" t="s">
        <v>170</v>
      </c>
      <c r="G265" s="265"/>
      <c r="H265" s="268">
        <v>25.5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166</v>
      </c>
      <c r="AU265" s="274" t="s">
        <v>88</v>
      </c>
      <c r="AV265" s="15" t="s">
        <v>164</v>
      </c>
      <c r="AW265" s="15" t="s">
        <v>34</v>
      </c>
      <c r="AX265" s="15" t="s">
        <v>86</v>
      </c>
      <c r="AY265" s="274" t="s">
        <v>157</v>
      </c>
    </row>
    <row r="266" s="2" customFormat="1" ht="16.5" customHeight="1">
      <c r="A266" s="39"/>
      <c r="B266" s="40"/>
      <c r="C266" s="279" t="s">
        <v>400</v>
      </c>
      <c r="D266" s="279" t="s">
        <v>261</v>
      </c>
      <c r="E266" s="280" t="s">
        <v>3216</v>
      </c>
      <c r="F266" s="281" t="s">
        <v>3217</v>
      </c>
      <c r="G266" s="282" t="s">
        <v>212</v>
      </c>
      <c r="H266" s="283">
        <v>26</v>
      </c>
      <c r="I266" s="284"/>
      <c r="J266" s="285">
        <f>ROUND(I266*H266,2)</f>
        <v>0</v>
      </c>
      <c r="K266" s="286"/>
      <c r="L266" s="287"/>
      <c r="M266" s="288" t="s">
        <v>1</v>
      </c>
      <c r="N266" s="289" t="s">
        <v>43</v>
      </c>
      <c r="O266" s="92"/>
      <c r="P266" s="238">
        <f>O266*H266</f>
        <v>0</v>
      </c>
      <c r="Q266" s="238">
        <v>0.056120000000000003</v>
      </c>
      <c r="R266" s="238">
        <f>Q266*H266</f>
        <v>1.45912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203</v>
      </c>
      <c r="AT266" s="240" t="s">
        <v>261</v>
      </c>
      <c r="AU266" s="240" t="s">
        <v>88</v>
      </c>
      <c r="AY266" s="18" t="s">
        <v>157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86</v>
      </c>
      <c r="BK266" s="241">
        <f>ROUND(I266*H266,2)</f>
        <v>0</v>
      </c>
      <c r="BL266" s="18" t="s">
        <v>164</v>
      </c>
      <c r="BM266" s="240" t="s">
        <v>3218</v>
      </c>
    </row>
    <row r="267" s="2" customFormat="1" ht="33" customHeight="1">
      <c r="A267" s="39"/>
      <c r="B267" s="40"/>
      <c r="C267" s="228" t="s">
        <v>406</v>
      </c>
      <c r="D267" s="228" t="s">
        <v>160</v>
      </c>
      <c r="E267" s="229" t="s">
        <v>3219</v>
      </c>
      <c r="F267" s="230" t="s">
        <v>3220</v>
      </c>
      <c r="G267" s="231" t="s">
        <v>212</v>
      </c>
      <c r="H267" s="232">
        <v>61.799999999999997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43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164</v>
      </c>
      <c r="AT267" s="240" t="s">
        <v>160</v>
      </c>
      <c r="AU267" s="240" t="s">
        <v>88</v>
      </c>
      <c r="AY267" s="18" t="s">
        <v>157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86</v>
      </c>
      <c r="BK267" s="241">
        <f>ROUND(I267*H267,2)</f>
        <v>0</v>
      </c>
      <c r="BL267" s="18" t="s">
        <v>164</v>
      </c>
      <c r="BM267" s="240" t="s">
        <v>3221</v>
      </c>
    </row>
    <row r="268" s="14" customFormat="1">
      <c r="A268" s="14"/>
      <c r="B268" s="253"/>
      <c r="C268" s="254"/>
      <c r="D268" s="244" t="s">
        <v>166</v>
      </c>
      <c r="E268" s="255" t="s">
        <v>1</v>
      </c>
      <c r="F268" s="256" t="s">
        <v>3222</v>
      </c>
      <c r="G268" s="254"/>
      <c r="H268" s="257">
        <v>33.799999999999997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166</v>
      </c>
      <c r="AU268" s="263" t="s">
        <v>88</v>
      </c>
      <c r="AV268" s="14" t="s">
        <v>88</v>
      </c>
      <c r="AW268" s="14" t="s">
        <v>34</v>
      </c>
      <c r="AX268" s="14" t="s">
        <v>78</v>
      </c>
      <c r="AY268" s="263" t="s">
        <v>157</v>
      </c>
    </row>
    <row r="269" s="14" customFormat="1">
      <c r="A269" s="14"/>
      <c r="B269" s="253"/>
      <c r="C269" s="254"/>
      <c r="D269" s="244" t="s">
        <v>166</v>
      </c>
      <c r="E269" s="255" t="s">
        <v>1</v>
      </c>
      <c r="F269" s="256" t="s">
        <v>3223</v>
      </c>
      <c r="G269" s="254"/>
      <c r="H269" s="257">
        <v>28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166</v>
      </c>
      <c r="AU269" s="263" t="s">
        <v>88</v>
      </c>
      <c r="AV269" s="14" t="s">
        <v>88</v>
      </c>
      <c r="AW269" s="14" t="s">
        <v>34</v>
      </c>
      <c r="AX269" s="14" t="s">
        <v>78</v>
      </c>
      <c r="AY269" s="263" t="s">
        <v>157</v>
      </c>
    </row>
    <row r="270" s="15" customFormat="1">
      <c r="A270" s="15"/>
      <c r="B270" s="264"/>
      <c r="C270" s="265"/>
      <c r="D270" s="244" t="s">
        <v>166</v>
      </c>
      <c r="E270" s="266" t="s">
        <v>1</v>
      </c>
      <c r="F270" s="267" t="s">
        <v>170</v>
      </c>
      <c r="G270" s="265"/>
      <c r="H270" s="268">
        <v>61.799999999999997</v>
      </c>
      <c r="I270" s="269"/>
      <c r="J270" s="265"/>
      <c r="K270" s="265"/>
      <c r="L270" s="270"/>
      <c r="M270" s="271"/>
      <c r="N270" s="272"/>
      <c r="O270" s="272"/>
      <c r="P270" s="272"/>
      <c r="Q270" s="272"/>
      <c r="R270" s="272"/>
      <c r="S270" s="272"/>
      <c r="T270" s="27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4" t="s">
        <v>166</v>
      </c>
      <c r="AU270" s="274" t="s">
        <v>88</v>
      </c>
      <c r="AV270" s="15" t="s">
        <v>164</v>
      </c>
      <c r="AW270" s="15" t="s">
        <v>34</v>
      </c>
      <c r="AX270" s="15" t="s">
        <v>86</v>
      </c>
      <c r="AY270" s="274" t="s">
        <v>157</v>
      </c>
    </row>
    <row r="271" s="2" customFormat="1" ht="16.5" customHeight="1">
      <c r="A271" s="39"/>
      <c r="B271" s="40"/>
      <c r="C271" s="279" t="s">
        <v>410</v>
      </c>
      <c r="D271" s="279" t="s">
        <v>261</v>
      </c>
      <c r="E271" s="280" t="s">
        <v>3224</v>
      </c>
      <c r="F271" s="281" t="s">
        <v>3225</v>
      </c>
      <c r="G271" s="282" t="s">
        <v>212</v>
      </c>
      <c r="H271" s="283">
        <v>62</v>
      </c>
      <c r="I271" s="284"/>
      <c r="J271" s="285">
        <f>ROUND(I271*H271,2)</f>
        <v>0</v>
      </c>
      <c r="K271" s="286"/>
      <c r="L271" s="287"/>
      <c r="M271" s="288" t="s">
        <v>1</v>
      </c>
      <c r="N271" s="289" t="s">
        <v>43</v>
      </c>
      <c r="O271" s="92"/>
      <c r="P271" s="238">
        <f>O271*H271</f>
        <v>0</v>
      </c>
      <c r="Q271" s="238">
        <v>0.024</v>
      </c>
      <c r="R271" s="238">
        <f>Q271*H271</f>
        <v>1.488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203</v>
      </c>
      <c r="AT271" s="240" t="s">
        <v>261</v>
      </c>
      <c r="AU271" s="240" t="s">
        <v>88</v>
      </c>
      <c r="AY271" s="18" t="s">
        <v>157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86</v>
      </c>
      <c r="BK271" s="241">
        <f>ROUND(I271*H271,2)</f>
        <v>0</v>
      </c>
      <c r="BL271" s="18" t="s">
        <v>164</v>
      </c>
      <c r="BM271" s="240" t="s">
        <v>3226</v>
      </c>
    </row>
    <row r="272" s="2" customFormat="1" ht="16.5" customHeight="1">
      <c r="A272" s="39"/>
      <c r="B272" s="40"/>
      <c r="C272" s="228" t="s">
        <v>414</v>
      </c>
      <c r="D272" s="228" t="s">
        <v>160</v>
      </c>
      <c r="E272" s="229" t="s">
        <v>3227</v>
      </c>
      <c r="F272" s="230" t="s">
        <v>3228</v>
      </c>
      <c r="G272" s="231" t="s">
        <v>163</v>
      </c>
      <c r="H272" s="232">
        <v>1.6000000000000001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43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2.3999999999999999</v>
      </c>
      <c r="T272" s="239">
        <f>S272*H272</f>
        <v>3.8399999999999999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164</v>
      </c>
      <c r="AT272" s="240" t="s">
        <v>160</v>
      </c>
      <c r="AU272" s="240" t="s">
        <v>88</v>
      </c>
      <c r="AY272" s="18" t="s">
        <v>157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86</v>
      </c>
      <c r="BK272" s="241">
        <f>ROUND(I272*H272,2)</f>
        <v>0</v>
      </c>
      <c r="BL272" s="18" t="s">
        <v>164</v>
      </c>
      <c r="BM272" s="240" t="s">
        <v>3229</v>
      </c>
    </row>
    <row r="273" s="14" customFormat="1">
      <c r="A273" s="14"/>
      <c r="B273" s="253"/>
      <c r="C273" s="254"/>
      <c r="D273" s="244" t="s">
        <v>166</v>
      </c>
      <c r="E273" s="255" t="s">
        <v>1</v>
      </c>
      <c r="F273" s="256" t="s">
        <v>3230</v>
      </c>
      <c r="G273" s="254"/>
      <c r="H273" s="257">
        <v>1.6000000000000001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166</v>
      </c>
      <c r="AU273" s="263" t="s">
        <v>88</v>
      </c>
      <c r="AV273" s="14" t="s">
        <v>88</v>
      </c>
      <c r="AW273" s="14" t="s">
        <v>34</v>
      </c>
      <c r="AX273" s="14" t="s">
        <v>78</v>
      </c>
      <c r="AY273" s="263" t="s">
        <v>157</v>
      </c>
    </row>
    <row r="274" s="15" customFormat="1">
      <c r="A274" s="15"/>
      <c r="B274" s="264"/>
      <c r="C274" s="265"/>
      <c r="D274" s="244" t="s">
        <v>166</v>
      </c>
      <c r="E274" s="266" t="s">
        <v>1</v>
      </c>
      <c r="F274" s="267" t="s">
        <v>170</v>
      </c>
      <c r="G274" s="265"/>
      <c r="H274" s="268">
        <v>1.6000000000000001</v>
      </c>
      <c r="I274" s="269"/>
      <c r="J274" s="265"/>
      <c r="K274" s="265"/>
      <c r="L274" s="270"/>
      <c r="M274" s="271"/>
      <c r="N274" s="272"/>
      <c r="O274" s="272"/>
      <c r="P274" s="272"/>
      <c r="Q274" s="272"/>
      <c r="R274" s="272"/>
      <c r="S274" s="272"/>
      <c r="T274" s="27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4" t="s">
        <v>166</v>
      </c>
      <c r="AU274" s="274" t="s">
        <v>88</v>
      </c>
      <c r="AV274" s="15" t="s">
        <v>164</v>
      </c>
      <c r="AW274" s="15" t="s">
        <v>34</v>
      </c>
      <c r="AX274" s="15" t="s">
        <v>86</v>
      </c>
      <c r="AY274" s="274" t="s">
        <v>157</v>
      </c>
    </row>
    <row r="275" s="2" customFormat="1" ht="37.8" customHeight="1">
      <c r="A275" s="39"/>
      <c r="B275" s="40"/>
      <c r="C275" s="228" t="s">
        <v>424</v>
      </c>
      <c r="D275" s="228" t="s">
        <v>160</v>
      </c>
      <c r="E275" s="229" t="s">
        <v>3231</v>
      </c>
      <c r="F275" s="230" t="s">
        <v>3232</v>
      </c>
      <c r="G275" s="231" t="s">
        <v>163</v>
      </c>
      <c r="H275" s="232">
        <v>6.9100000000000001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43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2.2000000000000002</v>
      </c>
      <c r="T275" s="239">
        <f>S275*H275</f>
        <v>15.202000000000002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164</v>
      </c>
      <c r="AT275" s="240" t="s">
        <v>160</v>
      </c>
      <c r="AU275" s="240" t="s">
        <v>88</v>
      </c>
      <c r="AY275" s="18" t="s">
        <v>157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86</v>
      </c>
      <c r="BK275" s="241">
        <f>ROUND(I275*H275,2)</f>
        <v>0</v>
      </c>
      <c r="BL275" s="18" t="s">
        <v>164</v>
      </c>
      <c r="BM275" s="240" t="s">
        <v>3233</v>
      </c>
    </row>
    <row r="276" s="14" customFormat="1">
      <c r="A276" s="14"/>
      <c r="B276" s="253"/>
      <c r="C276" s="254"/>
      <c r="D276" s="244" t="s">
        <v>166</v>
      </c>
      <c r="E276" s="255" t="s">
        <v>1</v>
      </c>
      <c r="F276" s="256" t="s">
        <v>3234</v>
      </c>
      <c r="G276" s="254"/>
      <c r="H276" s="257">
        <v>3.75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166</v>
      </c>
      <c r="AU276" s="263" t="s">
        <v>88</v>
      </c>
      <c r="AV276" s="14" t="s">
        <v>88</v>
      </c>
      <c r="AW276" s="14" t="s">
        <v>34</v>
      </c>
      <c r="AX276" s="14" t="s">
        <v>78</v>
      </c>
      <c r="AY276" s="263" t="s">
        <v>157</v>
      </c>
    </row>
    <row r="277" s="14" customFormat="1">
      <c r="A277" s="14"/>
      <c r="B277" s="253"/>
      <c r="C277" s="254"/>
      <c r="D277" s="244" t="s">
        <v>166</v>
      </c>
      <c r="E277" s="255" t="s">
        <v>1</v>
      </c>
      <c r="F277" s="256" t="s">
        <v>3235</v>
      </c>
      <c r="G277" s="254"/>
      <c r="H277" s="257">
        <v>2.1600000000000001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166</v>
      </c>
      <c r="AU277" s="263" t="s">
        <v>88</v>
      </c>
      <c r="AV277" s="14" t="s">
        <v>88</v>
      </c>
      <c r="AW277" s="14" t="s">
        <v>34</v>
      </c>
      <c r="AX277" s="14" t="s">
        <v>78</v>
      </c>
      <c r="AY277" s="263" t="s">
        <v>157</v>
      </c>
    </row>
    <row r="278" s="14" customFormat="1">
      <c r="A278" s="14"/>
      <c r="B278" s="253"/>
      <c r="C278" s="254"/>
      <c r="D278" s="244" t="s">
        <v>166</v>
      </c>
      <c r="E278" s="255" t="s">
        <v>1</v>
      </c>
      <c r="F278" s="256" t="s">
        <v>3236</v>
      </c>
      <c r="G278" s="254"/>
      <c r="H278" s="257">
        <v>1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166</v>
      </c>
      <c r="AU278" s="263" t="s">
        <v>88</v>
      </c>
      <c r="AV278" s="14" t="s">
        <v>88</v>
      </c>
      <c r="AW278" s="14" t="s">
        <v>34</v>
      </c>
      <c r="AX278" s="14" t="s">
        <v>78</v>
      </c>
      <c r="AY278" s="263" t="s">
        <v>157</v>
      </c>
    </row>
    <row r="279" s="15" customFormat="1">
      <c r="A279" s="15"/>
      <c r="B279" s="264"/>
      <c r="C279" s="265"/>
      <c r="D279" s="244" t="s">
        <v>166</v>
      </c>
      <c r="E279" s="266" t="s">
        <v>1</v>
      </c>
      <c r="F279" s="267" t="s">
        <v>170</v>
      </c>
      <c r="G279" s="265"/>
      <c r="H279" s="268">
        <v>6.9100000000000001</v>
      </c>
      <c r="I279" s="269"/>
      <c r="J279" s="265"/>
      <c r="K279" s="265"/>
      <c r="L279" s="270"/>
      <c r="M279" s="271"/>
      <c r="N279" s="272"/>
      <c r="O279" s="272"/>
      <c r="P279" s="272"/>
      <c r="Q279" s="272"/>
      <c r="R279" s="272"/>
      <c r="S279" s="272"/>
      <c r="T279" s="27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4" t="s">
        <v>166</v>
      </c>
      <c r="AU279" s="274" t="s">
        <v>88</v>
      </c>
      <c r="AV279" s="15" t="s">
        <v>164</v>
      </c>
      <c r="AW279" s="15" t="s">
        <v>34</v>
      </c>
      <c r="AX279" s="15" t="s">
        <v>86</v>
      </c>
      <c r="AY279" s="274" t="s">
        <v>157</v>
      </c>
    </row>
    <row r="280" s="2" customFormat="1" ht="37.8" customHeight="1">
      <c r="A280" s="39"/>
      <c r="B280" s="40"/>
      <c r="C280" s="228" t="s">
        <v>429</v>
      </c>
      <c r="D280" s="228" t="s">
        <v>160</v>
      </c>
      <c r="E280" s="229" t="s">
        <v>3237</v>
      </c>
      <c r="F280" s="230" t="s">
        <v>3238</v>
      </c>
      <c r="G280" s="231" t="s">
        <v>212</v>
      </c>
      <c r="H280" s="232">
        <v>39.399999999999999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43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164</v>
      </c>
      <c r="AT280" s="240" t="s">
        <v>160</v>
      </c>
      <c r="AU280" s="240" t="s">
        <v>88</v>
      </c>
      <c r="AY280" s="18" t="s">
        <v>157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86</v>
      </c>
      <c r="BK280" s="241">
        <f>ROUND(I280*H280,2)</f>
        <v>0</v>
      </c>
      <c r="BL280" s="18" t="s">
        <v>164</v>
      </c>
      <c r="BM280" s="240" t="s">
        <v>3239</v>
      </c>
    </row>
    <row r="281" s="14" customFormat="1">
      <c r="A281" s="14"/>
      <c r="B281" s="253"/>
      <c r="C281" s="254"/>
      <c r="D281" s="244" t="s">
        <v>166</v>
      </c>
      <c r="E281" s="255" t="s">
        <v>1</v>
      </c>
      <c r="F281" s="256" t="s">
        <v>3240</v>
      </c>
      <c r="G281" s="254"/>
      <c r="H281" s="257">
        <v>39.399999999999999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166</v>
      </c>
      <c r="AU281" s="263" t="s">
        <v>88</v>
      </c>
      <c r="AV281" s="14" t="s">
        <v>88</v>
      </c>
      <c r="AW281" s="14" t="s">
        <v>34</v>
      </c>
      <c r="AX281" s="14" t="s">
        <v>86</v>
      </c>
      <c r="AY281" s="263" t="s">
        <v>157</v>
      </c>
    </row>
    <row r="282" s="2" customFormat="1" ht="49.05" customHeight="1">
      <c r="A282" s="39"/>
      <c r="B282" s="40"/>
      <c r="C282" s="228" t="s">
        <v>433</v>
      </c>
      <c r="D282" s="228" t="s">
        <v>160</v>
      </c>
      <c r="E282" s="229" t="s">
        <v>3241</v>
      </c>
      <c r="F282" s="230" t="s">
        <v>3242</v>
      </c>
      <c r="G282" s="231" t="s">
        <v>212</v>
      </c>
      <c r="H282" s="232">
        <v>1182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43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164</v>
      </c>
      <c r="AT282" s="240" t="s">
        <v>160</v>
      </c>
      <c r="AU282" s="240" t="s">
        <v>88</v>
      </c>
      <c r="AY282" s="18" t="s">
        <v>157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86</v>
      </c>
      <c r="BK282" s="241">
        <f>ROUND(I282*H282,2)</f>
        <v>0</v>
      </c>
      <c r="BL282" s="18" t="s">
        <v>164</v>
      </c>
      <c r="BM282" s="240" t="s">
        <v>3243</v>
      </c>
    </row>
    <row r="283" s="14" customFormat="1">
      <c r="A283" s="14"/>
      <c r="B283" s="253"/>
      <c r="C283" s="254"/>
      <c r="D283" s="244" t="s">
        <v>166</v>
      </c>
      <c r="E283" s="254"/>
      <c r="F283" s="256" t="s">
        <v>3244</v>
      </c>
      <c r="G283" s="254"/>
      <c r="H283" s="257">
        <v>1182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166</v>
      </c>
      <c r="AU283" s="263" t="s">
        <v>88</v>
      </c>
      <c r="AV283" s="14" t="s">
        <v>88</v>
      </c>
      <c r="AW283" s="14" t="s">
        <v>4</v>
      </c>
      <c r="AX283" s="14" t="s">
        <v>86</v>
      </c>
      <c r="AY283" s="263" t="s">
        <v>157</v>
      </c>
    </row>
    <row r="284" s="2" customFormat="1" ht="37.8" customHeight="1">
      <c r="A284" s="39"/>
      <c r="B284" s="40"/>
      <c r="C284" s="228" t="s">
        <v>437</v>
      </c>
      <c r="D284" s="228" t="s">
        <v>160</v>
      </c>
      <c r="E284" s="229" t="s">
        <v>3245</v>
      </c>
      <c r="F284" s="230" t="s">
        <v>3246</v>
      </c>
      <c r="G284" s="231" t="s">
        <v>212</v>
      </c>
      <c r="H284" s="232">
        <v>39.399999999999999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43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164</v>
      </c>
      <c r="AT284" s="240" t="s">
        <v>160</v>
      </c>
      <c r="AU284" s="240" t="s">
        <v>88</v>
      </c>
      <c r="AY284" s="18" t="s">
        <v>157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86</v>
      </c>
      <c r="BK284" s="241">
        <f>ROUND(I284*H284,2)</f>
        <v>0</v>
      </c>
      <c r="BL284" s="18" t="s">
        <v>164</v>
      </c>
      <c r="BM284" s="240" t="s">
        <v>3247</v>
      </c>
    </row>
    <row r="285" s="2" customFormat="1" ht="33" customHeight="1">
      <c r="A285" s="39"/>
      <c r="B285" s="40"/>
      <c r="C285" s="228" t="s">
        <v>442</v>
      </c>
      <c r="D285" s="228" t="s">
        <v>160</v>
      </c>
      <c r="E285" s="229" t="s">
        <v>3248</v>
      </c>
      <c r="F285" s="230" t="s">
        <v>3249</v>
      </c>
      <c r="G285" s="231" t="s">
        <v>177</v>
      </c>
      <c r="H285" s="232">
        <v>263.39999999999998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43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164</v>
      </c>
      <c r="AT285" s="240" t="s">
        <v>160</v>
      </c>
      <c r="AU285" s="240" t="s">
        <v>88</v>
      </c>
      <c r="AY285" s="18" t="s">
        <v>157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86</v>
      </c>
      <c r="BK285" s="241">
        <f>ROUND(I285*H285,2)</f>
        <v>0</v>
      </c>
      <c r="BL285" s="18" t="s">
        <v>164</v>
      </c>
      <c r="BM285" s="240" t="s">
        <v>3250</v>
      </c>
    </row>
    <row r="286" s="2" customFormat="1" ht="37.8" customHeight="1">
      <c r="A286" s="39"/>
      <c r="B286" s="40"/>
      <c r="C286" s="228" t="s">
        <v>446</v>
      </c>
      <c r="D286" s="228" t="s">
        <v>160</v>
      </c>
      <c r="E286" s="229" t="s">
        <v>3251</v>
      </c>
      <c r="F286" s="230" t="s">
        <v>3252</v>
      </c>
      <c r="G286" s="231" t="s">
        <v>177</v>
      </c>
      <c r="H286" s="232">
        <v>137.90000000000001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43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164</v>
      </c>
      <c r="AT286" s="240" t="s">
        <v>160</v>
      </c>
      <c r="AU286" s="240" t="s">
        <v>88</v>
      </c>
      <c r="AY286" s="18" t="s">
        <v>157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86</v>
      </c>
      <c r="BK286" s="241">
        <f>ROUND(I286*H286,2)</f>
        <v>0</v>
      </c>
      <c r="BL286" s="18" t="s">
        <v>164</v>
      </c>
      <c r="BM286" s="240" t="s">
        <v>3253</v>
      </c>
    </row>
    <row r="287" s="14" customFormat="1">
      <c r="A287" s="14"/>
      <c r="B287" s="253"/>
      <c r="C287" s="254"/>
      <c r="D287" s="244" t="s">
        <v>166</v>
      </c>
      <c r="E287" s="255" t="s">
        <v>1</v>
      </c>
      <c r="F287" s="256" t="s">
        <v>3254</v>
      </c>
      <c r="G287" s="254"/>
      <c r="H287" s="257">
        <v>137.90000000000001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166</v>
      </c>
      <c r="AU287" s="263" t="s">
        <v>88</v>
      </c>
      <c r="AV287" s="14" t="s">
        <v>88</v>
      </c>
      <c r="AW287" s="14" t="s">
        <v>34</v>
      </c>
      <c r="AX287" s="14" t="s">
        <v>86</v>
      </c>
      <c r="AY287" s="263" t="s">
        <v>157</v>
      </c>
    </row>
    <row r="288" s="2" customFormat="1" ht="37.8" customHeight="1">
      <c r="A288" s="39"/>
      <c r="B288" s="40"/>
      <c r="C288" s="228" t="s">
        <v>450</v>
      </c>
      <c r="D288" s="228" t="s">
        <v>160</v>
      </c>
      <c r="E288" s="229" t="s">
        <v>3255</v>
      </c>
      <c r="F288" s="230" t="s">
        <v>3256</v>
      </c>
      <c r="G288" s="231" t="s">
        <v>177</v>
      </c>
      <c r="H288" s="232">
        <v>1379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43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164</v>
      </c>
      <c r="AT288" s="240" t="s">
        <v>160</v>
      </c>
      <c r="AU288" s="240" t="s">
        <v>88</v>
      </c>
      <c r="AY288" s="18" t="s">
        <v>157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86</v>
      </c>
      <c r="BK288" s="241">
        <f>ROUND(I288*H288,2)</f>
        <v>0</v>
      </c>
      <c r="BL288" s="18" t="s">
        <v>164</v>
      </c>
      <c r="BM288" s="240" t="s">
        <v>3257</v>
      </c>
    </row>
    <row r="289" s="14" customFormat="1">
      <c r="A289" s="14"/>
      <c r="B289" s="253"/>
      <c r="C289" s="254"/>
      <c r="D289" s="244" t="s">
        <v>166</v>
      </c>
      <c r="E289" s="254"/>
      <c r="F289" s="256" t="s">
        <v>3258</v>
      </c>
      <c r="G289" s="254"/>
      <c r="H289" s="257">
        <v>1379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166</v>
      </c>
      <c r="AU289" s="263" t="s">
        <v>88</v>
      </c>
      <c r="AV289" s="14" t="s">
        <v>88</v>
      </c>
      <c r="AW289" s="14" t="s">
        <v>4</v>
      </c>
      <c r="AX289" s="14" t="s">
        <v>86</v>
      </c>
      <c r="AY289" s="263" t="s">
        <v>157</v>
      </c>
    </row>
    <row r="290" s="12" customFormat="1" ht="22.8" customHeight="1">
      <c r="A290" s="12"/>
      <c r="B290" s="212"/>
      <c r="C290" s="213"/>
      <c r="D290" s="214" t="s">
        <v>77</v>
      </c>
      <c r="E290" s="226" t="s">
        <v>1043</v>
      </c>
      <c r="F290" s="226" t="s">
        <v>247</v>
      </c>
      <c r="G290" s="213"/>
      <c r="H290" s="213"/>
      <c r="I290" s="216"/>
      <c r="J290" s="227">
        <f>BK290</f>
        <v>0</v>
      </c>
      <c r="K290" s="213"/>
      <c r="L290" s="218"/>
      <c r="M290" s="219"/>
      <c r="N290" s="220"/>
      <c r="O290" s="220"/>
      <c r="P290" s="221">
        <f>P291</f>
        <v>0</v>
      </c>
      <c r="Q290" s="220"/>
      <c r="R290" s="221">
        <f>R291</f>
        <v>0</v>
      </c>
      <c r="S290" s="220"/>
      <c r="T290" s="222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86</v>
      </c>
      <c r="AT290" s="224" t="s">
        <v>77</v>
      </c>
      <c r="AU290" s="224" t="s">
        <v>86</v>
      </c>
      <c r="AY290" s="223" t="s">
        <v>157</v>
      </c>
      <c r="BK290" s="225">
        <f>BK291</f>
        <v>0</v>
      </c>
    </row>
    <row r="291" s="2" customFormat="1" ht="24.15" customHeight="1">
      <c r="A291" s="39"/>
      <c r="B291" s="40"/>
      <c r="C291" s="228" t="s">
        <v>454</v>
      </c>
      <c r="D291" s="228" t="s">
        <v>160</v>
      </c>
      <c r="E291" s="229" t="s">
        <v>3259</v>
      </c>
      <c r="F291" s="230" t="s">
        <v>3260</v>
      </c>
      <c r="G291" s="231" t="s">
        <v>190</v>
      </c>
      <c r="H291" s="232">
        <v>402.01100000000002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43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164</v>
      </c>
      <c r="AT291" s="240" t="s">
        <v>160</v>
      </c>
      <c r="AU291" s="240" t="s">
        <v>88</v>
      </c>
      <c r="AY291" s="18" t="s">
        <v>157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86</v>
      </c>
      <c r="BK291" s="241">
        <f>ROUND(I291*H291,2)</f>
        <v>0</v>
      </c>
      <c r="BL291" s="18" t="s">
        <v>164</v>
      </c>
      <c r="BM291" s="240" t="s">
        <v>3261</v>
      </c>
    </row>
    <row r="292" s="12" customFormat="1" ht="22.8" customHeight="1">
      <c r="A292" s="12"/>
      <c r="B292" s="212"/>
      <c r="C292" s="213"/>
      <c r="D292" s="214" t="s">
        <v>77</v>
      </c>
      <c r="E292" s="226" t="s">
        <v>214</v>
      </c>
      <c r="F292" s="226" t="s">
        <v>215</v>
      </c>
      <c r="G292" s="213"/>
      <c r="H292" s="213"/>
      <c r="I292" s="216"/>
      <c r="J292" s="227">
        <f>BK292</f>
        <v>0</v>
      </c>
      <c r="K292" s="213"/>
      <c r="L292" s="218"/>
      <c r="M292" s="219"/>
      <c r="N292" s="220"/>
      <c r="O292" s="220"/>
      <c r="P292" s="221">
        <f>SUM(P293:P300)</f>
        <v>0</v>
      </c>
      <c r="Q292" s="220"/>
      <c r="R292" s="221">
        <f>SUM(R293:R300)</f>
        <v>0</v>
      </c>
      <c r="S292" s="220"/>
      <c r="T292" s="222">
        <f>SUM(T293:T300)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3" t="s">
        <v>86</v>
      </c>
      <c r="AT292" s="224" t="s">
        <v>77</v>
      </c>
      <c r="AU292" s="224" t="s">
        <v>86</v>
      </c>
      <c r="AY292" s="223" t="s">
        <v>157</v>
      </c>
      <c r="BK292" s="225">
        <f>SUM(BK293:BK300)</f>
        <v>0</v>
      </c>
    </row>
    <row r="293" s="2" customFormat="1" ht="24.15" customHeight="1">
      <c r="A293" s="39"/>
      <c r="B293" s="40"/>
      <c r="C293" s="228" t="s">
        <v>458</v>
      </c>
      <c r="D293" s="228" t="s">
        <v>160</v>
      </c>
      <c r="E293" s="229" t="s">
        <v>221</v>
      </c>
      <c r="F293" s="230" t="s">
        <v>1677</v>
      </c>
      <c r="G293" s="231" t="s">
        <v>190</v>
      </c>
      <c r="H293" s="232">
        <v>27.529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43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164</v>
      </c>
      <c r="AT293" s="240" t="s">
        <v>160</v>
      </c>
      <c r="AU293" s="240" t="s">
        <v>88</v>
      </c>
      <c r="AY293" s="18" t="s">
        <v>157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86</v>
      </c>
      <c r="BK293" s="241">
        <f>ROUND(I293*H293,2)</f>
        <v>0</v>
      </c>
      <c r="BL293" s="18" t="s">
        <v>164</v>
      </c>
      <c r="BM293" s="240" t="s">
        <v>3262</v>
      </c>
    </row>
    <row r="294" s="14" customFormat="1">
      <c r="A294" s="14"/>
      <c r="B294" s="253"/>
      <c r="C294" s="254"/>
      <c r="D294" s="244" t="s">
        <v>166</v>
      </c>
      <c r="E294" s="255" t="s">
        <v>1</v>
      </c>
      <c r="F294" s="256" t="s">
        <v>3263</v>
      </c>
      <c r="G294" s="254"/>
      <c r="H294" s="257">
        <v>19.042000000000002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166</v>
      </c>
      <c r="AU294" s="263" t="s">
        <v>88</v>
      </c>
      <c r="AV294" s="14" t="s">
        <v>88</v>
      </c>
      <c r="AW294" s="14" t="s">
        <v>34</v>
      </c>
      <c r="AX294" s="14" t="s">
        <v>78</v>
      </c>
      <c r="AY294" s="263" t="s">
        <v>157</v>
      </c>
    </row>
    <row r="295" s="14" customFormat="1">
      <c r="A295" s="14"/>
      <c r="B295" s="253"/>
      <c r="C295" s="254"/>
      <c r="D295" s="244" t="s">
        <v>166</v>
      </c>
      <c r="E295" s="255" t="s">
        <v>1</v>
      </c>
      <c r="F295" s="256" t="s">
        <v>3264</v>
      </c>
      <c r="G295" s="254"/>
      <c r="H295" s="257">
        <v>7.5670000000000002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166</v>
      </c>
      <c r="AU295" s="263" t="s">
        <v>88</v>
      </c>
      <c r="AV295" s="14" t="s">
        <v>88</v>
      </c>
      <c r="AW295" s="14" t="s">
        <v>34</v>
      </c>
      <c r="AX295" s="14" t="s">
        <v>78</v>
      </c>
      <c r="AY295" s="263" t="s">
        <v>157</v>
      </c>
    </row>
    <row r="296" s="14" customFormat="1">
      <c r="A296" s="14"/>
      <c r="B296" s="253"/>
      <c r="C296" s="254"/>
      <c r="D296" s="244" t="s">
        <v>166</v>
      </c>
      <c r="E296" s="255" t="s">
        <v>1</v>
      </c>
      <c r="F296" s="256" t="s">
        <v>3265</v>
      </c>
      <c r="G296" s="254"/>
      <c r="H296" s="257">
        <v>0.92000000000000004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166</v>
      </c>
      <c r="AU296" s="263" t="s">
        <v>88</v>
      </c>
      <c r="AV296" s="14" t="s">
        <v>88</v>
      </c>
      <c r="AW296" s="14" t="s">
        <v>34</v>
      </c>
      <c r="AX296" s="14" t="s">
        <v>78</v>
      </c>
      <c r="AY296" s="263" t="s">
        <v>157</v>
      </c>
    </row>
    <row r="297" s="15" customFormat="1">
      <c r="A297" s="15"/>
      <c r="B297" s="264"/>
      <c r="C297" s="265"/>
      <c r="D297" s="244" t="s">
        <v>166</v>
      </c>
      <c r="E297" s="266" t="s">
        <v>1</v>
      </c>
      <c r="F297" s="267" t="s">
        <v>170</v>
      </c>
      <c r="G297" s="265"/>
      <c r="H297" s="268">
        <v>27.529000000000003</v>
      </c>
      <c r="I297" s="269"/>
      <c r="J297" s="265"/>
      <c r="K297" s="265"/>
      <c r="L297" s="270"/>
      <c r="M297" s="271"/>
      <c r="N297" s="272"/>
      <c r="O297" s="272"/>
      <c r="P297" s="272"/>
      <c r="Q297" s="272"/>
      <c r="R297" s="272"/>
      <c r="S297" s="272"/>
      <c r="T297" s="27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4" t="s">
        <v>166</v>
      </c>
      <c r="AU297" s="274" t="s">
        <v>88</v>
      </c>
      <c r="AV297" s="15" t="s">
        <v>164</v>
      </c>
      <c r="AW297" s="15" t="s">
        <v>34</v>
      </c>
      <c r="AX297" s="15" t="s">
        <v>86</v>
      </c>
      <c r="AY297" s="274" t="s">
        <v>157</v>
      </c>
    </row>
    <row r="298" s="2" customFormat="1" ht="24.15" customHeight="1">
      <c r="A298" s="39"/>
      <c r="B298" s="40"/>
      <c r="C298" s="228" t="s">
        <v>462</v>
      </c>
      <c r="D298" s="228" t="s">
        <v>160</v>
      </c>
      <c r="E298" s="229" t="s">
        <v>225</v>
      </c>
      <c r="F298" s="230" t="s">
        <v>226</v>
      </c>
      <c r="G298" s="231" t="s">
        <v>190</v>
      </c>
      <c r="H298" s="232">
        <v>523.05100000000004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43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164</v>
      </c>
      <c r="AT298" s="240" t="s">
        <v>160</v>
      </c>
      <c r="AU298" s="240" t="s">
        <v>88</v>
      </c>
      <c r="AY298" s="18" t="s">
        <v>157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86</v>
      </c>
      <c r="BK298" s="241">
        <f>ROUND(I298*H298,2)</f>
        <v>0</v>
      </c>
      <c r="BL298" s="18" t="s">
        <v>164</v>
      </c>
      <c r="BM298" s="240" t="s">
        <v>3266</v>
      </c>
    </row>
    <row r="299" s="14" customFormat="1">
      <c r="A299" s="14"/>
      <c r="B299" s="253"/>
      <c r="C299" s="254"/>
      <c r="D299" s="244" t="s">
        <v>166</v>
      </c>
      <c r="E299" s="254"/>
      <c r="F299" s="256" t="s">
        <v>3267</v>
      </c>
      <c r="G299" s="254"/>
      <c r="H299" s="257">
        <v>523.05100000000004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166</v>
      </c>
      <c r="AU299" s="263" t="s">
        <v>88</v>
      </c>
      <c r="AV299" s="14" t="s">
        <v>88</v>
      </c>
      <c r="AW299" s="14" t="s">
        <v>4</v>
      </c>
      <c r="AX299" s="14" t="s">
        <v>86</v>
      </c>
      <c r="AY299" s="263" t="s">
        <v>157</v>
      </c>
    </row>
    <row r="300" s="2" customFormat="1" ht="33" customHeight="1">
      <c r="A300" s="39"/>
      <c r="B300" s="40"/>
      <c r="C300" s="228" t="s">
        <v>466</v>
      </c>
      <c r="D300" s="228" t="s">
        <v>160</v>
      </c>
      <c r="E300" s="229" t="s">
        <v>832</v>
      </c>
      <c r="F300" s="230" t="s">
        <v>833</v>
      </c>
      <c r="G300" s="231" t="s">
        <v>190</v>
      </c>
      <c r="H300" s="232">
        <v>27.529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43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164</v>
      </c>
      <c r="AT300" s="240" t="s">
        <v>160</v>
      </c>
      <c r="AU300" s="240" t="s">
        <v>88</v>
      </c>
      <c r="AY300" s="18" t="s">
        <v>157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86</v>
      </c>
      <c r="BK300" s="241">
        <f>ROUND(I300*H300,2)</f>
        <v>0</v>
      </c>
      <c r="BL300" s="18" t="s">
        <v>164</v>
      </c>
      <c r="BM300" s="240" t="s">
        <v>3268</v>
      </c>
    </row>
    <row r="301" s="12" customFormat="1" ht="25.92" customHeight="1">
      <c r="A301" s="12"/>
      <c r="B301" s="212"/>
      <c r="C301" s="213"/>
      <c r="D301" s="214" t="s">
        <v>77</v>
      </c>
      <c r="E301" s="215" t="s">
        <v>1407</v>
      </c>
      <c r="F301" s="215" t="s">
        <v>1408</v>
      </c>
      <c r="G301" s="213"/>
      <c r="H301" s="213"/>
      <c r="I301" s="216"/>
      <c r="J301" s="217">
        <f>BK301</f>
        <v>0</v>
      </c>
      <c r="K301" s="213"/>
      <c r="L301" s="218"/>
      <c r="M301" s="219"/>
      <c r="N301" s="220"/>
      <c r="O301" s="220"/>
      <c r="P301" s="221">
        <f>P302</f>
        <v>0</v>
      </c>
      <c r="Q301" s="220"/>
      <c r="R301" s="221">
        <f>R302</f>
        <v>0</v>
      </c>
      <c r="S301" s="220"/>
      <c r="T301" s="222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3" t="s">
        <v>86</v>
      </c>
      <c r="AT301" s="224" t="s">
        <v>77</v>
      </c>
      <c r="AU301" s="224" t="s">
        <v>78</v>
      </c>
      <c r="AY301" s="223" t="s">
        <v>157</v>
      </c>
      <c r="BK301" s="225">
        <f>BK302</f>
        <v>0</v>
      </c>
    </row>
    <row r="302" s="2" customFormat="1" ht="16.5" customHeight="1">
      <c r="A302" s="39"/>
      <c r="B302" s="40"/>
      <c r="C302" s="228" t="s">
        <v>470</v>
      </c>
      <c r="D302" s="228" t="s">
        <v>160</v>
      </c>
      <c r="E302" s="229" t="s">
        <v>1409</v>
      </c>
      <c r="F302" s="230" t="s">
        <v>3269</v>
      </c>
      <c r="G302" s="231" t="s">
        <v>185</v>
      </c>
      <c r="H302" s="232">
        <v>1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43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164</v>
      </c>
      <c r="AT302" s="240" t="s">
        <v>160</v>
      </c>
      <c r="AU302" s="240" t="s">
        <v>86</v>
      </c>
      <c r="AY302" s="18" t="s">
        <v>157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86</v>
      </c>
      <c r="BK302" s="241">
        <f>ROUND(I302*H302,2)</f>
        <v>0</v>
      </c>
      <c r="BL302" s="18" t="s">
        <v>164</v>
      </c>
      <c r="BM302" s="240" t="s">
        <v>3270</v>
      </c>
    </row>
    <row r="303" s="12" customFormat="1" ht="25.92" customHeight="1">
      <c r="A303" s="12"/>
      <c r="B303" s="212"/>
      <c r="C303" s="213"/>
      <c r="D303" s="214" t="s">
        <v>77</v>
      </c>
      <c r="E303" s="215" t="s">
        <v>252</v>
      </c>
      <c r="F303" s="215" t="s">
        <v>253</v>
      </c>
      <c r="G303" s="213"/>
      <c r="H303" s="213"/>
      <c r="I303" s="216"/>
      <c r="J303" s="217">
        <f>BK303</f>
        <v>0</v>
      </c>
      <c r="K303" s="213"/>
      <c r="L303" s="218"/>
      <c r="M303" s="219"/>
      <c r="N303" s="220"/>
      <c r="O303" s="220"/>
      <c r="P303" s="221">
        <f>P304+P316+P318+P328+P333</f>
        <v>0</v>
      </c>
      <c r="Q303" s="220"/>
      <c r="R303" s="221">
        <f>R304+R316+R318+R328+R333</f>
        <v>0.44650400000000001</v>
      </c>
      <c r="S303" s="220"/>
      <c r="T303" s="222">
        <f>T304+T316+T318+T328+T333</f>
        <v>0.45700000000000007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3" t="s">
        <v>88</v>
      </c>
      <c r="AT303" s="224" t="s">
        <v>77</v>
      </c>
      <c r="AU303" s="224" t="s">
        <v>78</v>
      </c>
      <c r="AY303" s="223" t="s">
        <v>157</v>
      </c>
      <c r="BK303" s="225">
        <f>BK304+BK316+BK318+BK328+BK333</f>
        <v>0</v>
      </c>
    </row>
    <row r="304" s="12" customFormat="1" ht="22.8" customHeight="1">
      <c r="A304" s="12"/>
      <c r="B304" s="212"/>
      <c r="C304" s="213"/>
      <c r="D304" s="214" t="s">
        <v>77</v>
      </c>
      <c r="E304" s="226" t="s">
        <v>1412</v>
      </c>
      <c r="F304" s="226" t="s">
        <v>1413</v>
      </c>
      <c r="G304" s="213"/>
      <c r="H304" s="213"/>
      <c r="I304" s="216"/>
      <c r="J304" s="227">
        <f>BK304</f>
        <v>0</v>
      </c>
      <c r="K304" s="213"/>
      <c r="L304" s="218"/>
      <c r="M304" s="219"/>
      <c r="N304" s="220"/>
      <c r="O304" s="220"/>
      <c r="P304" s="221">
        <f>SUM(P305:P315)</f>
        <v>0</v>
      </c>
      <c r="Q304" s="220"/>
      <c r="R304" s="221">
        <f>SUM(R305:R315)</f>
        <v>0.021504000000000002</v>
      </c>
      <c r="S304" s="220"/>
      <c r="T304" s="222">
        <f>SUM(T305:T315)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3" t="s">
        <v>88</v>
      </c>
      <c r="AT304" s="224" t="s">
        <v>77</v>
      </c>
      <c r="AU304" s="224" t="s">
        <v>86</v>
      </c>
      <c r="AY304" s="223" t="s">
        <v>157</v>
      </c>
      <c r="BK304" s="225">
        <f>SUM(BK305:BK315)</f>
        <v>0</v>
      </c>
    </row>
    <row r="305" s="2" customFormat="1" ht="33" customHeight="1">
      <c r="A305" s="39"/>
      <c r="B305" s="40"/>
      <c r="C305" s="228" t="s">
        <v>474</v>
      </c>
      <c r="D305" s="228" t="s">
        <v>160</v>
      </c>
      <c r="E305" s="229" t="s">
        <v>3271</v>
      </c>
      <c r="F305" s="230" t="s">
        <v>3272</v>
      </c>
      <c r="G305" s="231" t="s">
        <v>177</v>
      </c>
      <c r="H305" s="232">
        <v>201.59999999999999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43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242</v>
      </c>
      <c r="AT305" s="240" t="s">
        <v>160</v>
      </c>
      <c r="AU305" s="240" t="s">
        <v>88</v>
      </c>
      <c r="AY305" s="18" t="s">
        <v>157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86</v>
      </c>
      <c r="BK305" s="241">
        <f>ROUND(I305*H305,2)</f>
        <v>0</v>
      </c>
      <c r="BL305" s="18" t="s">
        <v>242</v>
      </c>
      <c r="BM305" s="240" t="s">
        <v>3273</v>
      </c>
    </row>
    <row r="306" s="14" customFormat="1">
      <c r="A306" s="14"/>
      <c r="B306" s="253"/>
      <c r="C306" s="254"/>
      <c r="D306" s="244" t="s">
        <v>166</v>
      </c>
      <c r="E306" s="255" t="s">
        <v>1</v>
      </c>
      <c r="F306" s="256" t="s">
        <v>3274</v>
      </c>
      <c r="G306" s="254"/>
      <c r="H306" s="257">
        <v>114.90000000000001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166</v>
      </c>
      <c r="AU306" s="263" t="s">
        <v>88</v>
      </c>
      <c r="AV306" s="14" t="s">
        <v>88</v>
      </c>
      <c r="AW306" s="14" t="s">
        <v>34</v>
      </c>
      <c r="AX306" s="14" t="s">
        <v>78</v>
      </c>
      <c r="AY306" s="263" t="s">
        <v>157</v>
      </c>
    </row>
    <row r="307" s="14" customFormat="1">
      <c r="A307" s="14"/>
      <c r="B307" s="253"/>
      <c r="C307" s="254"/>
      <c r="D307" s="244" t="s">
        <v>166</v>
      </c>
      <c r="E307" s="255" t="s">
        <v>1</v>
      </c>
      <c r="F307" s="256" t="s">
        <v>3275</v>
      </c>
      <c r="G307" s="254"/>
      <c r="H307" s="257">
        <v>50.700000000000003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166</v>
      </c>
      <c r="AU307" s="263" t="s">
        <v>88</v>
      </c>
      <c r="AV307" s="14" t="s">
        <v>88</v>
      </c>
      <c r="AW307" s="14" t="s">
        <v>34</v>
      </c>
      <c r="AX307" s="14" t="s">
        <v>78</v>
      </c>
      <c r="AY307" s="263" t="s">
        <v>157</v>
      </c>
    </row>
    <row r="308" s="14" customFormat="1">
      <c r="A308" s="14"/>
      <c r="B308" s="253"/>
      <c r="C308" s="254"/>
      <c r="D308" s="244" t="s">
        <v>166</v>
      </c>
      <c r="E308" s="255" t="s">
        <v>1</v>
      </c>
      <c r="F308" s="256" t="s">
        <v>3276</v>
      </c>
      <c r="G308" s="254"/>
      <c r="H308" s="257">
        <v>36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166</v>
      </c>
      <c r="AU308" s="263" t="s">
        <v>88</v>
      </c>
      <c r="AV308" s="14" t="s">
        <v>88</v>
      </c>
      <c r="AW308" s="14" t="s">
        <v>34</v>
      </c>
      <c r="AX308" s="14" t="s">
        <v>78</v>
      </c>
      <c r="AY308" s="263" t="s">
        <v>157</v>
      </c>
    </row>
    <row r="309" s="15" customFormat="1">
      <c r="A309" s="15"/>
      <c r="B309" s="264"/>
      <c r="C309" s="265"/>
      <c r="D309" s="244" t="s">
        <v>166</v>
      </c>
      <c r="E309" s="266" t="s">
        <v>1</v>
      </c>
      <c r="F309" s="267" t="s">
        <v>170</v>
      </c>
      <c r="G309" s="265"/>
      <c r="H309" s="268">
        <v>201.59999999999999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4" t="s">
        <v>166</v>
      </c>
      <c r="AU309" s="274" t="s">
        <v>88</v>
      </c>
      <c r="AV309" s="15" t="s">
        <v>164</v>
      </c>
      <c r="AW309" s="15" t="s">
        <v>34</v>
      </c>
      <c r="AX309" s="15" t="s">
        <v>86</v>
      </c>
      <c r="AY309" s="274" t="s">
        <v>157</v>
      </c>
    </row>
    <row r="310" s="2" customFormat="1" ht="24.15" customHeight="1">
      <c r="A310" s="39"/>
      <c r="B310" s="40"/>
      <c r="C310" s="228" t="s">
        <v>478</v>
      </c>
      <c r="D310" s="228" t="s">
        <v>160</v>
      </c>
      <c r="E310" s="229" t="s">
        <v>3277</v>
      </c>
      <c r="F310" s="230" t="s">
        <v>3278</v>
      </c>
      <c r="G310" s="231" t="s">
        <v>212</v>
      </c>
      <c r="H310" s="232">
        <v>134.40000000000001</v>
      </c>
      <c r="I310" s="233"/>
      <c r="J310" s="234">
        <f>ROUND(I310*H310,2)</f>
        <v>0</v>
      </c>
      <c r="K310" s="235"/>
      <c r="L310" s="45"/>
      <c r="M310" s="236" t="s">
        <v>1</v>
      </c>
      <c r="N310" s="237" t="s">
        <v>43</v>
      </c>
      <c r="O310" s="92"/>
      <c r="P310" s="238">
        <f>O310*H310</f>
        <v>0</v>
      </c>
      <c r="Q310" s="238">
        <v>0.00016000000000000001</v>
      </c>
      <c r="R310" s="238">
        <f>Q310*H310</f>
        <v>0.021504000000000002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242</v>
      </c>
      <c r="AT310" s="240" t="s">
        <v>160</v>
      </c>
      <c r="AU310" s="240" t="s">
        <v>88</v>
      </c>
      <c r="AY310" s="18" t="s">
        <v>157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86</v>
      </c>
      <c r="BK310" s="241">
        <f>ROUND(I310*H310,2)</f>
        <v>0</v>
      </c>
      <c r="BL310" s="18" t="s">
        <v>242</v>
      </c>
      <c r="BM310" s="240" t="s">
        <v>3279</v>
      </c>
    </row>
    <row r="311" s="14" customFormat="1">
      <c r="A311" s="14"/>
      <c r="B311" s="253"/>
      <c r="C311" s="254"/>
      <c r="D311" s="244" t="s">
        <v>166</v>
      </c>
      <c r="E311" s="255" t="s">
        <v>1</v>
      </c>
      <c r="F311" s="256" t="s">
        <v>3280</v>
      </c>
      <c r="G311" s="254"/>
      <c r="H311" s="257">
        <v>76.599999999999994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166</v>
      </c>
      <c r="AU311" s="263" t="s">
        <v>88</v>
      </c>
      <c r="AV311" s="14" t="s">
        <v>88</v>
      </c>
      <c r="AW311" s="14" t="s">
        <v>34</v>
      </c>
      <c r="AX311" s="14" t="s">
        <v>78</v>
      </c>
      <c r="AY311" s="263" t="s">
        <v>157</v>
      </c>
    </row>
    <row r="312" s="14" customFormat="1">
      <c r="A312" s="14"/>
      <c r="B312" s="253"/>
      <c r="C312" s="254"/>
      <c r="D312" s="244" t="s">
        <v>166</v>
      </c>
      <c r="E312" s="255" t="s">
        <v>1</v>
      </c>
      <c r="F312" s="256" t="s">
        <v>3281</v>
      </c>
      <c r="G312" s="254"/>
      <c r="H312" s="257">
        <v>33.799999999999997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166</v>
      </c>
      <c r="AU312" s="263" t="s">
        <v>88</v>
      </c>
      <c r="AV312" s="14" t="s">
        <v>88</v>
      </c>
      <c r="AW312" s="14" t="s">
        <v>34</v>
      </c>
      <c r="AX312" s="14" t="s">
        <v>78</v>
      </c>
      <c r="AY312" s="263" t="s">
        <v>157</v>
      </c>
    </row>
    <row r="313" s="14" customFormat="1">
      <c r="A313" s="14"/>
      <c r="B313" s="253"/>
      <c r="C313" s="254"/>
      <c r="D313" s="244" t="s">
        <v>166</v>
      </c>
      <c r="E313" s="255" t="s">
        <v>1</v>
      </c>
      <c r="F313" s="256" t="s">
        <v>666</v>
      </c>
      <c r="G313" s="254"/>
      <c r="H313" s="257">
        <v>24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166</v>
      </c>
      <c r="AU313" s="263" t="s">
        <v>88</v>
      </c>
      <c r="AV313" s="14" t="s">
        <v>88</v>
      </c>
      <c r="AW313" s="14" t="s">
        <v>34</v>
      </c>
      <c r="AX313" s="14" t="s">
        <v>78</v>
      </c>
      <c r="AY313" s="263" t="s">
        <v>157</v>
      </c>
    </row>
    <row r="314" s="15" customFormat="1">
      <c r="A314" s="15"/>
      <c r="B314" s="264"/>
      <c r="C314" s="265"/>
      <c r="D314" s="244" t="s">
        <v>166</v>
      </c>
      <c r="E314" s="266" t="s">
        <v>1</v>
      </c>
      <c r="F314" s="267" t="s">
        <v>170</v>
      </c>
      <c r="G314" s="265"/>
      <c r="H314" s="268">
        <v>134.40000000000001</v>
      </c>
      <c r="I314" s="269"/>
      <c r="J314" s="265"/>
      <c r="K314" s="265"/>
      <c r="L314" s="270"/>
      <c r="M314" s="271"/>
      <c r="N314" s="272"/>
      <c r="O314" s="272"/>
      <c r="P314" s="272"/>
      <c r="Q314" s="272"/>
      <c r="R314" s="272"/>
      <c r="S314" s="272"/>
      <c r="T314" s="27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4" t="s">
        <v>166</v>
      </c>
      <c r="AU314" s="274" t="s">
        <v>88</v>
      </c>
      <c r="AV314" s="15" t="s">
        <v>164</v>
      </c>
      <c r="AW314" s="15" t="s">
        <v>34</v>
      </c>
      <c r="AX314" s="15" t="s">
        <v>86</v>
      </c>
      <c r="AY314" s="274" t="s">
        <v>157</v>
      </c>
    </row>
    <row r="315" s="2" customFormat="1" ht="24.15" customHeight="1">
      <c r="A315" s="39"/>
      <c r="B315" s="40"/>
      <c r="C315" s="228" t="s">
        <v>482</v>
      </c>
      <c r="D315" s="228" t="s">
        <v>160</v>
      </c>
      <c r="E315" s="229" t="s">
        <v>3282</v>
      </c>
      <c r="F315" s="230" t="s">
        <v>3283</v>
      </c>
      <c r="G315" s="231" t="s">
        <v>367</v>
      </c>
      <c r="H315" s="290"/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43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242</v>
      </c>
      <c r="AT315" s="240" t="s">
        <v>160</v>
      </c>
      <c r="AU315" s="240" t="s">
        <v>88</v>
      </c>
      <c r="AY315" s="18" t="s">
        <v>157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86</v>
      </c>
      <c r="BK315" s="241">
        <f>ROUND(I315*H315,2)</f>
        <v>0</v>
      </c>
      <c r="BL315" s="18" t="s">
        <v>242</v>
      </c>
      <c r="BM315" s="240" t="s">
        <v>3284</v>
      </c>
    </row>
    <row r="316" s="12" customFormat="1" ht="22.8" customHeight="1">
      <c r="A316" s="12"/>
      <c r="B316" s="212"/>
      <c r="C316" s="213"/>
      <c r="D316" s="214" t="s">
        <v>77</v>
      </c>
      <c r="E316" s="226" t="s">
        <v>1692</v>
      </c>
      <c r="F316" s="226" t="s">
        <v>1693</v>
      </c>
      <c r="G316" s="213"/>
      <c r="H316" s="213"/>
      <c r="I316" s="216"/>
      <c r="J316" s="227">
        <f>BK316</f>
        <v>0</v>
      </c>
      <c r="K316" s="213"/>
      <c r="L316" s="218"/>
      <c r="M316" s="219"/>
      <c r="N316" s="220"/>
      <c r="O316" s="220"/>
      <c r="P316" s="221">
        <f>P317</f>
        <v>0</v>
      </c>
      <c r="Q316" s="220"/>
      <c r="R316" s="221">
        <f>R317</f>
        <v>0</v>
      </c>
      <c r="S316" s="220"/>
      <c r="T316" s="222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3" t="s">
        <v>88</v>
      </c>
      <c r="AT316" s="224" t="s">
        <v>77</v>
      </c>
      <c r="AU316" s="224" t="s">
        <v>86</v>
      </c>
      <c r="AY316" s="223" t="s">
        <v>157</v>
      </c>
      <c r="BK316" s="225">
        <f>BK317</f>
        <v>0</v>
      </c>
    </row>
    <row r="317" s="2" customFormat="1" ht="16.5" customHeight="1">
      <c r="A317" s="39"/>
      <c r="B317" s="40"/>
      <c r="C317" s="228" t="s">
        <v>487</v>
      </c>
      <c r="D317" s="228" t="s">
        <v>160</v>
      </c>
      <c r="E317" s="229" t="s">
        <v>3285</v>
      </c>
      <c r="F317" s="230" t="s">
        <v>3286</v>
      </c>
      <c r="G317" s="231" t="s">
        <v>212</v>
      </c>
      <c r="H317" s="232">
        <v>50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43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242</v>
      </c>
      <c r="AT317" s="240" t="s">
        <v>160</v>
      </c>
      <c r="AU317" s="240" t="s">
        <v>88</v>
      </c>
      <c r="AY317" s="18" t="s">
        <v>157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86</v>
      </c>
      <c r="BK317" s="241">
        <f>ROUND(I317*H317,2)</f>
        <v>0</v>
      </c>
      <c r="BL317" s="18" t="s">
        <v>242</v>
      </c>
      <c r="BM317" s="240" t="s">
        <v>3287</v>
      </c>
    </row>
    <row r="318" s="12" customFormat="1" ht="22.8" customHeight="1">
      <c r="A318" s="12"/>
      <c r="B318" s="212"/>
      <c r="C318" s="213"/>
      <c r="D318" s="214" t="s">
        <v>77</v>
      </c>
      <c r="E318" s="226" t="s">
        <v>510</v>
      </c>
      <c r="F318" s="226" t="s">
        <v>511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SUM(P319:P327)</f>
        <v>0</v>
      </c>
      <c r="Q318" s="220"/>
      <c r="R318" s="221">
        <f>SUM(R319:R327)</f>
        <v>0.057999999999999996</v>
      </c>
      <c r="S318" s="220"/>
      <c r="T318" s="222">
        <f>SUM(T319:T327)</f>
        <v>0.10000000000000001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88</v>
      </c>
      <c r="AT318" s="224" t="s">
        <v>77</v>
      </c>
      <c r="AU318" s="224" t="s">
        <v>86</v>
      </c>
      <c r="AY318" s="223" t="s">
        <v>157</v>
      </c>
      <c r="BK318" s="225">
        <f>SUM(BK319:BK327)</f>
        <v>0</v>
      </c>
    </row>
    <row r="319" s="2" customFormat="1" ht="24.15" customHeight="1">
      <c r="A319" s="39"/>
      <c r="B319" s="40"/>
      <c r="C319" s="228" t="s">
        <v>493</v>
      </c>
      <c r="D319" s="228" t="s">
        <v>160</v>
      </c>
      <c r="E319" s="229" t="s">
        <v>3288</v>
      </c>
      <c r="F319" s="230" t="s">
        <v>3289</v>
      </c>
      <c r="G319" s="231" t="s">
        <v>177</v>
      </c>
      <c r="H319" s="232">
        <v>2.5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43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242</v>
      </c>
      <c r="AT319" s="240" t="s">
        <v>160</v>
      </c>
      <c r="AU319" s="240" t="s">
        <v>88</v>
      </c>
      <c r="AY319" s="18" t="s">
        <v>157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86</v>
      </c>
      <c r="BK319" s="241">
        <f>ROUND(I319*H319,2)</f>
        <v>0</v>
      </c>
      <c r="BL319" s="18" t="s">
        <v>242</v>
      </c>
      <c r="BM319" s="240" t="s">
        <v>3290</v>
      </c>
    </row>
    <row r="320" s="13" customFormat="1">
      <c r="A320" s="13"/>
      <c r="B320" s="242"/>
      <c r="C320" s="243"/>
      <c r="D320" s="244" t="s">
        <v>166</v>
      </c>
      <c r="E320" s="245" t="s">
        <v>1</v>
      </c>
      <c r="F320" s="246" t="s">
        <v>3291</v>
      </c>
      <c r="G320" s="243"/>
      <c r="H320" s="245" t="s">
        <v>1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166</v>
      </c>
      <c r="AU320" s="252" t="s">
        <v>88</v>
      </c>
      <c r="AV320" s="13" t="s">
        <v>86</v>
      </c>
      <c r="AW320" s="13" t="s">
        <v>34</v>
      </c>
      <c r="AX320" s="13" t="s">
        <v>78</v>
      </c>
      <c r="AY320" s="252" t="s">
        <v>157</v>
      </c>
    </row>
    <row r="321" s="14" customFormat="1">
      <c r="A321" s="14"/>
      <c r="B321" s="253"/>
      <c r="C321" s="254"/>
      <c r="D321" s="244" t="s">
        <v>166</v>
      </c>
      <c r="E321" s="255" t="s">
        <v>1</v>
      </c>
      <c r="F321" s="256" t="s">
        <v>3292</v>
      </c>
      <c r="G321" s="254"/>
      <c r="H321" s="257">
        <v>2.5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3" t="s">
        <v>166</v>
      </c>
      <c r="AU321" s="263" t="s">
        <v>88</v>
      </c>
      <c r="AV321" s="14" t="s">
        <v>88</v>
      </c>
      <c r="AW321" s="14" t="s">
        <v>34</v>
      </c>
      <c r="AX321" s="14" t="s">
        <v>86</v>
      </c>
      <c r="AY321" s="263" t="s">
        <v>157</v>
      </c>
    </row>
    <row r="322" s="2" customFormat="1" ht="16.5" customHeight="1">
      <c r="A322" s="39"/>
      <c r="B322" s="40"/>
      <c r="C322" s="279" t="s">
        <v>497</v>
      </c>
      <c r="D322" s="279" t="s">
        <v>261</v>
      </c>
      <c r="E322" s="280" t="s">
        <v>3293</v>
      </c>
      <c r="F322" s="281" t="s">
        <v>3294</v>
      </c>
      <c r="G322" s="282" t="s">
        <v>177</v>
      </c>
      <c r="H322" s="283">
        <v>2.5</v>
      </c>
      <c r="I322" s="284"/>
      <c r="J322" s="285">
        <f>ROUND(I322*H322,2)</f>
        <v>0</v>
      </c>
      <c r="K322" s="286"/>
      <c r="L322" s="287"/>
      <c r="M322" s="288" t="s">
        <v>1</v>
      </c>
      <c r="N322" s="289" t="s">
        <v>43</v>
      </c>
      <c r="O322" s="92"/>
      <c r="P322" s="238">
        <f>O322*H322</f>
        <v>0</v>
      </c>
      <c r="Q322" s="238">
        <v>0.021999999999999999</v>
      </c>
      <c r="R322" s="238">
        <f>Q322*H322</f>
        <v>0.054999999999999993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264</v>
      </c>
      <c r="AT322" s="240" t="s">
        <v>261</v>
      </c>
      <c r="AU322" s="240" t="s">
        <v>88</v>
      </c>
      <c r="AY322" s="18" t="s">
        <v>157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86</v>
      </c>
      <c r="BK322" s="241">
        <f>ROUND(I322*H322,2)</f>
        <v>0</v>
      </c>
      <c r="BL322" s="18" t="s">
        <v>242</v>
      </c>
      <c r="BM322" s="240" t="s">
        <v>3295</v>
      </c>
    </row>
    <row r="323" s="2" customFormat="1" ht="24.15" customHeight="1">
      <c r="A323" s="39"/>
      <c r="B323" s="40"/>
      <c r="C323" s="228" t="s">
        <v>501</v>
      </c>
      <c r="D323" s="228" t="s">
        <v>160</v>
      </c>
      <c r="E323" s="229" t="s">
        <v>3296</v>
      </c>
      <c r="F323" s="230" t="s">
        <v>3297</v>
      </c>
      <c r="G323" s="231" t="s">
        <v>212</v>
      </c>
      <c r="H323" s="232">
        <v>15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43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242</v>
      </c>
      <c r="AT323" s="240" t="s">
        <v>160</v>
      </c>
      <c r="AU323" s="240" t="s">
        <v>88</v>
      </c>
      <c r="AY323" s="18" t="s">
        <v>157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86</v>
      </c>
      <c r="BK323" s="241">
        <f>ROUND(I323*H323,2)</f>
        <v>0</v>
      </c>
      <c r="BL323" s="18" t="s">
        <v>242</v>
      </c>
      <c r="BM323" s="240" t="s">
        <v>3298</v>
      </c>
    </row>
    <row r="324" s="14" customFormat="1">
      <c r="A324" s="14"/>
      <c r="B324" s="253"/>
      <c r="C324" s="254"/>
      <c r="D324" s="244" t="s">
        <v>166</v>
      </c>
      <c r="E324" s="255" t="s">
        <v>1</v>
      </c>
      <c r="F324" s="256" t="s">
        <v>3299</v>
      </c>
      <c r="G324" s="254"/>
      <c r="H324" s="257">
        <v>15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166</v>
      </c>
      <c r="AU324" s="263" t="s">
        <v>88</v>
      </c>
      <c r="AV324" s="14" t="s">
        <v>88</v>
      </c>
      <c r="AW324" s="14" t="s">
        <v>34</v>
      </c>
      <c r="AX324" s="14" t="s">
        <v>86</v>
      </c>
      <c r="AY324" s="263" t="s">
        <v>157</v>
      </c>
    </row>
    <row r="325" s="2" customFormat="1" ht="21.75" customHeight="1">
      <c r="A325" s="39"/>
      <c r="B325" s="40"/>
      <c r="C325" s="279" t="s">
        <v>506</v>
      </c>
      <c r="D325" s="279" t="s">
        <v>261</v>
      </c>
      <c r="E325" s="280" t="s">
        <v>3300</v>
      </c>
      <c r="F325" s="281" t="s">
        <v>3301</v>
      </c>
      <c r="G325" s="282" t="s">
        <v>212</v>
      </c>
      <c r="H325" s="283">
        <v>15</v>
      </c>
      <c r="I325" s="284"/>
      <c r="J325" s="285">
        <f>ROUND(I325*H325,2)</f>
        <v>0</v>
      </c>
      <c r="K325" s="286"/>
      <c r="L325" s="287"/>
      <c r="M325" s="288" t="s">
        <v>1</v>
      </c>
      <c r="N325" s="289" t="s">
        <v>43</v>
      </c>
      <c r="O325" s="92"/>
      <c r="P325" s="238">
        <f>O325*H325</f>
        <v>0</v>
      </c>
      <c r="Q325" s="238">
        <v>0.00020000000000000001</v>
      </c>
      <c r="R325" s="238">
        <f>Q325*H325</f>
        <v>0.0030000000000000001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264</v>
      </c>
      <c r="AT325" s="240" t="s">
        <v>261</v>
      </c>
      <c r="AU325" s="240" t="s">
        <v>88</v>
      </c>
      <c r="AY325" s="18" t="s">
        <v>157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86</v>
      </c>
      <c r="BK325" s="241">
        <f>ROUND(I325*H325,2)</f>
        <v>0</v>
      </c>
      <c r="BL325" s="18" t="s">
        <v>242</v>
      </c>
      <c r="BM325" s="240" t="s">
        <v>3302</v>
      </c>
    </row>
    <row r="326" s="2" customFormat="1" ht="24.15" customHeight="1">
      <c r="A326" s="39"/>
      <c r="B326" s="40"/>
      <c r="C326" s="228" t="s">
        <v>512</v>
      </c>
      <c r="D326" s="228" t="s">
        <v>160</v>
      </c>
      <c r="E326" s="229" t="s">
        <v>3303</v>
      </c>
      <c r="F326" s="230" t="s">
        <v>3304</v>
      </c>
      <c r="G326" s="231" t="s">
        <v>1224</v>
      </c>
      <c r="H326" s="232">
        <v>100</v>
      </c>
      <c r="I326" s="233"/>
      <c r="J326" s="234">
        <f>ROUND(I326*H326,2)</f>
        <v>0</v>
      </c>
      <c r="K326" s="235"/>
      <c r="L326" s="45"/>
      <c r="M326" s="236" t="s">
        <v>1</v>
      </c>
      <c r="N326" s="237" t="s">
        <v>43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0.001</v>
      </c>
      <c r="T326" s="239">
        <f>S326*H326</f>
        <v>0.10000000000000001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242</v>
      </c>
      <c r="AT326" s="240" t="s">
        <v>160</v>
      </c>
      <c r="AU326" s="240" t="s">
        <v>88</v>
      </c>
      <c r="AY326" s="18" t="s">
        <v>157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86</v>
      </c>
      <c r="BK326" s="241">
        <f>ROUND(I326*H326,2)</f>
        <v>0</v>
      </c>
      <c r="BL326" s="18" t="s">
        <v>242</v>
      </c>
      <c r="BM326" s="240" t="s">
        <v>3305</v>
      </c>
    </row>
    <row r="327" s="2" customFormat="1" ht="24.15" customHeight="1">
      <c r="A327" s="39"/>
      <c r="B327" s="40"/>
      <c r="C327" s="228" t="s">
        <v>516</v>
      </c>
      <c r="D327" s="228" t="s">
        <v>160</v>
      </c>
      <c r="E327" s="229" t="s">
        <v>526</v>
      </c>
      <c r="F327" s="230" t="s">
        <v>1227</v>
      </c>
      <c r="G327" s="231" t="s">
        <v>367</v>
      </c>
      <c r="H327" s="290"/>
      <c r="I327" s="233"/>
      <c r="J327" s="234">
        <f>ROUND(I327*H327,2)</f>
        <v>0</v>
      </c>
      <c r="K327" s="235"/>
      <c r="L327" s="45"/>
      <c r="M327" s="236" t="s">
        <v>1</v>
      </c>
      <c r="N327" s="237" t="s">
        <v>43</v>
      </c>
      <c r="O327" s="92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242</v>
      </c>
      <c r="AT327" s="240" t="s">
        <v>160</v>
      </c>
      <c r="AU327" s="240" t="s">
        <v>88</v>
      </c>
      <c r="AY327" s="18" t="s">
        <v>157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86</v>
      </c>
      <c r="BK327" s="241">
        <f>ROUND(I327*H327,2)</f>
        <v>0</v>
      </c>
      <c r="BL327" s="18" t="s">
        <v>242</v>
      </c>
      <c r="BM327" s="240" t="s">
        <v>3306</v>
      </c>
    </row>
    <row r="328" s="12" customFormat="1" ht="22.8" customHeight="1">
      <c r="A328" s="12"/>
      <c r="B328" s="212"/>
      <c r="C328" s="213"/>
      <c r="D328" s="214" t="s">
        <v>77</v>
      </c>
      <c r="E328" s="226" t="s">
        <v>529</v>
      </c>
      <c r="F328" s="226" t="s">
        <v>1229</v>
      </c>
      <c r="G328" s="213"/>
      <c r="H328" s="213"/>
      <c r="I328" s="216"/>
      <c r="J328" s="227">
        <f>BK328</f>
        <v>0</v>
      </c>
      <c r="K328" s="213"/>
      <c r="L328" s="218"/>
      <c r="M328" s="219"/>
      <c r="N328" s="220"/>
      <c r="O328" s="220"/>
      <c r="P328" s="221">
        <f>SUM(P329:P332)</f>
        <v>0</v>
      </c>
      <c r="Q328" s="220"/>
      <c r="R328" s="221">
        <f>SUM(R329:R332)</f>
        <v>0.01</v>
      </c>
      <c r="S328" s="220"/>
      <c r="T328" s="222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3" t="s">
        <v>88</v>
      </c>
      <c r="AT328" s="224" t="s">
        <v>77</v>
      </c>
      <c r="AU328" s="224" t="s">
        <v>86</v>
      </c>
      <c r="AY328" s="223" t="s">
        <v>157</v>
      </c>
      <c r="BK328" s="225">
        <f>SUM(BK329:BK332)</f>
        <v>0</v>
      </c>
    </row>
    <row r="329" s="2" customFormat="1" ht="24.15" customHeight="1">
      <c r="A329" s="39"/>
      <c r="B329" s="40"/>
      <c r="C329" s="228" t="s">
        <v>520</v>
      </c>
      <c r="D329" s="228" t="s">
        <v>160</v>
      </c>
      <c r="E329" s="229" t="s">
        <v>1231</v>
      </c>
      <c r="F329" s="230" t="s">
        <v>3307</v>
      </c>
      <c r="G329" s="231" t="s">
        <v>177</v>
      </c>
      <c r="H329" s="232">
        <v>25</v>
      </c>
      <c r="I329" s="233"/>
      <c r="J329" s="234">
        <f>ROUND(I329*H329,2)</f>
        <v>0</v>
      </c>
      <c r="K329" s="235"/>
      <c r="L329" s="45"/>
      <c r="M329" s="236" t="s">
        <v>1</v>
      </c>
      <c r="N329" s="237" t="s">
        <v>43</v>
      </c>
      <c r="O329" s="92"/>
      <c r="P329" s="238">
        <f>O329*H329</f>
        <v>0</v>
      </c>
      <c r="Q329" s="238">
        <v>2.0000000000000002E-05</v>
      </c>
      <c r="R329" s="238">
        <f>Q329*H329</f>
        <v>0.00050000000000000001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242</v>
      </c>
      <c r="AT329" s="240" t="s">
        <v>160</v>
      </c>
      <c r="AU329" s="240" t="s">
        <v>88</v>
      </c>
      <c r="AY329" s="18" t="s">
        <v>157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86</v>
      </c>
      <c r="BK329" s="241">
        <f>ROUND(I329*H329,2)</f>
        <v>0</v>
      </c>
      <c r="BL329" s="18" t="s">
        <v>242</v>
      </c>
      <c r="BM329" s="240" t="s">
        <v>3308</v>
      </c>
    </row>
    <row r="330" s="2" customFormat="1" ht="24.15" customHeight="1">
      <c r="A330" s="39"/>
      <c r="B330" s="40"/>
      <c r="C330" s="228" t="s">
        <v>525</v>
      </c>
      <c r="D330" s="228" t="s">
        <v>160</v>
      </c>
      <c r="E330" s="229" t="s">
        <v>1235</v>
      </c>
      <c r="F330" s="230" t="s">
        <v>1236</v>
      </c>
      <c r="G330" s="231" t="s">
        <v>177</v>
      </c>
      <c r="H330" s="232">
        <v>25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43</v>
      </c>
      <c r="O330" s="92"/>
      <c r="P330" s="238">
        <f>O330*H330</f>
        <v>0</v>
      </c>
      <c r="Q330" s="238">
        <v>0.00013999999999999999</v>
      </c>
      <c r="R330" s="238">
        <f>Q330*H330</f>
        <v>0.0034999999999999996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242</v>
      </c>
      <c r="AT330" s="240" t="s">
        <v>160</v>
      </c>
      <c r="AU330" s="240" t="s">
        <v>88</v>
      </c>
      <c r="AY330" s="18" t="s">
        <v>157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86</v>
      </c>
      <c r="BK330" s="241">
        <f>ROUND(I330*H330,2)</f>
        <v>0</v>
      </c>
      <c r="BL330" s="18" t="s">
        <v>242</v>
      </c>
      <c r="BM330" s="240" t="s">
        <v>3309</v>
      </c>
    </row>
    <row r="331" s="2" customFormat="1" ht="24.15" customHeight="1">
      <c r="A331" s="39"/>
      <c r="B331" s="40"/>
      <c r="C331" s="228" t="s">
        <v>531</v>
      </c>
      <c r="D331" s="228" t="s">
        <v>160</v>
      </c>
      <c r="E331" s="229" t="s">
        <v>1239</v>
      </c>
      <c r="F331" s="230" t="s">
        <v>1240</v>
      </c>
      <c r="G331" s="231" t="s">
        <v>177</v>
      </c>
      <c r="H331" s="232">
        <v>25</v>
      </c>
      <c r="I331" s="233"/>
      <c r="J331" s="234">
        <f>ROUND(I331*H331,2)</f>
        <v>0</v>
      </c>
      <c r="K331" s="235"/>
      <c r="L331" s="45"/>
      <c r="M331" s="236" t="s">
        <v>1</v>
      </c>
      <c r="N331" s="237" t="s">
        <v>43</v>
      </c>
      <c r="O331" s="92"/>
      <c r="P331" s="238">
        <f>O331*H331</f>
        <v>0</v>
      </c>
      <c r="Q331" s="238">
        <v>0.00012</v>
      </c>
      <c r="R331" s="238">
        <f>Q331*H331</f>
        <v>0.0030000000000000001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242</v>
      </c>
      <c r="AT331" s="240" t="s">
        <v>160</v>
      </c>
      <c r="AU331" s="240" t="s">
        <v>88</v>
      </c>
      <c r="AY331" s="18" t="s">
        <v>157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86</v>
      </c>
      <c r="BK331" s="241">
        <f>ROUND(I331*H331,2)</f>
        <v>0</v>
      </c>
      <c r="BL331" s="18" t="s">
        <v>242</v>
      </c>
      <c r="BM331" s="240" t="s">
        <v>3310</v>
      </c>
    </row>
    <row r="332" s="2" customFormat="1" ht="24.15" customHeight="1">
      <c r="A332" s="39"/>
      <c r="B332" s="40"/>
      <c r="C332" s="228" t="s">
        <v>535</v>
      </c>
      <c r="D332" s="228" t="s">
        <v>160</v>
      </c>
      <c r="E332" s="229" t="s">
        <v>1243</v>
      </c>
      <c r="F332" s="230" t="s">
        <v>1244</v>
      </c>
      <c r="G332" s="231" t="s">
        <v>177</v>
      </c>
      <c r="H332" s="232">
        <v>25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43</v>
      </c>
      <c r="O332" s="92"/>
      <c r="P332" s="238">
        <f>O332*H332</f>
        <v>0</v>
      </c>
      <c r="Q332" s="238">
        <v>0.00012</v>
      </c>
      <c r="R332" s="238">
        <f>Q332*H332</f>
        <v>0.0030000000000000001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242</v>
      </c>
      <c r="AT332" s="240" t="s">
        <v>160</v>
      </c>
      <c r="AU332" s="240" t="s">
        <v>88</v>
      </c>
      <c r="AY332" s="18" t="s">
        <v>157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86</v>
      </c>
      <c r="BK332" s="241">
        <f>ROUND(I332*H332,2)</f>
        <v>0</v>
      </c>
      <c r="BL332" s="18" t="s">
        <v>242</v>
      </c>
      <c r="BM332" s="240" t="s">
        <v>3311</v>
      </c>
    </row>
    <row r="333" s="12" customFormat="1" ht="22.8" customHeight="1">
      <c r="A333" s="12"/>
      <c r="B333" s="212"/>
      <c r="C333" s="213"/>
      <c r="D333" s="214" t="s">
        <v>77</v>
      </c>
      <c r="E333" s="226" t="s">
        <v>3312</v>
      </c>
      <c r="F333" s="226" t="s">
        <v>3313</v>
      </c>
      <c r="G333" s="213"/>
      <c r="H333" s="213"/>
      <c r="I333" s="216"/>
      <c r="J333" s="227">
        <f>BK333</f>
        <v>0</v>
      </c>
      <c r="K333" s="213"/>
      <c r="L333" s="218"/>
      <c r="M333" s="219"/>
      <c r="N333" s="220"/>
      <c r="O333" s="220"/>
      <c r="P333" s="221">
        <f>P334</f>
        <v>0</v>
      </c>
      <c r="Q333" s="220"/>
      <c r="R333" s="221">
        <f>R334</f>
        <v>0.35700000000000004</v>
      </c>
      <c r="S333" s="220"/>
      <c r="T333" s="222">
        <f>T334</f>
        <v>0.35700000000000004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3" t="s">
        <v>88</v>
      </c>
      <c r="AT333" s="224" t="s">
        <v>77</v>
      </c>
      <c r="AU333" s="224" t="s">
        <v>86</v>
      </c>
      <c r="AY333" s="223" t="s">
        <v>157</v>
      </c>
      <c r="BK333" s="225">
        <f>BK334</f>
        <v>0</v>
      </c>
    </row>
    <row r="334" s="2" customFormat="1" ht="24.15" customHeight="1">
      <c r="A334" s="39"/>
      <c r="B334" s="40"/>
      <c r="C334" s="228" t="s">
        <v>539</v>
      </c>
      <c r="D334" s="228" t="s">
        <v>160</v>
      </c>
      <c r="E334" s="229" t="s">
        <v>3314</v>
      </c>
      <c r="F334" s="230" t="s">
        <v>3315</v>
      </c>
      <c r="G334" s="231" t="s">
        <v>177</v>
      </c>
      <c r="H334" s="232">
        <v>8.5</v>
      </c>
      <c r="I334" s="233"/>
      <c r="J334" s="234">
        <f>ROUND(I334*H334,2)</f>
        <v>0</v>
      </c>
      <c r="K334" s="235"/>
      <c r="L334" s="45"/>
      <c r="M334" s="236" t="s">
        <v>1</v>
      </c>
      <c r="N334" s="237" t="s">
        <v>43</v>
      </c>
      <c r="O334" s="92"/>
      <c r="P334" s="238">
        <f>O334*H334</f>
        <v>0</v>
      </c>
      <c r="Q334" s="238">
        <v>0.042000000000000003</v>
      </c>
      <c r="R334" s="238">
        <f>Q334*H334</f>
        <v>0.35700000000000004</v>
      </c>
      <c r="S334" s="238">
        <v>0.042000000000000003</v>
      </c>
      <c r="T334" s="239">
        <f>S334*H334</f>
        <v>0.35700000000000004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242</v>
      </c>
      <c r="AT334" s="240" t="s">
        <v>160</v>
      </c>
      <c r="AU334" s="240" t="s">
        <v>88</v>
      </c>
      <c r="AY334" s="18" t="s">
        <v>157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86</v>
      </c>
      <c r="BK334" s="241">
        <f>ROUND(I334*H334,2)</f>
        <v>0</v>
      </c>
      <c r="BL334" s="18" t="s">
        <v>242</v>
      </c>
      <c r="BM334" s="240" t="s">
        <v>3316</v>
      </c>
    </row>
    <row r="335" s="12" customFormat="1" ht="25.92" customHeight="1">
      <c r="A335" s="12"/>
      <c r="B335" s="212"/>
      <c r="C335" s="213"/>
      <c r="D335" s="214" t="s">
        <v>77</v>
      </c>
      <c r="E335" s="215" t="s">
        <v>3317</v>
      </c>
      <c r="F335" s="215" t="s">
        <v>3318</v>
      </c>
      <c r="G335" s="213"/>
      <c r="H335" s="213"/>
      <c r="I335" s="216"/>
      <c r="J335" s="217">
        <f>BK335</f>
        <v>0</v>
      </c>
      <c r="K335" s="213"/>
      <c r="L335" s="218"/>
      <c r="M335" s="219"/>
      <c r="N335" s="220"/>
      <c r="O335" s="220"/>
      <c r="P335" s="221">
        <f>P336</f>
        <v>0</v>
      </c>
      <c r="Q335" s="220"/>
      <c r="R335" s="221">
        <f>R336</f>
        <v>0</v>
      </c>
      <c r="S335" s="220"/>
      <c r="T335" s="222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3" t="s">
        <v>164</v>
      </c>
      <c r="AT335" s="224" t="s">
        <v>77</v>
      </c>
      <c r="AU335" s="224" t="s">
        <v>78</v>
      </c>
      <c r="AY335" s="223" t="s">
        <v>157</v>
      </c>
      <c r="BK335" s="225">
        <f>BK336</f>
        <v>0</v>
      </c>
    </row>
    <row r="336" s="2" customFormat="1" ht="37.8" customHeight="1">
      <c r="A336" s="39"/>
      <c r="B336" s="40"/>
      <c r="C336" s="228" t="s">
        <v>543</v>
      </c>
      <c r="D336" s="228" t="s">
        <v>160</v>
      </c>
      <c r="E336" s="229" t="s">
        <v>3319</v>
      </c>
      <c r="F336" s="230" t="s">
        <v>3320</v>
      </c>
      <c r="G336" s="231" t="s">
        <v>185</v>
      </c>
      <c r="H336" s="232">
        <v>1</v>
      </c>
      <c r="I336" s="233"/>
      <c r="J336" s="234">
        <f>ROUND(I336*H336,2)</f>
        <v>0</v>
      </c>
      <c r="K336" s="235"/>
      <c r="L336" s="45"/>
      <c r="M336" s="291" t="s">
        <v>1</v>
      </c>
      <c r="N336" s="292" t="s">
        <v>43</v>
      </c>
      <c r="O336" s="293"/>
      <c r="P336" s="294">
        <f>O336*H336</f>
        <v>0</v>
      </c>
      <c r="Q336" s="294">
        <v>0</v>
      </c>
      <c r="R336" s="294">
        <f>Q336*H336</f>
        <v>0</v>
      </c>
      <c r="S336" s="294">
        <v>0</v>
      </c>
      <c r="T336" s="29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3038</v>
      </c>
      <c r="AT336" s="240" t="s">
        <v>160</v>
      </c>
      <c r="AU336" s="240" t="s">
        <v>86</v>
      </c>
      <c r="AY336" s="18" t="s">
        <v>157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86</v>
      </c>
      <c r="BK336" s="241">
        <f>ROUND(I336*H336,2)</f>
        <v>0</v>
      </c>
      <c r="BL336" s="18" t="s">
        <v>3038</v>
      </c>
      <c r="BM336" s="240" t="s">
        <v>3321</v>
      </c>
    </row>
    <row r="337" s="2" customFormat="1" ht="6.96" customHeight="1">
      <c r="A337" s="39"/>
      <c r="B337" s="67"/>
      <c r="C337" s="68"/>
      <c r="D337" s="68"/>
      <c r="E337" s="68"/>
      <c r="F337" s="68"/>
      <c r="G337" s="68"/>
      <c r="H337" s="68"/>
      <c r="I337" s="68"/>
      <c r="J337" s="68"/>
      <c r="K337" s="68"/>
      <c r="L337" s="45"/>
      <c r="M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</sheetData>
  <sheetProtection sheet="1" autoFilter="0" formatColumns="0" formatRows="0" objects="1" scenarios="1" spinCount="100000" saltValue="Cm/bZxw7y0jiag2Wjool8t9wQ5AXqJsrB7f1Md16Yt9iVLl7iPyx5kOhjgkIBIzEfyS/eWYNsmhljW1KCDzcfw==" hashValue="BgmktsupzlIVqglnCFJxochRvEctXqag/oy5v55dQOQxa+G5QHGS58Nphv5Wgn9efAQC41kn6ca6qc8PkCTqUA==" algorithmName="SHA-512" password="CC35"/>
  <autoFilter ref="C134:K336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 xml:space="preserve"> Senohraby ON - oprava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3322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25. 7. 2023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ROUND((SUM(BE121:BE134)),  2)</f>
        <v>0</v>
      </c>
      <c r="G33" s="39"/>
      <c r="H33" s="39"/>
      <c r="I33" s="165">
        <v>0.20999999999999999</v>
      </c>
      <c r="J33" s="164">
        <f>ROUND(((SUM(BE121:BE134))*I33),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ROUND((SUM(BF121:BF134)),  2)</f>
        <v>0</v>
      </c>
      <c r="G34" s="39"/>
      <c r="H34" s="39"/>
      <c r="I34" s="165">
        <v>0.14999999999999999</v>
      </c>
      <c r="J34" s="164">
        <f>ROUND(((SUM(BF121:BF134))*I34),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ROUND((SUM(BG121:BG134)),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ROUND((SUM(BH121:BH134)),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ROUND((SUM(BI121:BI134)),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 xml:space="preserve"> Senohraby ON -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SO.08 -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Senohraby</v>
      </c>
      <c r="G89" s="41"/>
      <c r="H89" s="41"/>
      <c r="I89" s="33" t="s">
        <v>22</v>
      </c>
      <c r="J89" s="80" t="str">
        <f>IF(J12="","",J12)</f>
        <v>25. 7. 2023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L. Malý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124</v>
      </c>
      <c r="D94" s="186"/>
      <c r="E94" s="186"/>
      <c r="F94" s="186"/>
      <c r="G94" s="186"/>
      <c r="H94" s="186"/>
      <c r="I94" s="186"/>
      <c r="J94" s="187" t="s">
        <v>125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126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127</v>
      </c>
    </row>
    <row r="97" s="9" customFormat="1" ht="24.96" customHeight="1">
      <c r="A97" s="9"/>
      <c r="B97" s="189"/>
      <c r="C97" s="190"/>
      <c r="D97" s="191" t="s">
        <v>2692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3323</v>
      </c>
      <c r="E98" s="197"/>
      <c r="F98" s="197"/>
      <c r="G98" s="197"/>
      <c r="H98" s="197"/>
      <c r="I98" s="197"/>
      <c r="J98" s="198">
        <f>J123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3324</v>
      </c>
      <c r="E99" s="197"/>
      <c r="F99" s="197"/>
      <c r="G99" s="197"/>
      <c r="H99" s="197"/>
      <c r="I99" s="197"/>
      <c r="J99" s="198">
        <f>J126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3325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3326</v>
      </c>
      <c r="E101" s="197"/>
      <c r="F101" s="197"/>
      <c r="G101" s="197"/>
      <c r="H101" s="197"/>
      <c r="I101" s="197"/>
      <c r="J101" s="198">
        <f>J131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142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 xml:space="preserve"> Senohraby ON - oprava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SO.08 - VRN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Senohraby</v>
      </c>
      <c r="G115" s="41"/>
      <c r="H115" s="41"/>
      <c r="I115" s="33" t="s">
        <v>22</v>
      </c>
      <c r="J115" s="80" t="str">
        <f>IF(J12="","",J12)</f>
        <v>25. 7. 2023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Správa železnic, státní organizace</v>
      </c>
      <c r="G117" s="41"/>
      <c r="H117" s="41"/>
      <c r="I117" s="33" t="s">
        <v>32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IF(E18="","",E18)</f>
        <v>Vyplň údaj</v>
      </c>
      <c r="G118" s="41"/>
      <c r="H118" s="41"/>
      <c r="I118" s="33" t="s">
        <v>35</v>
      </c>
      <c r="J118" s="37" t="str">
        <f>E24</f>
        <v>L. Malý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143</v>
      </c>
      <c r="D120" s="203" t="s">
        <v>63</v>
      </c>
      <c r="E120" s="203" t="s">
        <v>59</v>
      </c>
      <c r="F120" s="203" t="s">
        <v>60</v>
      </c>
      <c r="G120" s="203" t="s">
        <v>144</v>
      </c>
      <c r="H120" s="203" t="s">
        <v>145</v>
      </c>
      <c r="I120" s="203" t="s">
        <v>146</v>
      </c>
      <c r="J120" s="204" t="s">
        <v>125</v>
      </c>
      <c r="K120" s="205" t="s">
        <v>147</v>
      </c>
      <c r="L120" s="206"/>
      <c r="M120" s="101" t="s">
        <v>1</v>
      </c>
      <c r="N120" s="102" t="s">
        <v>42</v>
      </c>
      <c r="O120" s="102" t="s">
        <v>148</v>
      </c>
      <c r="P120" s="102" t="s">
        <v>149</v>
      </c>
      <c r="Q120" s="102" t="s">
        <v>150</v>
      </c>
      <c r="R120" s="102" t="s">
        <v>151</v>
      </c>
      <c r="S120" s="102" t="s">
        <v>152</v>
      </c>
      <c r="T120" s="103" t="s">
        <v>153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154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127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77</v>
      </c>
      <c r="E122" s="215" t="s">
        <v>118</v>
      </c>
      <c r="F122" s="215" t="s">
        <v>3032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P123+P126+P129+P131</f>
        <v>0</v>
      </c>
      <c r="Q122" s="220"/>
      <c r="R122" s="221">
        <f>R123+R126+R129+R131</f>
        <v>0</v>
      </c>
      <c r="S122" s="220"/>
      <c r="T122" s="222">
        <f>T123+T126+T129+T131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187</v>
      </c>
      <c r="AT122" s="224" t="s">
        <v>77</v>
      </c>
      <c r="AU122" s="224" t="s">
        <v>78</v>
      </c>
      <c r="AY122" s="223" t="s">
        <v>157</v>
      </c>
      <c r="BK122" s="225">
        <f>BK123+BK126+BK129+BK131</f>
        <v>0</v>
      </c>
    </row>
    <row r="123" s="12" customFormat="1" ht="22.8" customHeight="1">
      <c r="A123" s="12"/>
      <c r="B123" s="212"/>
      <c r="C123" s="213"/>
      <c r="D123" s="214" t="s">
        <v>77</v>
      </c>
      <c r="E123" s="226" t="s">
        <v>3327</v>
      </c>
      <c r="F123" s="226" t="s">
        <v>3328</v>
      </c>
      <c r="G123" s="213"/>
      <c r="H123" s="213"/>
      <c r="I123" s="216"/>
      <c r="J123" s="227">
        <f>BK123</f>
        <v>0</v>
      </c>
      <c r="K123" s="213"/>
      <c r="L123" s="218"/>
      <c r="M123" s="219"/>
      <c r="N123" s="220"/>
      <c r="O123" s="220"/>
      <c r="P123" s="221">
        <f>SUM(P124:P125)</f>
        <v>0</v>
      </c>
      <c r="Q123" s="220"/>
      <c r="R123" s="221">
        <f>SUM(R124:R125)</f>
        <v>0</v>
      </c>
      <c r="S123" s="220"/>
      <c r="T123" s="22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187</v>
      </c>
      <c r="AT123" s="224" t="s">
        <v>77</v>
      </c>
      <c r="AU123" s="224" t="s">
        <v>86</v>
      </c>
      <c r="AY123" s="223" t="s">
        <v>157</v>
      </c>
      <c r="BK123" s="225">
        <f>SUM(BK124:BK125)</f>
        <v>0</v>
      </c>
    </row>
    <row r="124" s="2" customFormat="1" ht="16.5" customHeight="1">
      <c r="A124" s="39"/>
      <c r="B124" s="40"/>
      <c r="C124" s="228" t="s">
        <v>86</v>
      </c>
      <c r="D124" s="228" t="s">
        <v>160</v>
      </c>
      <c r="E124" s="229" t="s">
        <v>3329</v>
      </c>
      <c r="F124" s="230" t="s">
        <v>3328</v>
      </c>
      <c r="G124" s="231" t="s">
        <v>3037</v>
      </c>
      <c r="H124" s="232">
        <v>1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43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164</v>
      </c>
      <c r="AT124" s="240" t="s">
        <v>160</v>
      </c>
      <c r="AU124" s="240" t="s">
        <v>88</v>
      </c>
      <c r="AY124" s="18" t="s">
        <v>157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86</v>
      </c>
      <c r="BK124" s="241">
        <f>ROUND(I124*H124,2)</f>
        <v>0</v>
      </c>
      <c r="BL124" s="18" t="s">
        <v>164</v>
      </c>
      <c r="BM124" s="240" t="s">
        <v>3330</v>
      </c>
    </row>
    <row r="125" s="2" customFormat="1">
      <c r="A125" s="39"/>
      <c r="B125" s="40"/>
      <c r="C125" s="41"/>
      <c r="D125" s="244" t="s">
        <v>233</v>
      </c>
      <c r="E125" s="41"/>
      <c r="F125" s="275" t="s">
        <v>3331</v>
      </c>
      <c r="G125" s="41"/>
      <c r="H125" s="41"/>
      <c r="I125" s="276"/>
      <c r="J125" s="41"/>
      <c r="K125" s="41"/>
      <c r="L125" s="45"/>
      <c r="M125" s="277"/>
      <c r="N125" s="27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233</v>
      </c>
      <c r="AU125" s="18" t="s">
        <v>88</v>
      </c>
    </row>
    <row r="126" s="12" customFormat="1" ht="22.8" customHeight="1">
      <c r="A126" s="12"/>
      <c r="B126" s="212"/>
      <c r="C126" s="213"/>
      <c r="D126" s="214" t="s">
        <v>77</v>
      </c>
      <c r="E126" s="226" t="s">
        <v>3332</v>
      </c>
      <c r="F126" s="226" t="s">
        <v>3333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SUM(P127:P128)</f>
        <v>0</v>
      </c>
      <c r="Q126" s="220"/>
      <c r="R126" s="221">
        <f>SUM(R127:R128)</f>
        <v>0</v>
      </c>
      <c r="S126" s="220"/>
      <c r="T126" s="22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187</v>
      </c>
      <c r="AT126" s="224" t="s">
        <v>77</v>
      </c>
      <c r="AU126" s="224" t="s">
        <v>86</v>
      </c>
      <c r="AY126" s="223" t="s">
        <v>157</v>
      </c>
      <c r="BK126" s="225">
        <f>SUM(BK127:BK128)</f>
        <v>0</v>
      </c>
    </row>
    <row r="127" s="2" customFormat="1" ht="16.5" customHeight="1">
      <c r="A127" s="39"/>
      <c r="B127" s="40"/>
      <c r="C127" s="228" t="s">
        <v>88</v>
      </c>
      <c r="D127" s="228" t="s">
        <v>160</v>
      </c>
      <c r="E127" s="229" t="s">
        <v>3334</v>
      </c>
      <c r="F127" s="230" t="s">
        <v>3335</v>
      </c>
      <c r="G127" s="231" t="s">
        <v>3037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43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164</v>
      </c>
      <c r="AT127" s="240" t="s">
        <v>160</v>
      </c>
      <c r="AU127" s="240" t="s">
        <v>88</v>
      </c>
      <c r="AY127" s="18" t="s">
        <v>157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86</v>
      </c>
      <c r="BK127" s="241">
        <f>ROUND(I127*H127,2)</f>
        <v>0</v>
      </c>
      <c r="BL127" s="18" t="s">
        <v>164</v>
      </c>
      <c r="BM127" s="240" t="s">
        <v>3336</v>
      </c>
    </row>
    <row r="128" s="2" customFormat="1">
      <c r="A128" s="39"/>
      <c r="B128" s="40"/>
      <c r="C128" s="41"/>
      <c r="D128" s="244" t="s">
        <v>233</v>
      </c>
      <c r="E128" s="41"/>
      <c r="F128" s="275" t="s">
        <v>3337</v>
      </c>
      <c r="G128" s="41"/>
      <c r="H128" s="41"/>
      <c r="I128" s="276"/>
      <c r="J128" s="41"/>
      <c r="K128" s="41"/>
      <c r="L128" s="45"/>
      <c r="M128" s="277"/>
      <c r="N128" s="27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233</v>
      </c>
      <c r="AU128" s="18" t="s">
        <v>88</v>
      </c>
    </row>
    <row r="129" s="12" customFormat="1" ht="22.8" customHeight="1">
      <c r="A129" s="12"/>
      <c r="B129" s="212"/>
      <c r="C129" s="213"/>
      <c r="D129" s="214" t="s">
        <v>77</v>
      </c>
      <c r="E129" s="226" t="s">
        <v>3338</v>
      </c>
      <c r="F129" s="226" t="s">
        <v>3339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P130</f>
        <v>0</v>
      </c>
      <c r="Q129" s="220"/>
      <c r="R129" s="221">
        <f>R130</f>
        <v>0</v>
      </c>
      <c r="S129" s="220"/>
      <c r="T129" s="22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187</v>
      </c>
      <c r="AT129" s="224" t="s">
        <v>77</v>
      </c>
      <c r="AU129" s="224" t="s">
        <v>86</v>
      </c>
      <c r="AY129" s="223" t="s">
        <v>157</v>
      </c>
      <c r="BK129" s="225">
        <f>BK130</f>
        <v>0</v>
      </c>
    </row>
    <row r="130" s="2" customFormat="1" ht="21.75" customHeight="1">
      <c r="A130" s="39"/>
      <c r="B130" s="40"/>
      <c r="C130" s="228" t="s">
        <v>158</v>
      </c>
      <c r="D130" s="228" t="s">
        <v>160</v>
      </c>
      <c r="E130" s="229" t="s">
        <v>3340</v>
      </c>
      <c r="F130" s="230" t="s">
        <v>3341</v>
      </c>
      <c r="G130" s="231" t="s">
        <v>3037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43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164</v>
      </c>
      <c r="AT130" s="240" t="s">
        <v>160</v>
      </c>
      <c r="AU130" s="240" t="s">
        <v>88</v>
      </c>
      <c r="AY130" s="18" t="s">
        <v>157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86</v>
      </c>
      <c r="BK130" s="241">
        <f>ROUND(I130*H130,2)</f>
        <v>0</v>
      </c>
      <c r="BL130" s="18" t="s">
        <v>164</v>
      </c>
      <c r="BM130" s="240" t="s">
        <v>3342</v>
      </c>
    </row>
    <row r="131" s="12" customFormat="1" ht="22.8" customHeight="1">
      <c r="A131" s="12"/>
      <c r="B131" s="212"/>
      <c r="C131" s="213"/>
      <c r="D131" s="214" t="s">
        <v>77</v>
      </c>
      <c r="E131" s="226" t="s">
        <v>3343</v>
      </c>
      <c r="F131" s="226" t="s">
        <v>3344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SUM(P132:P134)</f>
        <v>0</v>
      </c>
      <c r="Q131" s="220"/>
      <c r="R131" s="221">
        <f>SUM(R132:R134)</f>
        <v>0</v>
      </c>
      <c r="S131" s="220"/>
      <c r="T131" s="222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187</v>
      </c>
      <c r="AT131" s="224" t="s">
        <v>77</v>
      </c>
      <c r="AU131" s="224" t="s">
        <v>86</v>
      </c>
      <c r="AY131" s="223" t="s">
        <v>157</v>
      </c>
      <c r="BK131" s="225">
        <f>SUM(BK132:BK134)</f>
        <v>0</v>
      </c>
    </row>
    <row r="132" s="2" customFormat="1" ht="37.8" customHeight="1">
      <c r="A132" s="39"/>
      <c r="B132" s="40"/>
      <c r="C132" s="228" t="s">
        <v>164</v>
      </c>
      <c r="D132" s="228" t="s">
        <v>160</v>
      </c>
      <c r="E132" s="229" t="s">
        <v>3345</v>
      </c>
      <c r="F132" s="230" t="s">
        <v>3346</v>
      </c>
      <c r="G132" s="231" t="s">
        <v>3037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43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3038</v>
      </c>
      <c r="AT132" s="240" t="s">
        <v>160</v>
      </c>
      <c r="AU132" s="240" t="s">
        <v>88</v>
      </c>
      <c r="AY132" s="18" t="s">
        <v>157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86</v>
      </c>
      <c r="BK132" s="241">
        <f>ROUND(I132*H132,2)</f>
        <v>0</v>
      </c>
      <c r="BL132" s="18" t="s">
        <v>3038</v>
      </c>
      <c r="BM132" s="240" t="s">
        <v>3347</v>
      </c>
    </row>
    <row r="133" s="2" customFormat="1" ht="24.15" customHeight="1">
      <c r="A133" s="39"/>
      <c r="B133" s="40"/>
      <c r="C133" s="228" t="s">
        <v>187</v>
      </c>
      <c r="D133" s="228" t="s">
        <v>160</v>
      </c>
      <c r="E133" s="229" t="s">
        <v>3348</v>
      </c>
      <c r="F133" s="230" t="s">
        <v>3349</v>
      </c>
      <c r="G133" s="231" t="s">
        <v>3037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43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3038</v>
      </c>
      <c r="AT133" s="240" t="s">
        <v>160</v>
      </c>
      <c r="AU133" s="240" t="s">
        <v>88</v>
      </c>
      <c r="AY133" s="18" t="s">
        <v>157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86</v>
      </c>
      <c r="BK133" s="241">
        <f>ROUND(I133*H133,2)</f>
        <v>0</v>
      </c>
      <c r="BL133" s="18" t="s">
        <v>3038</v>
      </c>
      <c r="BM133" s="240" t="s">
        <v>3350</v>
      </c>
    </row>
    <row r="134" s="2" customFormat="1" ht="24.15" customHeight="1">
      <c r="A134" s="39"/>
      <c r="B134" s="40"/>
      <c r="C134" s="228" t="s">
        <v>192</v>
      </c>
      <c r="D134" s="228" t="s">
        <v>160</v>
      </c>
      <c r="E134" s="229" t="s">
        <v>3351</v>
      </c>
      <c r="F134" s="230" t="s">
        <v>3352</v>
      </c>
      <c r="G134" s="231" t="s">
        <v>3037</v>
      </c>
      <c r="H134" s="232">
        <v>1</v>
      </c>
      <c r="I134" s="233"/>
      <c r="J134" s="234">
        <f>ROUND(I134*H134,2)</f>
        <v>0</v>
      </c>
      <c r="K134" s="235"/>
      <c r="L134" s="45"/>
      <c r="M134" s="291" t="s">
        <v>1</v>
      </c>
      <c r="N134" s="292" t="s">
        <v>43</v>
      </c>
      <c r="O134" s="293"/>
      <c r="P134" s="294">
        <f>O134*H134</f>
        <v>0</v>
      </c>
      <c r="Q134" s="294">
        <v>0</v>
      </c>
      <c r="R134" s="294">
        <f>Q134*H134</f>
        <v>0</v>
      </c>
      <c r="S134" s="294">
        <v>0</v>
      </c>
      <c r="T134" s="29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3038</v>
      </c>
      <c r="AT134" s="240" t="s">
        <v>160</v>
      </c>
      <c r="AU134" s="240" t="s">
        <v>88</v>
      </c>
      <c r="AY134" s="18" t="s">
        <v>157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86</v>
      </c>
      <c r="BK134" s="241">
        <f>ROUND(I134*H134,2)</f>
        <v>0</v>
      </c>
      <c r="BL134" s="18" t="s">
        <v>3038</v>
      </c>
      <c r="BM134" s="240" t="s">
        <v>3353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L7mwf3tSWtlpaVEPPDo1+UT2fXJBoOkYtJbSjiIRmm6qiTBq8sqlphCDB7JEegeOeVwFZmmvGzzFunyDNteSAQ==" hashValue="uVeXz6jbWXTn48mjHI9Re8oJzKsshHmL7wUt/xcf0A3Smc8WTolBHEEOD34Okd2KPZLoDtsF5zFms1RohOf58w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Malý Lukáš</dc:creator>
  <cp:lastModifiedBy>Malý Lukáš</cp:lastModifiedBy>
  <dcterms:created xsi:type="dcterms:W3CDTF">2023-08-21T07:24:23Z</dcterms:created>
  <dcterms:modified xsi:type="dcterms:W3CDTF">2023-08-21T07:24:40Z</dcterms:modified>
</cp:coreProperties>
</file>