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3\pd20\20-110-230-US_Havirov\B_STZ\B_08_ZOV\Posun_terminu_02-2023\"/>
    </mc:Choice>
  </mc:AlternateContent>
  <xr:revisionPtr revIDLastSave="0" documentId="13_ncr:1_{8497BE1E-1648-48EC-AA38-69D205184C36}" xr6:coauthVersionLast="47" xr6:coauthVersionMax="47" xr10:uidLastSave="{00000000-0000-0000-0000-000000000000}"/>
  <bookViews>
    <workbookView xWindow="-120" yWindow="-120" windowWidth="29040" windowHeight="17640" firstSheet="10" activeTab="19" xr2:uid="{2F0F3B8E-190A-43BE-AC7B-6DC9AF507AA8}"/>
  </bookViews>
  <sheets>
    <sheet name="16-04-21" sheetId="1" r:id="rId1"/>
    <sheet name="21-04-21" sheetId="2" r:id="rId2"/>
    <sheet name="07-05-21" sheetId="3" r:id="rId3"/>
    <sheet name="17-05-21" sheetId="4" r:id="rId4"/>
    <sheet name="18-05-21" sheetId="5" r:id="rId5"/>
    <sheet name="24-05-21" sheetId="6" r:id="rId6"/>
    <sheet name="26-05-21" sheetId="7" r:id="rId7"/>
    <sheet name="14-06-21" sheetId="8" r:id="rId8"/>
    <sheet name="02-09-21_TV" sheetId="9" r:id="rId9"/>
    <sheet name="03-09-21_TV" sheetId="10" r:id="rId10"/>
    <sheet name="13-09-21_TV+pazeni" sheetId="12" r:id="rId11"/>
    <sheet name="05-10-21+piloty" sheetId="13" r:id="rId12"/>
    <sheet name="20-01-22" sheetId="14" r:id="rId13"/>
    <sheet name="08-02-22" sheetId="15" r:id="rId14"/>
    <sheet name="21-02-22" sheetId="16" r:id="rId15"/>
    <sheet name="28-02-22" sheetId="18" r:id="rId16"/>
    <sheet name="11-03-22" sheetId="17" r:id="rId17"/>
    <sheet name="05-04-22" sheetId="19" r:id="rId18"/>
    <sheet name="24-01-23" sheetId="20" r:id="rId19"/>
    <sheet name="20-02-2023" sheetId="21" r:id="rId2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2" i="21" l="1"/>
  <c r="E5" i="21"/>
  <c r="F5" i="21" s="1"/>
  <c r="D5" i="21"/>
  <c r="D48" i="21"/>
  <c r="D58" i="21" l="1"/>
  <c r="A137" i="21"/>
  <c r="E145" i="21"/>
  <c r="E140" i="21"/>
  <c r="E122" i="21"/>
  <c r="E121" i="21"/>
  <c r="E111" i="21"/>
  <c r="D110" i="21"/>
  <c r="F110" i="21" s="1"/>
  <c r="D111" i="21" s="1"/>
  <c r="F108" i="21"/>
  <c r="D109" i="21" s="1"/>
  <c r="F109" i="21" s="1"/>
  <c r="F107" i="21"/>
  <c r="D121" i="21" s="1"/>
  <c r="D122" i="21" s="1"/>
  <c r="D132" i="21" s="1"/>
  <c r="F132" i="21" s="1"/>
  <c r="E92" i="21"/>
  <c r="D57" i="21"/>
  <c r="F57" i="21" s="1"/>
  <c r="D90" i="21" s="1"/>
  <c r="F90" i="21" s="1"/>
  <c r="D51" i="21"/>
  <c r="F51" i="21" s="1"/>
  <c r="D52" i="21" s="1"/>
  <c r="F52" i="21" s="1"/>
  <c r="D53" i="21" s="1"/>
  <c r="F53" i="21" s="1"/>
  <c r="D54" i="21" s="1"/>
  <c r="F54" i="21" s="1"/>
  <c r="D55" i="21" s="1"/>
  <c r="F55" i="21" s="1"/>
  <c r="E50" i="21"/>
  <c r="F50" i="21" s="1"/>
  <c r="D92" i="21" s="1"/>
  <c r="D8" i="21"/>
  <c r="F8" i="21" s="1"/>
  <c r="D9" i="21" s="1"/>
  <c r="F9" i="21" s="1"/>
  <c r="D10" i="21" s="1"/>
  <c r="F10" i="21" s="1"/>
  <c r="D11" i="21" s="1"/>
  <c r="F11" i="21" s="1"/>
  <c r="D12" i="21" s="1"/>
  <c r="F12" i="21" s="1"/>
  <c r="D13" i="21" s="1"/>
  <c r="F13" i="21" s="1"/>
  <c r="D14" i="21" s="1"/>
  <c r="F14" i="21" s="1"/>
  <c r="D15" i="21" s="1"/>
  <c r="F15" i="21" s="1"/>
  <c r="D16" i="21" s="1"/>
  <c r="F16" i="21" s="1"/>
  <c r="D17" i="21" s="1"/>
  <c r="F17" i="21" s="1"/>
  <c r="D18" i="21" s="1"/>
  <c r="F18" i="21" s="1"/>
  <c r="D19" i="21" s="1"/>
  <c r="F19" i="21" s="1"/>
  <c r="D20" i="21" s="1"/>
  <c r="F20" i="21" s="1"/>
  <c r="D21" i="21" s="1"/>
  <c r="F21" i="21" s="1"/>
  <c r="D22" i="21" s="1"/>
  <c r="F22" i="21" s="1"/>
  <c r="D23" i="21" s="1"/>
  <c r="F23" i="21" s="1"/>
  <c r="D24" i="21" s="1"/>
  <c r="F24" i="21" s="1"/>
  <c r="D25" i="21" s="1"/>
  <c r="F25" i="21" s="1"/>
  <c r="D26" i="21" s="1"/>
  <c r="F26" i="21" s="1"/>
  <c r="D27" i="21" s="1"/>
  <c r="F27" i="21" s="1"/>
  <c r="D7" i="21"/>
  <c r="F7" i="21" s="1"/>
  <c r="D6" i="21"/>
  <c r="F4" i="21"/>
  <c r="F48" i="21" s="1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7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109" i="21" s="1"/>
  <c r="A110" i="21" s="1"/>
  <c r="A111" i="21" s="1"/>
  <c r="A112" i="21" s="1"/>
  <c r="A113" i="21" s="1"/>
  <c r="A114" i="21" s="1"/>
  <c r="A115" i="21" s="1"/>
  <c r="A116" i="21" s="1"/>
  <c r="A117" i="21" s="1"/>
  <c r="A118" i="21" s="1"/>
  <c r="A119" i="21" s="1"/>
  <c r="A120" i="21" s="1"/>
  <c r="A121" i="21" s="1"/>
  <c r="A122" i="21" s="1"/>
  <c r="A123" i="21" s="1"/>
  <c r="A124" i="21" s="1"/>
  <c r="A125" i="21" s="1"/>
  <c r="A126" i="21" s="1"/>
  <c r="A127" i="21" s="1"/>
  <c r="A128" i="21" s="1"/>
  <c r="A129" i="21" s="1"/>
  <c r="A130" i="21" s="1"/>
  <c r="A131" i="21" s="1"/>
  <c r="A132" i="21" s="1"/>
  <c r="A133" i="21" s="1"/>
  <c r="A134" i="21" s="1"/>
  <c r="A135" i="21" s="1"/>
  <c r="A136" i="21" s="1"/>
  <c r="E145" i="20"/>
  <c r="D143" i="20"/>
  <c r="F143" i="20" s="1"/>
  <c r="E142" i="20"/>
  <c r="D142" i="20"/>
  <c r="F142" i="20" s="1"/>
  <c r="D140" i="20"/>
  <c r="F139" i="20"/>
  <c r="D144" i="20" s="1"/>
  <c r="E122" i="20"/>
  <c r="E121" i="20"/>
  <c r="E111" i="20"/>
  <c r="F110" i="20"/>
  <c r="D111" i="20" s="1"/>
  <c r="D110" i="20"/>
  <c r="F108" i="20"/>
  <c r="D109" i="20" s="1"/>
  <c r="F109" i="20" s="1"/>
  <c r="F107" i="20"/>
  <c r="D121" i="20" s="1"/>
  <c r="F92" i="20"/>
  <c r="D105" i="20" s="1"/>
  <c r="F105" i="20" s="1"/>
  <c r="E92" i="20"/>
  <c r="D57" i="20"/>
  <c r="F57" i="20" s="1"/>
  <c r="D58" i="20" s="1"/>
  <c r="D51" i="20"/>
  <c r="F51" i="20" s="1"/>
  <c r="D52" i="20" s="1"/>
  <c r="E50" i="20"/>
  <c r="F50" i="20" s="1"/>
  <c r="D92" i="20" s="1"/>
  <c r="D48" i="20"/>
  <c r="F48" i="20" s="1"/>
  <c r="D8" i="20"/>
  <c r="F8" i="20" s="1"/>
  <c r="D9" i="20" s="1"/>
  <c r="F9" i="20" s="1"/>
  <c r="D10" i="20" s="1"/>
  <c r="F10" i="20" s="1"/>
  <c r="D11" i="20" s="1"/>
  <c r="F11" i="20" s="1"/>
  <c r="D12" i="20" s="1"/>
  <c r="F12" i="20" s="1"/>
  <c r="D13" i="20" s="1"/>
  <c r="F13" i="20" s="1"/>
  <c r="D14" i="20" s="1"/>
  <c r="F14" i="20" s="1"/>
  <c r="D15" i="20" s="1"/>
  <c r="F15" i="20" s="1"/>
  <c r="D16" i="20" s="1"/>
  <c r="F16" i="20" s="1"/>
  <c r="D17" i="20" s="1"/>
  <c r="F17" i="20" s="1"/>
  <c r="D18" i="20" s="1"/>
  <c r="F18" i="20" s="1"/>
  <c r="D19" i="20" s="1"/>
  <c r="F19" i="20" s="1"/>
  <c r="D20" i="20" s="1"/>
  <c r="F20" i="20" s="1"/>
  <c r="D21" i="20" s="1"/>
  <c r="F21" i="20" s="1"/>
  <c r="D22" i="20" s="1"/>
  <c r="F22" i="20" s="1"/>
  <c r="D23" i="20" s="1"/>
  <c r="F23" i="20" s="1"/>
  <c r="D24" i="20" s="1"/>
  <c r="F24" i="20" s="1"/>
  <c r="D25" i="20" s="1"/>
  <c r="F25" i="20" s="1"/>
  <c r="D26" i="20" s="1"/>
  <c r="F26" i="20" s="1"/>
  <c r="D27" i="20" s="1"/>
  <c r="F27" i="20" s="1"/>
  <c r="D7" i="20"/>
  <c r="F7" i="20" s="1"/>
  <c r="D6" i="20"/>
  <c r="E5" i="20"/>
  <c r="D5" i="20"/>
  <c r="F5" i="20" s="1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5" i="20" s="1"/>
  <c r="F4" i="20"/>
  <c r="A4" i="20"/>
  <c r="A7" i="19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99" i="19" s="1"/>
  <c r="A100" i="19" s="1"/>
  <c r="A101" i="19" s="1"/>
  <c r="A102" i="19" s="1"/>
  <c r="A103" i="19" s="1"/>
  <c r="A104" i="19" s="1"/>
  <c r="A105" i="19" s="1"/>
  <c r="A106" i="19" s="1"/>
  <c r="A107" i="19" s="1"/>
  <c r="A108" i="19" s="1"/>
  <c r="A109" i="19" s="1"/>
  <c r="A110" i="19" s="1"/>
  <c r="A111" i="19" s="1"/>
  <c r="A112" i="19" s="1"/>
  <c r="A113" i="19" s="1"/>
  <c r="A114" i="19" s="1"/>
  <c r="A115" i="19" s="1"/>
  <c r="A116" i="19" s="1"/>
  <c r="A117" i="19" s="1"/>
  <c r="A118" i="19" s="1"/>
  <c r="A119" i="19" s="1"/>
  <c r="A120" i="19" s="1"/>
  <c r="A121" i="19" s="1"/>
  <c r="A122" i="19" s="1"/>
  <c r="A123" i="19" s="1"/>
  <c r="A124" i="19" s="1"/>
  <c r="A125" i="19" s="1"/>
  <c r="A126" i="19" s="1"/>
  <c r="A127" i="19" s="1"/>
  <c r="A128" i="19" s="1"/>
  <c r="A129" i="19" s="1"/>
  <c r="A130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A140" i="19" s="1"/>
  <c r="A141" i="19" s="1"/>
  <c r="A142" i="19" s="1"/>
  <c r="A143" i="19" s="1"/>
  <c r="A144" i="19" s="1"/>
  <c r="A145" i="19" s="1"/>
  <c r="A146" i="19" s="1"/>
  <c r="A147" i="19" s="1"/>
  <c r="A148" i="19" s="1"/>
  <c r="A149" i="19" s="1"/>
  <c r="A150" i="19" s="1"/>
  <c r="A151" i="19" s="1"/>
  <c r="A152" i="19" s="1"/>
  <c r="A153" i="19" s="1"/>
  <c r="A154" i="19" s="1"/>
  <c r="A155" i="19" s="1"/>
  <c r="A156" i="19" s="1"/>
  <c r="A157" i="19" s="1"/>
  <c r="A158" i="19" s="1"/>
  <c r="A159" i="19" s="1"/>
  <c r="A160" i="19" s="1"/>
  <c r="A161" i="19" s="1"/>
  <c r="A162" i="19" s="1"/>
  <c r="A163" i="19" s="1"/>
  <c r="A164" i="19" s="1"/>
  <c r="A165" i="19" s="1"/>
  <c r="A166" i="19" s="1"/>
  <c r="A167" i="19" s="1"/>
  <c r="A168" i="19" s="1"/>
  <c r="A169" i="19" s="1"/>
  <c r="A170" i="19" s="1"/>
  <c r="A171" i="19" s="1"/>
  <c r="A172" i="19" s="1"/>
  <c r="A173" i="19" s="1"/>
  <c r="A174" i="19" s="1"/>
  <c r="A175" i="19" s="1"/>
  <c r="F7" i="19"/>
  <c r="D7" i="19"/>
  <c r="D6" i="19"/>
  <c r="E145" i="19"/>
  <c r="E142" i="19"/>
  <c r="D142" i="19"/>
  <c r="F142" i="19" s="1"/>
  <c r="D141" i="19"/>
  <c r="F141" i="19" s="1"/>
  <c r="D140" i="19"/>
  <c r="D143" i="19" s="1"/>
  <c r="F143" i="19" s="1"/>
  <c r="F139" i="19"/>
  <c r="D144" i="19" s="1"/>
  <c r="E122" i="19"/>
  <c r="E121" i="19"/>
  <c r="E111" i="19"/>
  <c r="D110" i="19"/>
  <c r="F110" i="19" s="1"/>
  <c r="D111" i="19" s="1"/>
  <c r="F108" i="19"/>
  <c r="D109" i="19" s="1"/>
  <c r="F109" i="19" s="1"/>
  <c r="F107" i="19"/>
  <c r="D121" i="19" s="1"/>
  <c r="E92" i="19"/>
  <c r="D57" i="19"/>
  <c r="F57" i="19" s="1"/>
  <c r="D58" i="19" s="1"/>
  <c r="D51" i="19"/>
  <c r="F51" i="19" s="1"/>
  <c r="D52" i="19" s="1"/>
  <c r="E50" i="19"/>
  <c r="F50" i="19" s="1"/>
  <c r="D92" i="19" s="1"/>
  <c r="D8" i="19"/>
  <c r="F8" i="19" s="1"/>
  <c r="D9" i="19" s="1"/>
  <c r="F9" i="19" s="1"/>
  <c r="D10" i="19" s="1"/>
  <c r="F10" i="19" s="1"/>
  <c r="D11" i="19" s="1"/>
  <c r="F11" i="19" s="1"/>
  <c r="D12" i="19" s="1"/>
  <c r="F12" i="19" s="1"/>
  <c r="D13" i="19" s="1"/>
  <c r="F13" i="19" s="1"/>
  <c r="D14" i="19" s="1"/>
  <c r="F14" i="19" s="1"/>
  <c r="D15" i="19" s="1"/>
  <c r="F15" i="19" s="1"/>
  <c r="D16" i="19" s="1"/>
  <c r="F16" i="19" s="1"/>
  <c r="D17" i="19" s="1"/>
  <c r="F17" i="19" s="1"/>
  <c r="D18" i="19" s="1"/>
  <c r="F18" i="19" s="1"/>
  <c r="D19" i="19" s="1"/>
  <c r="F19" i="19" s="1"/>
  <c r="D20" i="19" s="1"/>
  <c r="F20" i="19" s="1"/>
  <c r="D21" i="19" s="1"/>
  <c r="F21" i="19" s="1"/>
  <c r="D22" i="19" s="1"/>
  <c r="F22" i="19" s="1"/>
  <c r="D23" i="19" s="1"/>
  <c r="F23" i="19" s="1"/>
  <c r="D24" i="19" s="1"/>
  <c r="F24" i="19" s="1"/>
  <c r="D25" i="19" s="1"/>
  <c r="F25" i="19" s="1"/>
  <c r="D26" i="19" s="1"/>
  <c r="F26" i="19" s="1"/>
  <c r="D27" i="19" s="1"/>
  <c r="F27" i="19" s="1"/>
  <c r="E5" i="19"/>
  <c r="D5" i="19"/>
  <c r="F5" i="19" s="1"/>
  <c r="F4" i="19"/>
  <c r="D48" i="19" s="1"/>
  <c r="F48" i="19" s="1"/>
  <c r="A4" i="19"/>
  <c r="A5" i="19" s="1"/>
  <c r="A6" i="19" s="1"/>
  <c r="D132" i="17"/>
  <c r="D118" i="17"/>
  <c r="D57" i="17"/>
  <c r="D47" i="17"/>
  <c r="A33" i="17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171" i="17" s="1"/>
  <c r="A172" i="17" s="1"/>
  <c r="A173" i="17" s="1"/>
  <c r="A174" i="17" s="1"/>
  <c r="D33" i="17"/>
  <c r="E165" i="18"/>
  <c r="E162" i="18"/>
  <c r="D162" i="18"/>
  <c r="D160" i="18"/>
  <c r="F159" i="18"/>
  <c r="D164" i="18" s="1"/>
  <c r="D165" i="18" s="1"/>
  <c r="E132" i="18"/>
  <c r="E131" i="18"/>
  <c r="E121" i="18"/>
  <c r="D120" i="18"/>
  <c r="F120" i="18" s="1"/>
  <c r="D121" i="18" s="1"/>
  <c r="E119" i="18"/>
  <c r="F119" i="18" s="1"/>
  <c r="D131" i="18" s="1"/>
  <c r="D155" i="18" s="1"/>
  <c r="F155" i="18" s="1"/>
  <c r="E101" i="18"/>
  <c r="D65" i="18"/>
  <c r="F65" i="18" s="1"/>
  <c r="D66" i="18" s="1"/>
  <c r="D67" i="18" s="1"/>
  <c r="F67" i="18" s="1"/>
  <c r="D59" i="18"/>
  <c r="F59" i="18" s="1"/>
  <c r="D60" i="18" s="1"/>
  <c r="E58" i="18"/>
  <c r="F58" i="18" s="1"/>
  <c r="D101" i="18" s="1"/>
  <c r="D7" i="18"/>
  <c r="F7" i="18" s="1"/>
  <c r="D6" i="18"/>
  <c r="E5" i="18"/>
  <c r="F5" i="18" s="1"/>
  <c r="D5" i="18"/>
  <c r="F4" i="18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138" i="21" l="1"/>
  <c r="A139" i="21" s="1"/>
  <c r="A140" i="21" s="1"/>
  <c r="A141" i="21" s="1"/>
  <c r="F92" i="21"/>
  <c r="D105" i="21" s="1"/>
  <c r="F105" i="21" s="1"/>
  <c r="D118" i="21"/>
  <c r="F118" i="21" s="1"/>
  <c r="D112" i="21"/>
  <c r="D113" i="21" s="1"/>
  <c r="D114" i="21" s="1"/>
  <c r="D115" i="21" s="1"/>
  <c r="D29" i="21"/>
  <c r="F29" i="21" s="1"/>
  <c r="D30" i="21" s="1"/>
  <c r="F30" i="21" s="1"/>
  <c r="D31" i="21" s="1"/>
  <c r="F31" i="21" s="1"/>
  <c r="D32" i="21" s="1"/>
  <c r="F32" i="21" s="1"/>
  <c r="D33" i="21" s="1"/>
  <c r="F33" i="21" s="1"/>
  <c r="D28" i="21"/>
  <c r="F28" i="21" s="1"/>
  <c r="D56" i="21"/>
  <c r="F56" i="21" s="1"/>
  <c r="D59" i="21" s="1"/>
  <c r="F59" i="21" s="1"/>
  <c r="D60" i="21" s="1"/>
  <c r="F60" i="21" s="1"/>
  <c r="D61" i="21" s="1"/>
  <c r="F61" i="21" s="1"/>
  <c r="D62" i="21" s="1"/>
  <c r="F62" i="21" s="1"/>
  <c r="D63" i="21" s="1"/>
  <c r="F63" i="21" s="1"/>
  <c r="D64" i="21" s="1"/>
  <c r="F64" i="21" s="1"/>
  <c r="D65" i="21" s="1"/>
  <c r="F65" i="21" s="1"/>
  <c r="D66" i="21" s="1"/>
  <c r="F66" i="21" s="1"/>
  <c r="D67" i="21" s="1"/>
  <c r="F67" i="21" s="1"/>
  <c r="D68" i="21" s="1"/>
  <c r="F68" i="21" s="1"/>
  <c r="D69" i="21" s="1"/>
  <c r="F69" i="21" s="1"/>
  <c r="D70" i="21" s="1"/>
  <c r="F70" i="21" s="1"/>
  <c r="D71" i="21" s="1"/>
  <c r="F71" i="21" s="1"/>
  <c r="D72" i="21" s="1"/>
  <c r="F72" i="21" s="1"/>
  <c r="D73" i="21" s="1"/>
  <c r="F73" i="21" s="1"/>
  <c r="D74" i="21" s="1"/>
  <c r="F74" i="21" s="1"/>
  <c r="D75" i="21" s="1"/>
  <c r="F75" i="21" s="1"/>
  <c r="D76" i="21" s="1"/>
  <c r="F76" i="21" s="1"/>
  <c r="D77" i="21" s="1"/>
  <c r="F77" i="21" s="1"/>
  <c r="D78" i="21" s="1"/>
  <c r="F78" i="21" s="1"/>
  <c r="D79" i="21" s="1"/>
  <c r="F79" i="21" s="1"/>
  <c r="D80" i="21" s="1"/>
  <c r="F80" i="21" s="1"/>
  <c r="D81" i="21" s="1"/>
  <c r="F81" i="21" s="1"/>
  <c r="D82" i="21" s="1"/>
  <c r="F82" i="21" s="1"/>
  <c r="D83" i="21" s="1"/>
  <c r="F83" i="21" s="1"/>
  <c r="D84" i="21" s="1"/>
  <c r="F84" i="21" s="1"/>
  <c r="D85" i="21" s="1"/>
  <c r="F85" i="21" s="1"/>
  <c r="D86" i="21" s="1"/>
  <c r="F86" i="21" s="1"/>
  <c r="D87" i="21" s="1"/>
  <c r="F87" i="21" s="1"/>
  <c r="D88" i="21" s="1"/>
  <c r="F88" i="21" s="1"/>
  <c r="D89" i="21" s="1"/>
  <c r="F89" i="21" s="1"/>
  <c r="D149" i="21"/>
  <c r="F149" i="21" s="1"/>
  <c r="F144" i="21"/>
  <c r="D154" i="21" s="1"/>
  <c r="D102" i="21"/>
  <c r="F102" i="21" s="1"/>
  <c r="D93" i="21"/>
  <c r="F58" i="21"/>
  <c r="D91" i="21"/>
  <c r="F91" i="21" s="1"/>
  <c r="F122" i="21"/>
  <c r="D136" i="21" s="1"/>
  <c r="F136" i="21" s="1"/>
  <c r="D131" i="21"/>
  <c r="F131" i="21" s="1"/>
  <c r="D123" i="21"/>
  <c r="F123" i="21" s="1"/>
  <c r="D133" i="21"/>
  <c r="F133" i="21" s="1"/>
  <c r="D134" i="21" s="1"/>
  <c r="F121" i="21"/>
  <c r="D135" i="21"/>
  <c r="F135" i="21" s="1"/>
  <c r="D119" i="21"/>
  <c r="F119" i="21" s="1"/>
  <c r="D120" i="21" s="1"/>
  <c r="F120" i="21" s="1"/>
  <c r="F111" i="21"/>
  <c r="D148" i="21"/>
  <c r="F148" i="21" s="1"/>
  <c r="F52" i="20"/>
  <c r="D53" i="20" s="1"/>
  <c r="F53" i="20" s="1"/>
  <c r="D54" i="20" s="1"/>
  <c r="F54" i="20" s="1"/>
  <c r="D55" i="20" s="1"/>
  <c r="F55" i="20" s="1"/>
  <c r="D56" i="20"/>
  <c r="F56" i="20" s="1"/>
  <c r="D59" i="20" s="1"/>
  <c r="F59" i="20" s="1"/>
  <c r="D60" i="20" s="1"/>
  <c r="F60" i="20" s="1"/>
  <c r="D61" i="20" s="1"/>
  <c r="F61" i="20" s="1"/>
  <c r="D62" i="20" s="1"/>
  <c r="F62" i="20" s="1"/>
  <c r="D63" i="20" s="1"/>
  <c r="F63" i="20" s="1"/>
  <c r="D64" i="20" s="1"/>
  <c r="F64" i="20" s="1"/>
  <c r="D65" i="20" s="1"/>
  <c r="F65" i="20" s="1"/>
  <c r="D66" i="20" s="1"/>
  <c r="F66" i="20" s="1"/>
  <c r="D67" i="20" s="1"/>
  <c r="F67" i="20" s="1"/>
  <c r="D68" i="20" s="1"/>
  <c r="F68" i="20" s="1"/>
  <c r="D69" i="20" s="1"/>
  <c r="F69" i="20" s="1"/>
  <c r="D70" i="20" s="1"/>
  <c r="F70" i="20" s="1"/>
  <c r="D71" i="20" s="1"/>
  <c r="F71" i="20" s="1"/>
  <c r="D72" i="20" s="1"/>
  <c r="F72" i="20" s="1"/>
  <c r="D73" i="20" s="1"/>
  <c r="F73" i="20" s="1"/>
  <c r="D74" i="20" s="1"/>
  <c r="F74" i="20" s="1"/>
  <c r="D75" i="20" s="1"/>
  <c r="F75" i="20" s="1"/>
  <c r="D76" i="20" s="1"/>
  <c r="F76" i="20" s="1"/>
  <c r="D77" i="20" s="1"/>
  <c r="F77" i="20" s="1"/>
  <c r="D78" i="20" s="1"/>
  <c r="F78" i="20" s="1"/>
  <c r="D79" i="20" s="1"/>
  <c r="F79" i="20" s="1"/>
  <c r="D80" i="20" s="1"/>
  <c r="F80" i="20" s="1"/>
  <c r="D81" i="20" s="1"/>
  <c r="F81" i="20" s="1"/>
  <c r="D82" i="20" s="1"/>
  <c r="F82" i="20" s="1"/>
  <c r="D83" i="20" s="1"/>
  <c r="F83" i="20" s="1"/>
  <c r="D84" i="20" s="1"/>
  <c r="F84" i="20" s="1"/>
  <c r="D85" i="20" s="1"/>
  <c r="F85" i="20" s="1"/>
  <c r="D86" i="20" s="1"/>
  <c r="F86" i="20" s="1"/>
  <c r="D87" i="20" s="1"/>
  <c r="F87" i="20" s="1"/>
  <c r="D88" i="20" s="1"/>
  <c r="F88" i="20" s="1"/>
  <c r="D89" i="20" s="1"/>
  <c r="F89" i="20" s="1"/>
  <c r="D29" i="20"/>
  <c r="F29" i="20" s="1"/>
  <c r="D30" i="20" s="1"/>
  <c r="F30" i="20" s="1"/>
  <c r="D31" i="20" s="1"/>
  <c r="F31" i="20" s="1"/>
  <c r="D32" i="20" s="1"/>
  <c r="F32" i="20" s="1"/>
  <c r="D33" i="20" s="1"/>
  <c r="F33" i="20" s="1"/>
  <c r="D28" i="20"/>
  <c r="F28" i="20" s="1"/>
  <c r="F58" i="20"/>
  <c r="D91" i="20"/>
  <c r="F91" i="20" s="1"/>
  <c r="D90" i="20"/>
  <c r="F90" i="20" s="1"/>
  <c r="D102" i="20"/>
  <c r="F102" i="20" s="1"/>
  <c r="D93" i="20"/>
  <c r="D149" i="20"/>
  <c r="F149" i="20" s="1"/>
  <c r="D148" i="20"/>
  <c r="F148" i="20" s="1"/>
  <c r="F144" i="20"/>
  <c r="D154" i="20" s="1"/>
  <c r="D145" i="20"/>
  <c r="D122" i="20"/>
  <c r="D133" i="20"/>
  <c r="F133" i="20" s="1"/>
  <c r="D134" i="20" s="1"/>
  <c r="F121" i="20"/>
  <c r="D137" i="20" s="1"/>
  <c r="F137" i="20" s="1"/>
  <c r="D119" i="20"/>
  <c r="F119" i="20" s="1"/>
  <c r="D120" i="20" s="1"/>
  <c r="F120" i="20" s="1"/>
  <c r="D118" i="20"/>
  <c r="F118" i="20" s="1"/>
  <c r="D112" i="20"/>
  <c r="D141" i="20"/>
  <c r="F141" i="20" s="1"/>
  <c r="F140" i="20"/>
  <c r="F111" i="20"/>
  <c r="D135" i="20"/>
  <c r="F135" i="20" s="1"/>
  <c r="D28" i="19"/>
  <c r="F28" i="19" s="1"/>
  <c r="D29" i="19"/>
  <c r="F29" i="19" s="1"/>
  <c r="D30" i="19" s="1"/>
  <c r="F30" i="19" s="1"/>
  <c r="D31" i="19" s="1"/>
  <c r="F31" i="19" s="1"/>
  <c r="D32" i="19" s="1"/>
  <c r="F32" i="19" s="1"/>
  <c r="D33" i="19" s="1"/>
  <c r="F33" i="19" s="1"/>
  <c r="F52" i="19"/>
  <c r="D53" i="19" s="1"/>
  <c r="F53" i="19" s="1"/>
  <c r="D54" i="19" s="1"/>
  <c r="F54" i="19" s="1"/>
  <c r="D55" i="19" s="1"/>
  <c r="F55" i="19" s="1"/>
  <c r="D56" i="19"/>
  <c r="F56" i="19" s="1"/>
  <c r="D59" i="19" s="1"/>
  <c r="F59" i="19" s="1"/>
  <c r="D60" i="19" s="1"/>
  <c r="F60" i="19" s="1"/>
  <c r="D61" i="19" s="1"/>
  <c r="F61" i="19" s="1"/>
  <c r="D62" i="19" s="1"/>
  <c r="F62" i="19" s="1"/>
  <c r="D63" i="19" s="1"/>
  <c r="F63" i="19" s="1"/>
  <c r="D64" i="19" s="1"/>
  <c r="F64" i="19" s="1"/>
  <c r="D65" i="19" s="1"/>
  <c r="F65" i="19" s="1"/>
  <c r="D66" i="19" s="1"/>
  <c r="F66" i="19" s="1"/>
  <c r="D67" i="19" s="1"/>
  <c r="F67" i="19" s="1"/>
  <c r="D68" i="19" s="1"/>
  <c r="F68" i="19" s="1"/>
  <c r="D69" i="19" s="1"/>
  <c r="F69" i="19" s="1"/>
  <c r="D70" i="19" s="1"/>
  <c r="F70" i="19" s="1"/>
  <c r="D71" i="19" s="1"/>
  <c r="F71" i="19" s="1"/>
  <c r="D72" i="19" s="1"/>
  <c r="F72" i="19" s="1"/>
  <c r="D73" i="19" s="1"/>
  <c r="F73" i="19" s="1"/>
  <c r="D74" i="19" s="1"/>
  <c r="F74" i="19" s="1"/>
  <c r="D75" i="19" s="1"/>
  <c r="F75" i="19" s="1"/>
  <c r="D76" i="19" s="1"/>
  <c r="F76" i="19" s="1"/>
  <c r="D77" i="19" s="1"/>
  <c r="F77" i="19" s="1"/>
  <c r="D78" i="19" s="1"/>
  <c r="F78" i="19" s="1"/>
  <c r="D79" i="19" s="1"/>
  <c r="F79" i="19" s="1"/>
  <c r="D80" i="19" s="1"/>
  <c r="F80" i="19" s="1"/>
  <c r="D81" i="19" s="1"/>
  <c r="F81" i="19" s="1"/>
  <c r="D82" i="19" s="1"/>
  <c r="F82" i="19" s="1"/>
  <c r="D83" i="19" s="1"/>
  <c r="F83" i="19" s="1"/>
  <c r="D84" i="19" s="1"/>
  <c r="F84" i="19" s="1"/>
  <c r="D85" i="19" s="1"/>
  <c r="F85" i="19" s="1"/>
  <c r="D86" i="19" s="1"/>
  <c r="F86" i="19" s="1"/>
  <c r="D87" i="19" s="1"/>
  <c r="F87" i="19" s="1"/>
  <c r="D88" i="19" s="1"/>
  <c r="F88" i="19" s="1"/>
  <c r="D89" i="19" s="1"/>
  <c r="F89" i="19" s="1"/>
  <c r="D149" i="19"/>
  <c r="F149" i="19" s="1"/>
  <c r="D145" i="19"/>
  <c r="D148" i="19"/>
  <c r="F148" i="19" s="1"/>
  <c r="F144" i="19"/>
  <c r="D154" i="19" s="1"/>
  <c r="D135" i="19"/>
  <c r="F135" i="19" s="1"/>
  <c r="D133" i="19"/>
  <c r="F133" i="19" s="1"/>
  <c r="D134" i="19" s="1"/>
  <c r="F121" i="19"/>
  <c r="D137" i="19" s="1"/>
  <c r="F137" i="19" s="1"/>
  <c r="D122" i="19"/>
  <c r="F58" i="19"/>
  <c r="D90" i="19"/>
  <c r="F90" i="19" s="1"/>
  <c r="D91" i="19"/>
  <c r="F91" i="19" s="1"/>
  <c r="F92" i="19"/>
  <c r="D105" i="19" s="1"/>
  <c r="F105" i="19" s="1"/>
  <c r="D102" i="19"/>
  <c r="F102" i="19" s="1"/>
  <c r="D93" i="19"/>
  <c r="F111" i="19"/>
  <c r="D119" i="19"/>
  <c r="F119" i="19" s="1"/>
  <c r="D120" i="19" s="1"/>
  <c r="F120" i="19" s="1"/>
  <c r="D118" i="19"/>
  <c r="F118" i="19" s="1"/>
  <c r="D112" i="19"/>
  <c r="F140" i="19"/>
  <c r="F162" i="18"/>
  <c r="F60" i="18"/>
  <c r="D61" i="18" s="1"/>
  <c r="F61" i="18" s="1"/>
  <c r="D62" i="18" s="1"/>
  <c r="F62" i="18" s="1"/>
  <c r="D63" i="18" s="1"/>
  <c r="F63" i="18" s="1"/>
  <c r="D64" i="18"/>
  <c r="F64" i="18" s="1"/>
  <c r="D68" i="18" s="1"/>
  <c r="F68" i="18" s="1"/>
  <c r="D69" i="18" s="1"/>
  <c r="F69" i="18" s="1"/>
  <c r="D70" i="18" s="1"/>
  <c r="F70" i="18" s="1"/>
  <c r="D71" i="18" s="1"/>
  <c r="F71" i="18" s="1"/>
  <c r="D72" i="18" s="1"/>
  <c r="F72" i="18" s="1"/>
  <c r="D73" i="18" s="1"/>
  <c r="F73" i="18" s="1"/>
  <c r="D74" i="18" s="1"/>
  <c r="F74" i="18" s="1"/>
  <c r="D75" i="18" s="1"/>
  <c r="F75" i="18" s="1"/>
  <c r="D76" i="18" s="1"/>
  <c r="F76" i="18" s="1"/>
  <c r="D77" i="18" s="1"/>
  <c r="F77" i="18" s="1"/>
  <c r="D78" i="18" s="1"/>
  <c r="F78" i="18" s="1"/>
  <c r="D79" i="18" s="1"/>
  <c r="F79" i="18" s="1"/>
  <c r="D80" i="18" s="1"/>
  <c r="F80" i="18" s="1"/>
  <c r="D81" i="18" s="1"/>
  <c r="F81" i="18" s="1"/>
  <c r="D82" i="18" s="1"/>
  <c r="F82" i="18" s="1"/>
  <c r="D83" i="18" s="1"/>
  <c r="F83" i="18" s="1"/>
  <c r="D84" i="18" s="1"/>
  <c r="F84" i="18" s="1"/>
  <c r="D85" i="18" s="1"/>
  <c r="F85" i="18" s="1"/>
  <c r="D86" i="18" s="1"/>
  <c r="F86" i="18" s="1"/>
  <c r="D87" i="18" s="1"/>
  <c r="F87" i="18" s="1"/>
  <c r="D88" i="18" s="1"/>
  <c r="F88" i="18" s="1"/>
  <c r="D89" i="18" s="1"/>
  <c r="F89" i="18" s="1"/>
  <c r="D90" i="18" s="1"/>
  <c r="F90" i="18" s="1"/>
  <c r="D91" i="18" s="1"/>
  <c r="F91" i="18" s="1"/>
  <c r="D92" i="18" s="1"/>
  <c r="F92" i="18" s="1"/>
  <c r="D93" i="18" s="1"/>
  <c r="F93" i="18" s="1"/>
  <c r="D94" i="18" s="1"/>
  <c r="F94" i="18" s="1"/>
  <c r="D95" i="18" s="1"/>
  <c r="F95" i="18" s="1"/>
  <c r="D96" i="18" s="1"/>
  <c r="F96" i="18" s="1"/>
  <c r="D97" i="18" s="1"/>
  <c r="F97" i="18" s="1"/>
  <c r="D98" i="18" s="1"/>
  <c r="F98" i="18" s="1"/>
  <c r="D114" i="18"/>
  <c r="F114" i="18" s="1"/>
  <c r="D102" i="18"/>
  <c r="F101" i="18"/>
  <c r="D117" i="18" s="1"/>
  <c r="F117" i="18" s="1"/>
  <c r="D132" i="18"/>
  <c r="F131" i="18"/>
  <c r="D157" i="18" s="1"/>
  <c r="F157" i="18" s="1"/>
  <c r="D153" i="18"/>
  <c r="F153" i="18" s="1"/>
  <c r="D154" i="18" s="1"/>
  <c r="F121" i="18"/>
  <c r="D129" i="18"/>
  <c r="F129" i="18" s="1"/>
  <c r="D130" i="18" s="1"/>
  <c r="F130" i="18" s="1"/>
  <c r="D128" i="18"/>
  <c r="F128" i="18" s="1"/>
  <c r="D122" i="18"/>
  <c r="F165" i="18"/>
  <c r="D170" i="18"/>
  <c r="F170" i="18" s="1"/>
  <c r="D171" i="18" s="1"/>
  <c r="F171" i="18" s="1"/>
  <c r="D172" i="18" s="1"/>
  <c r="F172" i="18" s="1"/>
  <c r="D173" i="18" s="1"/>
  <c r="F173" i="18" s="1"/>
  <c r="D166" i="18"/>
  <c r="F166" i="18" s="1"/>
  <c r="D167" i="18" s="1"/>
  <c r="F167" i="18" s="1"/>
  <c r="F66" i="18"/>
  <c r="D100" i="18"/>
  <c r="F100" i="18" s="1"/>
  <c r="D99" i="18"/>
  <c r="F99" i="18" s="1"/>
  <c r="D11" i="18"/>
  <c r="F11" i="18" s="1"/>
  <c r="D8" i="18"/>
  <c r="F8" i="18" s="1"/>
  <c r="D9" i="18" s="1"/>
  <c r="F9" i="18" s="1"/>
  <c r="D10" i="18" s="1"/>
  <c r="F10" i="18" s="1"/>
  <c r="D12" i="18" s="1"/>
  <c r="F12" i="18" s="1"/>
  <c r="D13" i="18" s="1"/>
  <c r="F13" i="18" s="1"/>
  <c r="D14" i="18" s="1"/>
  <c r="F14" i="18" s="1"/>
  <c r="D15" i="18" s="1"/>
  <c r="F15" i="18" s="1"/>
  <c r="D16" i="18" s="1"/>
  <c r="F16" i="18" s="1"/>
  <c r="D17" i="18" s="1"/>
  <c r="F17" i="18" s="1"/>
  <c r="D168" i="18"/>
  <c r="F168" i="18" s="1"/>
  <c r="D169" i="18"/>
  <c r="F169" i="18" s="1"/>
  <c r="F164" i="18"/>
  <c r="D174" i="18" s="1"/>
  <c r="D161" i="18"/>
  <c r="F161" i="18" s="1"/>
  <c r="F160" i="18"/>
  <c r="D163" i="18"/>
  <c r="F163" i="18" s="1"/>
  <c r="A144" i="21" l="1"/>
  <c r="A145" i="21" s="1"/>
  <c r="A146" i="21" s="1"/>
  <c r="A147" i="21" s="1"/>
  <c r="A148" i="21" s="1"/>
  <c r="A149" i="21" s="1"/>
  <c r="A150" i="21" s="1"/>
  <c r="A151" i="21" s="1"/>
  <c r="A152" i="21" s="1"/>
  <c r="A153" i="21" s="1"/>
  <c r="A154" i="21" s="1"/>
  <c r="A155" i="21" s="1"/>
  <c r="A156" i="21" s="1"/>
  <c r="A157" i="21" s="1"/>
  <c r="A158" i="21" s="1"/>
  <c r="A159" i="21" s="1"/>
  <c r="A160" i="21" s="1"/>
  <c r="A161" i="21" s="1"/>
  <c r="A162" i="21" s="1"/>
  <c r="A163" i="21" s="1"/>
  <c r="A164" i="21" s="1"/>
  <c r="A165" i="21" s="1"/>
  <c r="A166" i="21" s="1"/>
  <c r="A167" i="21" s="1"/>
  <c r="A168" i="21" s="1"/>
  <c r="A169" i="21" s="1"/>
  <c r="A170" i="21" s="1"/>
  <c r="A171" i="21" s="1"/>
  <c r="A172" i="21" s="1"/>
  <c r="A173" i="21" s="1"/>
  <c r="A174" i="21" s="1"/>
  <c r="A175" i="21" s="1"/>
  <c r="A142" i="21"/>
  <c r="A143" i="21" s="1"/>
  <c r="F114" i="21"/>
  <c r="F113" i="21"/>
  <c r="F142" i="21"/>
  <c r="D137" i="21"/>
  <c r="F112" i="21"/>
  <c r="D155" i="21"/>
  <c r="F154" i="21"/>
  <c r="D158" i="21" s="1"/>
  <c r="D34" i="21"/>
  <c r="F34" i="21" s="1"/>
  <c r="D35" i="21"/>
  <c r="F35" i="21" s="1"/>
  <c r="D36" i="21" s="1"/>
  <c r="D126" i="21"/>
  <c r="F126" i="21" s="1"/>
  <c r="D127" i="21" s="1"/>
  <c r="F127" i="21" s="1"/>
  <c r="D128" i="21" s="1"/>
  <c r="F128" i="21" s="1"/>
  <c r="D129" i="21" s="1"/>
  <c r="F129" i="21" s="1"/>
  <c r="D130" i="21" s="1"/>
  <c r="F130" i="21" s="1"/>
  <c r="D124" i="21"/>
  <c r="F124" i="21" s="1"/>
  <c r="D125" i="21" s="1"/>
  <c r="F125" i="21" s="1"/>
  <c r="D100" i="21"/>
  <c r="D98" i="21"/>
  <c r="F98" i="21" s="1"/>
  <c r="D94" i="21"/>
  <c r="F94" i="21" s="1"/>
  <c r="F93" i="21"/>
  <c r="D99" i="21"/>
  <c r="F99" i="21" s="1"/>
  <c r="D95" i="21"/>
  <c r="F95" i="21" s="1"/>
  <c r="D96" i="21" s="1"/>
  <c r="F96" i="21" s="1"/>
  <c r="D97" i="21" s="1"/>
  <c r="F97" i="21" s="1"/>
  <c r="F115" i="21"/>
  <c r="D116" i="21"/>
  <c r="D113" i="20"/>
  <c r="F112" i="20"/>
  <c r="D35" i="20"/>
  <c r="F35" i="20" s="1"/>
  <c r="D36" i="20" s="1"/>
  <c r="D34" i="20"/>
  <c r="F34" i="20" s="1"/>
  <c r="D150" i="20"/>
  <c r="F150" i="20" s="1"/>
  <c r="D151" i="20" s="1"/>
  <c r="F151" i="20" s="1"/>
  <c r="D152" i="20" s="1"/>
  <c r="F152" i="20" s="1"/>
  <c r="D153" i="20" s="1"/>
  <c r="F153" i="20" s="1"/>
  <c r="D146" i="20"/>
  <c r="F146" i="20" s="1"/>
  <c r="D147" i="20" s="1"/>
  <c r="F147" i="20" s="1"/>
  <c r="F145" i="20"/>
  <c r="D155" i="20"/>
  <c r="F154" i="20"/>
  <c r="D158" i="20" s="1"/>
  <c r="D100" i="20"/>
  <c r="D98" i="20"/>
  <c r="F98" i="20" s="1"/>
  <c r="D94" i="20"/>
  <c r="F94" i="20" s="1"/>
  <c r="F93" i="20"/>
  <c r="D99" i="20"/>
  <c r="F99" i="20" s="1"/>
  <c r="D95" i="20"/>
  <c r="F95" i="20" s="1"/>
  <c r="D96" i="20" s="1"/>
  <c r="F96" i="20" s="1"/>
  <c r="D97" i="20" s="1"/>
  <c r="F97" i="20" s="1"/>
  <c r="F122" i="20"/>
  <c r="D136" i="20" s="1"/>
  <c r="F136" i="20" s="1"/>
  <c r="D131" i="20"/>
  <c r="F131" i="20" s="1"/>
  <c r="D123" i="20"/>
  <c r="F123" i="20" s="1"/>
  <c r="D132" i="20"/>
  <c r="F132" i="20" s="1"/>
  <c r="F122" i="19"/>
  <c r="D136" i="19" s="1"/>
  <c r="F136" i="19" s="1"/>
  <c r="D132" i="19"/>
  <c r="F132" i="19" s="1"/>
  <c r="D131" i="19"/>
  <c r="F131" i="19" s="1"/>
  <c r="D123" i="19"/>
  <c r="F123" i="19" s="1"/>
  <c r="D100" i="19"/>
  <c r="D98" i="19"/>
  <c r="F98" i="19" s="1"/>
  <c r="D94" i="19"/>
  <c r="F94" i="19" s="1"/>
  <c r="D99" i="19"/>
  <c r="F99" i="19" s="1"/>
  <c r="D95" i="19"/>
  <c r="F95" i="19" s="1"/>
  <c r="D96" i="19" s="1"/>
  <c r="F96" i="19" s="1"/>
  <c r="D97" i="19" s="1"/>
  <c r="F97" i="19" s="1"/>
  <c r="F93" i="19"/>
  <c r="F145" i="19"/>
  <c r="D150" i="19"/>
  <c r="F150" i="19" s="1"/>
  <c r="D151" i="19" s="1"/>
  <c r="F151" i="19" s="1"/>
  <c r="D152" i="19" s="1"/>
  <c r="F152" i="19" s="1"/>
  <c r="D153" i="19" s="1"/>
  <c r="F153" i="19" s="1"/>
  <c r="D146" i="19"/>
  <c r="F146" i="19" s="1"/>
  <c r="D147" i="19" s="1"/>
  <c r="F147" i="19" s="1"/>
  <c r="D113" i="19"/>
  <c r="F112" i="19"/>
  <c r="D155" i="19"/>
  <c r="F154" i="19"/>
  <c r="D158" i="19" s="1"/>
  <c r="D35" i="19"/>
  <c r="F35" i="19" s="1"/>
  <c r="D36" i="19" s="1"/>
  <c r="D34" i="19"/>
  <c r="F34" i="19" s="1"/>
  <c r="F122" i="18"/>
  <c r="D123" i="18"/>
  <c r="D152" i="18"/>
  <c r="F152" i="18" s="1"/>
  <c r="D135" i="18"/>
  <c r="F135" i="18" s="1"/>
  <c r="D151" i="18"/>
  <c r="F151" i="18" s="1"/>
  <c r="D133" i="18"/>
  <c r="F133" i="18" s="1"/>
  <c r="D134" i="18" s="1"/>
  <c r="F134" i="18" s="1"/>
  <c r="F132" i="18"/>
  <c r="D156" i="18" s="1"/>
  <c r="F156" i="18" s="1"/>
  <c r="D112" i="18"/>
  <c r="D110" i="18"/>
  <c r="F110" i="18" s="1"/>
  <c r="D106" i="18"/>
  <c r="F106" i="18" s="1"/>
  <c r="D107" i="18" s="1"/>
  <c r="F107" i="18" s="1"/>
  <c r="D108" i="18" s="1"/>
  <c r="F108" i="18" s="1"/>
  <c r="D109" i="18" s="1"/>
  <c r="F109" i="18" s="1"/>
  <c r="D111" i="18"/>
  <c r="F111" i="18" s="1"/>
  <c r="F102" i="18"/>
  <c r="D103" i="18"/>
  <c r="F103" i="18" s="1"/>
  <c r="D104" i="18" s="1"/>
  <c r="F104" i="18" s="1"/>
  <c r="D105" i="18" s="1"/>
  <c r="F105" i="18" s="1"/>
  <c r="D19" i="18"/>
  <c r="F19" i="18" s="1"/>
  <c r="D20" i="18" s="1"/>
  <c r="F20" i="18" s="1"/>
  <c r="D21" i="18" s="1"/>
  <c r="F21" i="18" s="1"/>
  <c r="D22" i="18" s="1"/>
  <c r="F22" i="18" s="1"/>
  <c r="D18" i="18"/>
  <c r="F18" i="18" s="1"/>
  <c r="F174" i="18"/>
  <c r="D184" i="18" s="1"/>
  <c r="D175" i="18"/>
  <c r="D138" i="21" l="1"/>
  <c r="D140" i="21"/>
  <c r="F140" i="21" s="1"/>
  <c r="F137" i="21"/>
  <c r="D145" i="21" s="1"/>
  <c r="D101" i="21"/>
  <c r="F101" i="21" s="1"/>
  <c r="F100" i="21"/>
  <c r="F155" i="21"/>
  <c r="D156" i="21"/>
  <c r="F156" i="21" s="1"/>
  <c r="D157" i="21" s="1"/>
  <c r="F157" i="21" s="1"/>
  <c r="F36" i="21"/>
  <c r="D38" i="21" s="1"/>
  <c r="F38" i="21" s="1"/>
  <c r="D37" i="21"/>
  <c r="F37" i="21" s="1"/>
  <c r="D117" i="21"/>
  <c r="F117" i="21" s="1"/>
  <c r="F116" i="21"/>
  <c r="D159" i="21"/>
  <c r="F158" i="21"/>
  <c r="D166" i="21" s="1"/>
  <c r="D160" i="21"/>
  <c r="F160" i="21" s="1"/>
  <c r="D156" i="20"/>
  <c r="F156" i="20" s="1"/>
  <c r="D157" i="20" s="1"/>
  <c r="F157" i="20" s="1"/>
  <c r="F155" i="20"/>
  <c r="D114" i="20"/>
  <c r="F113" i="20"/>
  <c r="D124" i="20"/>
  <c r="F124" i="20" s="1"/>
  <c r="D125" i="20" s="1"/>
  <c r="F125" i="20" s="1"/>
  <c r="D126" i="20"/>
  <c r="F126" i="20" s="1"/>
  <c r="D127" i="20" s="1"/>
  <c r="F127" i="20" s="1"/>
  <c r="D128" i="20" s="1"/>
  <c r="F128" i="20" s="1"/>
  <c r="D129" i="20" s="1"/>
  <c r="F129" i="20" s="1"/>
  <c r="D130" i="20" s="1"/>
  <c r="F130" i="20" s="1"/>
  <c r="D101" i="20"/>
  <c r="F101" i="20" s="1"/>
  <c r="F100" i="20"/>
  <c r="D159" i="20"/>
  <c r="F158" i="20"/>
  <c r="D166" i="20" s="1"/>
  <c r="D160" i="20"/>
  <c r="F160" i="20" s="1"/>
  <c r="D37" i="20"/>
  <c r="F37" i="20" s="1"/>
  <c r="F36" i="20"/>
  <c r="D38" i="20" s="1"/>
  <c r="F38" i="20" s="1"/>
  <c r="F113" i="19"/>
  <c r="D114" i="19"/>
  <c r="D159" i="19"/>
  <c r="D160" i="19"/>
  <c r="F160" i="19" s="1"/>
  <c r="F158" i="19"/>
  <c r="D166" i="19" s="1"/>
  <c r="F100" i="19"/>
  <c r="D101" i="19"/>
  <c r="F101" i="19" s="1"/>
  <c r="F155" i="19"/>
  <c r="D156" i="19"/>
  <c r="F156" i="19" s="1"/>
  <c r="D157" i="19" s="1"/>
  <c r="F157" i="19" s="1"/>
  <c r="D126" i="19"/>
  <c r="F126" i="19" s="1"/>
  <c r="D127" i="19" s="1"/>
  <c r="F127" i="19" s="1"/>
  <c r="D128" i="19" s="1"/>
  <c r="F128" i="19" s="1"/>
  <c r="D129" i="19" s="1"/>
  <c r="F129" i="19" s="1"/>
  <c r="D130" i="19" s="1"/>
  <c r="F130" i="19" s="1"/>
  <c r="D124" i="19"/>
  <c r="F124" i="19" s="1"/>
  <c r="D125" i="19" s="1"/>
  <c r="F125" i="19" s="1"/>
  <c r="F36" i="19"/>
  <c r="D38" i="19" s="1"/>
  <c r="F38" i="19" s="1"/>
  <c r="D37" i="19"/>
  <c r="F37" i="19" s="1"/>
  <c r="D23" i="18"/>
  <c r="F23" i="18" s="1"/>
  <c r="D24" i="18" s="1"/>
  <c r="F24" i="18" s="1"/>
  <c r="D25" i="18" s="1"/>
  <c r="F25" i="18" s="1"/>
  <c r="D26" i="18"/>
  <c r="F26" i="18" s="1"/>
  <c r="D27" i="18" s="1"/>
  <c r="F27" i="18" s="1"/>
  <c r="D28" i="18" s="1"/>
  <c r="F28" i="18" s="1"/>
  <c r="D29" i="18" s="1"/>
  <c r="F29" i="18" s="1"/>
  <c r="D30" i="18" s="1"/>
  <c r="F30" i="18" s="1"/>
  <c r="D31" i="18" s="1"/>
  <c r="F31" i="18" s="1"/>
  <c r="D113" i="18"/>
  <c r="F113" i="18" s="1"/>
  <c r="F112" i="18"/>
  <c r="D124" i="18"/>
  <c r="F123" i="18"/>
  <c r="F175" i="18"/>
  <c r="D176" i="18"/>
  <c r="F184" i="18"/>
  <c r="D191" i="18" s="1"/>
  <c r="D186" i="18"/>
  <c r="F186" i="18" s="1"/>
  <c r="D185" i="18"/>
  <c r="D136" i="18"/>
  <c r="F136" i="18" s="1"/>
  <c r="D137" i="18" s="1"/>
  <c r="F137" i="18" s="1"/>
  <c r="D138" i="18" s="1"/>
  <c r="F138" i="18" s="1"/>
  <c r="D139" i="18" s="1"/>
  <c r="F139" i="18" s="1"/>
  <c r="D140" i="18" s="1"/>
  <c r="F140" i="18" s="1"/>
  <c r="D141" i="18" s="1"/>
  <c r="F141" i="18" s="1"/>
  <c r="D142" i="18" s="1"/>
  <c r="F142" i="18" s="1"/>
  <c r="D143" i="18" s="1"/>
  <c r="F143" i="18" s="1"/>
  <c r="D144" i="18"/>
  <c r="F144" i="18" s="1"/>
  <c r="D145" i="18" s="1"/>
  <c r="F145" i="18" s="1"/>
  <c r="D146" i="18" s="1"/>
  <c r="F146" i="18" s="1"/>
  <c r="D146" i="21" l="1"/>
  <c r="F146" i="21" s="1"/>
  <c r="D147" i="21" s="1"/>
  <c r="F147" i="21" s="1"/>
  <c r="F145" i="21"/>
  <c r="D150" i="21"/>
  <c r="F150" i="21" s="1"/>
  <c r="D151" i="21" s="1"/>
  <c r="F151" i="21" s="1"/>
  <c r="D152" i="21" s="1"/>
  <c r="F152" i="21" s="1"/>
  <c r="D153" i="21" s="1"/>
  <c r="F153" i="21" s="1"/>
  <c r="D141" i="21"/>
  <c r="F141" i="21" s="1"/>
  <c r="D139" i="21"/>
  <c r="F139" i="21" s="1"/>
  <c r="F138" i="21"/>
  <c r="D40" i="21"/>
  <c r="F40" i="21" s="1"/>
  <c r="D41" i="21" s="1"/>
  <c r="F41" i="21" s="1"/>
  <c r="D42" i="21" s="1"/>
  <c r="F42" i="21" s="1"/>
  <c r="D43" i="21" s="1"/>
  <c r="F43" i="21" s="1"/>
  <c r="D44" i="21" s="1"/>
  <c r="F44" i="21" s="1"/>
  <c r="D45" i="21" s="1"/>
  <c r="F45" i="21" s="1"/>
  <c r="D46" i="21" s="1"/>
  <c r="F46" i="21" s="1"/>
  <c r="D47" i="21" s="1"/>
  <c r="F47" i="21" s="1"/>
  <c r="D39" i="21"/>
  <c r="F39" i="21" s="1"/>
  <c r="D167" i="21"/>
  <c r="D168" i="21"/>
  <c r="F168" i="21" s="1"/>
  <c r="F166" i="21"/>
  <c r="D161" i="21"/>
  <c r="F161" i="21" s="1"/>
  <c r="D162" i="21" s="1"/>
  <c r="F162" i="21" s="1"/>
  <c r="D163" i="21" s="1"/>
  <c r="F163" i="21" s="1"/>
  <c r="D164" i="21" s="1"/>
  <c r="F164" i="21" s="1"/>
  <c r="D165" i="21" s="1"/>
  <c r="F165" i="21" s="1"/>
  <c r="F159" i="21"/>
  <c r="D104" i="21"/>
  <c r="F104" i="21" s="1"/>
  <c r="D103" i="21"/>
  <c r="F103" i="21" s="1"/>
  <c r="D161" i="20"/>
  <c r="F161" i="20" s="1"/>
  <c r="D162" i="20" s="1"/>
  <c r="F162" i="20" s="1"/>
  <c r="D163" i="20" s="1"/>
  <c r="F163" i="20" s="1"/>
  <c r="D164" i="20" s="1"/>
  <c r="F164" i="20" s="1"/>
  <c r="D165" i="20" s="1"/>
  <c r="F165" i="20" s="1"/>
  <c r="F159" i="20"/>
  <c r="D115" i="20"/>
  <c r="F114" i="20"/>
  <c r="D167" i="20"/>
  <c r="F166" i="20"/>
  <c r="D168" i="20"/>
  <c r="F168" i="20" s="1"/>
  <c r="D170" i="20" s="1"/>
  <c r="F170" i="20" s="1"/>
  <c r="D104" i="20"/>
  <c r="F104" i="20" s="1"/>
  <c r="D103" i="20"/>
  <c r="F103" i="20" s="1"/>
  <c r="D39" i="20"/>
  <c r="F39" i="20" s="1"/>
  <c r="D40" i="20"/>
  <c r="F40" i="20" s="1"/>
  <c r="D41" i="20" s="1"/>
  <c r="F41" i="20" s="1"/>
  <c r="D42" i="20" s="1"/>
  <c r="F42" i="20" s="1"/>
  <c r="D43" i="20" s="1"/>
  <c r="F43" i="20" s="1"/>
  <c r="D44" i="20" s="1"/>
  <c r="F44" i="20" s="1"/>
  <c r="D45" i="20" s="1"/>
  <c r="F45" i="20" s="1"/>
  <c r="D46" i="20" s="1"/>
  <c r="F46" i="20" s="1"/>
  <c r="D47" i="20" s="1"/>
  <c r="F47" i="20" s="1"/>
  <c r="D167" i="19"/>
  <c r="D168" i="19"/>
  <c r="F168" i="19" s="1"/>
  <c r="D170" i="19" s="1"/>
  <c r="F170" i="19" s="1"/>
  <c r="F166" i="19"/>
  <c r="D40" i="19"/>
  <c r="F40" i="19" s="1"/>
  <c r="D41" i="19" s="1"/>
  <c r="F41" i="19" s="1"/>
  <c r="D42" i="19" s="1"/>
  <c r="F42" i="19" s="1"/>
  <c r="D43" i="19" s="1"/>
  <c r="F43" i="19" s="1"/>
  <c r="D44" i="19" s="1"/>
  <c r="F44" i="19" s="1"/>
  <c r="D45" i="19" s="1"/>
  <c r="F45" i="19" s="1"/>
  <c r="D46" i="19" s="1"/>
  <c r="F46" i="19" s="1"/>
  <c r="D47" i="19" s="1"/>
  <c r="F47" i="19" s="1"/>
  <c r="D39" i="19"/>
  <c r="F39" i="19" s="1"/>
  <c r="D104" i="19"/>
  <c r="F104" i="19" s="1"/>
  <c r="D103" i="19"/>
  <c r="F103" i="19" s="1"/>
  <c r="F159" i="19"/>
  <c r="D161" i="19"/>
  <c r="F161" i="19" s="1"/>
  <c r="D162" i="19" s="1"/>
  <c r="F162" i="19" s="1"/>
  <c r="D163" i="19" s="1"/>
  <c r="F163" i="19" s="1"/>
  <c r="D164" i="19" s="1"/>
  <c r="F164" i="19" s="1"/>
  <c r="D165" i="19" s="1"/>
  <c r="F165" i="19" s="1"/>
  <c r="D115" i="19"/>
  <c r="F114" i="19"/>
  <c r="F191" i="18"/>
  <c r="D192" i="18"/>
  <c r="D193" i="18"/>
  <c r="F193" i="18" s="1"/>
  <c r="D195" i="18" s="1"/>
  <c r="F195" i="18" s="1"/>
  <c r="F176" i="18"/>
  <c r="D177" i="18"/>
  <c r="D33" i="18"/>
  <c r="F33" i="18" s="1"/>
  <c r="D34" i="18" s="1"/>
  <c r="F34" i="18" s="1"/>
  <c r="D35" i="18" s="1"/>
  <c r="F35" i="18" s="1"/>
  <c r="D36" i="18" s="1"/>
  <c r="F36" i="18" s="1"/>
  <c r="D37" i="18" s="1"/>
  <c r="F37" i="18" s="1"/>
  <c r="D32" i="18"/>
  <c r="F32" i="18" s="1"/>
  <c r="D147" i="18"/>
  <c r="F147" i="18" s="1"/>
  <c r="D148" i="18"/>
  <c r="F148" i="18" s="1"/>
  <c r="D149" i="18" s="1"/>
  <c r="F149" i="18" s="1"/>
  <c r="D150" i="18" s="1"/>
  <c r="F150" i="18" s="1"/>
  <c r="F185" i="18"/>
  <c r="D187" i="18"/>
  <c r="F187" i="18" s="1"/>
  <c r="D188" i="18" s="1"/>
  <c r="F188" i="18" s="1"/>
  <c r="D189" i="18" s="1"/>
  <c r="F189" i="18" s="1"/>
  <c r="D190" i="18" s="1"/>
  <c r="F190" i="18" s="1"/>
  <c r="F124" i="18"/>
  <c r="D125" i="18"/>
  <c r="D116" i="18"/>
  <c r="F116" i="18" s="1"/>
  <c r="D115" i="18"/>
  <c r="F115" i="18" s="1"/>
  <c r="D170" i="21" l="1"/>
  <c r="F170" i="21" s="1"/>
  <c r="D171" i="21"/>
  <c r="F171" i="21" s="1"/>
  <c r="D172" i="21" s="1"/>
  <c r="F172" i="21" s="1"/>
  <c r="D173" i="21" s="1"/>
  <c r="F173" i="21" s="1"/>
  <c r="D174" i="21" s="1"/>
  <c r="F174" i="21" s="1"/>
  <c r="D175" i="21" s="1"/>
  <c r="F175" i="21" s="1"/>
  <c r="F167" i="21"/>
  <c r="D169" i="21" s="1"/>
  <c r="F169" i="21" s="1"/>
  <c r="D171" i="20"/>
  <c r="F171" i="20" s="1"/>
  <c r="D172" i="20" s="1"/>
  <c r="F172" i="20" s="1"/>
  <c r="D173" i="20" s="1"/>
  <c r="F173" i="20" s="1"/>
  <c r="D174" i="20" s="1"/>
  <c r="F174" i="20" s="1"/>
  <c r="D175" i="20" s="1"/>
  <c r="F175" i="20" s="1"/>
  <c r="F167" i="20"/>
  <c r="D169" i="20" s="1"/>
  <c r="F169" i="20" s="1"/>
  <c r="D116" i="20"/>
  <c r="F115" i="20"/>
  <c r="F115" i="19"/>
  <c r="D116" i="19"/>
  <c r="F167" i="19"/>
  <c r="D169" i="19" s="1"/>
  <c r="F169" i="19" s="1"/>
  <c r="D171" i="19"/>
  <c r="F171" i="19" s="1"/>
  <c r="D172" i="19" s="1"/>
  <c r="F172" i="19" s="1"/>
  <c r="D173" i="19" s="1"/>
  <c r="F173" i="19" s="1"/>
  <c r="D174" i="19" s="1"/>
  <c r="F174" i="19" s="1"/>
  <c r="D175" i="19" s="1"/>
  <c r="F175" i="19" s="1"/>
  <c r="D126" i="18"/>
  <c r="F125" i="18"/>
  <c r="D41" i="18"/>
  <c r="F41" i="18" s="1"/>
  <c r="D42" i="18" s="1"/>
  <c r="D38" i="18"/>
  <c r="F38" i="18" s="1"/>
  <c r="D39" i="18" s="1"/>
  <c r="F39" i="18" s="1"/>
  <c r="D40" i="18" s="1"/>
  <c r="F40" i="18" s="1"/>
  <c r="F192" i="18"/>
  <c r="D194" i="18" s="1"/>
  <c r="F194" i="18" s="1"/>
  <c r="D196" i="18"/>
  <c r="F196" i="18" s="1"/>
  <c r="D197" i="18" s="1"/>
  <c r="F197" i="18" s="1"/>
  <c r="D198" i="18" s="1"/>
  <c r="F198" i="18" s="1"/>
  <c r="D199" i="18" s="1"/>
  <c r="F199" i="18" s="1"/>
  <c r="F177" i="18"/>
  <c r="D178" i="18"/>
  <c r="D117" i="20" l="1"/>
  <c r="F117" i="20" s="1"/>
  <c r="F116" i="20"/>
  <c r="D117" i="19"/>
  <c r="F117" i="19" s="1"/>
  <c r="F116" i="19"/>
  <c r="D43" i="18"/>
  <c r="F43" i="18" s="1"/>
  <c r="F42" i="18"/>
  <c r="D44" i="18" s="1"/>
  <c r="F44" i="18" s="1"/>
  <c r="F178" i="18"/>
  <c r="D179" i="18"/>
  <c r="F179" i="18" s="1"/>
  <c r="D180" i="18" s="1"/>
  <c r="F180" i="18" s="1"/>
  <c r="D181" i="18" s="1"/>
  <c r="F181" i="18" s="1"/>
  <c r="D182" i="18" s="1"/>
  <c r="F182" i="18" s="1"/>
  <c r="D183" i="18" s="1"/>
  <c r="F183" i="18" s="1"/>
  <c r="F126" i="18"/>
  <c r="D127" i="18"/>
  <c r="F127" i="18" s="1"/>
  <c r="D48" i="18" l="1"/>
  <c r="F48" i="18" s="1"/>
  <c r="D49" i="18" s="1"/>
  <c r="F49" i="18" s="1"/>
  <c r="D50" i="18" s="1"/>
  <c r="F50" i="18" s="1"/>
  <c r="D51" i="18" s="1"/>
  <c r="F51" i="18" s="1"/>
  <c r="D52" i="18" s="1"/>
  <c r="F52" i="18" s="1"/>
  <c r="D53" i="18" s="1"/>
  <c r="F53" i="18" s="1"/>
  <c r="D54" i="18" s="1"/>
  <c r="F54" i="18" s="1"/>
  <c r="D55" i="18" s="1"/>
  <c r="F55" i="18" s="1"/>
  <c r="D56" i="18" s="1"/>
  <c r="F56" i="18" s="1"/>
  <c r="D45" i="18"/>
  <c r="F45" i="18" s="1"/>
  <c r="D46" i="18" s="1"/>
  <c r="F46" i="18" s="1"/>
  <c r="D47" i="18" s="1"/>
  <c r="F47" i="18" s="1"/>
  <c r="F107" i="17" l="1"/>
  <c r="D108" i="17" s="1"/>
  <c r="F108" i="17" s="1"/>
  <c r="D56" i="17"/>
  <c r="F56" i="17" s="1"/>
  <c r="D89" i="17" s="1"/>
  <c r="D50" i="17"/>
  <c r="E144" i="17"/>
  <c r="E141" i="17"/>
  <c r="D141" i="17"/>
  <c r="D139" i="17"/>
  <c r="F138" i="17"/>
  <c r="D143" i="17" s="1"/>
  <c r="E121" i="17"/>
  <c r="E120" i="17"/>
  <c r="E110" i="17"/>
  <c r="D109" i="17"/>
  <c r="F109" i="17" s="1"/>
  <c r="D110" i="17" s="1"/>
  <c r="F106" i="17"/>
  <c r="D120" i="17" s="1"/>
  <c r="D134" i="17" s="1"/>
  <c r="F134" i="17" s="1"/>
  <c r="E91" i="17"/>
  <c r="E49" i="17"/>
  <c r="F49" i="17" s="1"/>
  <c r="D91" i="17" s="1"/>
  <c r="D7" i="17"/>
  <c r="F7" i="17" s="1"/>
  <c r="D6" i="17"/>
  <c r="E5" i="17"/>
  <c r="D5" i="17"/>
  <c r="F4" i="17"/>
  <c r="A4" i="17"/>
  <c r="A5" i="17" s="1"/>
  <c r="A6" i="17" s="1"/>
  <c r="A7" i="17" s="1"/>
  <c r="A8" i="17" s="1"/>
  <c r="A9" i="17" s="1"/>
  <c r="A10" i="17" s="1"/>
  <c r="D60" i="16"/>
  <c r="E167" i="16"/>
  <c r="E164" i="16"/>
  <c r="D164" i="16"/>
  <c r="D162" i="16"/>
  <c r="F162" i="16" s="1"/>
  <c r="F161" i="16"/>
  <c r="D166" i="16" s="1"/>
  <c r="D171" i="16" s="1"/>
  <c r="F171" i="16" s="1"/>
  <c r="E134" i="16"/>
  <c r="E133" i="16"/>
  <c r="E123" i="16"/>
  <c r="D122" i="16"/>
  <c r="F122" i="16" s="1"/>
  <c r="D123" i="16" s="1"/>
  <c r="D130" i="16" s="1"/>
  <c r="F130" i="16" s="1"/>
  <c r="E121" i="16"/>
  <c r="F121" i="16" s="1"/>
  <c r="D133" i="16" s="1"/>
  <c r="E103" i="16"/>
  <c r="D67" i="16"/>
  <c r="F67" i="16" s="1"/>
  <c r="D68" i="16" s="1"/>
  <c r="D59" i="16"/>
  <c r="F59" i="16" s="1"/>
  <c r="E58" i="16"/>
  <c r="F58" i="16" s="1"/>
  <c r="D7" i="16"/>
  <c r="F7" i="16" s="1"/>
  <c r="D6" i="16"/>
  <c r="E5" i="16"/>
  <c r="D5" i="16"/>
  <c r="F4" i="16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A172" i="16" s="1"/>
  <c r="A173" i="16" s="1"/>
  <c r="A174" i="16" s="1"/>
  <c r="A175" i="16" s="1"/>
  <c r="A176" i="16" s="1"/>
  <c r="A177" i="16" s="1"/>
  <c r="A178" i="16" s="1"/>
  <c r="A179" i="16" s="1"/>
  <c r="A180" i="16" s="1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A196" i="16" s="1"/>
  <c r="A197" i="16" s="1"/>
  <c r="A198" i="16" s="1"/>
  <c r="A199" i="16" s="1"/>
  <c r="A200" i="16" s="1"/>
  <c r="A201" i="16" s="1"/>
  <c r="D60" i="15"/>
  <c r="D58" i="15"/>
  <c r="E57" i="15"/>
  <c r="F57" i="15" s="1"/>
  <c r="D102" i="15" s="1"/>
  <c r="D66" i="15"/>
  <c r="F66" i="15" s="1"/>
  <c r="D67" i="15" s="1"/>
  <c r="E166" i="15"/>
  <c r="E163" i="15"/>
  <c r="D163" i="15"/>
  <c r="D161" i="15"/>
  <c r="F161" i="15" s="1"/>
  <c r="F160" i="15"/>
  <c r="D165" i="15" s="1"/>
  <c r="E133" i="15"/>
  <c r="E132" i="15"/>
  <c r="E122" i="15"/>
  <c r="D121" i="15"/>
  <c r="F121" i="15" s="1"/>
  <c r="D122" i="15" s="1"/>
  <c r="D130" i="15" s="1"/>
  <c r="E120" i="15"/>
  <c r="F120" i="15" s="1"/>
  <c r="D132" i="15" s="1"/>
  <c r="D156" i="15" s="1"/>
  <c r="E102" i="15"/>
  <c r="D65" i="15"/>
  <c r="F65" i="15" s="1"/>
  <c r="D7" i="15"/>
  <c r="F7" i="15" s="1"/>
  <c r="D11" i="15" s="1"/>
  <c r="D6" i="15"/>
  <c r="E5" i="15"/>
  <c r="D5" i="15"/>
  <c r="F4" i="15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5" i="15" s="1"/>
  <c r="A196" i="15" s="1"/>
  <c r="A197" i="15" s="1"/>
  <c r="A198" i="15" s="1"/>
  <c r="A199" i="15" s="1"/>
  <c r="A200" i="15" s="1"/>
  <c r="E69" i="14"/>
  <c r="E67" i="14"/>
  <c r="D67" i="14"/>
  <c r="F67" i="14" s="1"/>
  <c r="D66" i="14"/>
  <c r="F66" i="14" s="1"/>
  <c r="F65" i="14"/>
  <c r="D68" i="14" s="1"/>
  <c r="D71" i="14" s="1"/>
  <c r="F71" i="14" s="1"/>
  <c r="E56" i="14"/>
  <c r="E55" i="14"/>
  <c r="E51" i="14"/>
  <c r="D50" i="14"/>
  <c r="F50" i="14" s="1"/>
  <c r="D51" i="14" s="1"/>
  <c r="E49" i="14"/>
  <c r="F49" i="14" s="1"/>
  <c r="D55" i="14" s="1"/>
  <c r="E38" i="14"/>
  <c r="D34" i="14"/>
  <c r="F34" i="14" s="1"/>
  <c r="D35" i="14" s="1"/>
  <c r="D37" i="14" s="1"/>
  <c r="D33" i="14"/>
  <c r="F33" i="14" s="1"/>
  <c r="E32" i="14"/>
  <c r="F32" i="14" s="1"/>
  <c r="D38" i="14" s="1"/>
  <c r="D6" i="14"/>
  <c r="F6" i="14" s="1"/>
  <c r="D7" i="14" s="1"/>
  <c r="F7" i="14" s="1"/>
  <c r="D8" i="14" s="1"/>
  <c r="F8" i="14" s="1"/>
  <c r="D9" i="14" s="1"/>
  <c r="F9" i="14" s="1"/>
  <c r="D10" i="14" s="1"/>
  <c r="F10" i="14" s="1"/>
  <c r="D11" i="14" s="1"/>
  <c r="F11" i="14" s="1"/>
  <c r="D12" i="14" s="1"/>
  <c r="F12" i="14" s="1"/>
  <c r="D13" i="14" s="1"/>
  <c r="F13" i="14" s="1"/>
  <c r="D14" i="14" s="1"/>
  <c r="F14" i="14" s="1"/>
  <c r="D15" i="14" s="1"/>
  <c r="F15" i="14" s="1"/>
  <c r="D16" i="14" s="1"/>
  <c r="F16" i="14" s="1"/>
  <c r="D17" i="14" s="1"/>
  <c r="F17" i="14" s="1"/>
  <c r="D18" i="14" s="1"/>
  <c r="F18" i="14" s="1"/>
  <c r="D19" i="14" s="1"/>
  <c r="F19" i="14" s="1"/>
  <c r="D20" i="14" s="1"/>
  <c r="F20" i="14" s="1"/>
  <c r="D21" i="14" s="1"/>
  <c r="F21" i="14" s="1"/>
  <c r="D22" i="14" s="1"/>
  <c r="F22" i="14" s="1"/>
  <c r="D23" i="14" s="1"/>
  <c r="F23" i="14" s="1"/>
  <c r="D24" i="14" s="1"/>
  <c r="F24" i="14" s="1"/>
  <c r="D25" i="14" s="1"/>
  <c r="F25" i="14" s="1"/>
  <c r="D26" i="14" s="1"/>
  <c r="F26" i="14" s="1"/>
  <c r="D27" i="14" s="1"/>
  <c r="F27" i="14" s="1"/>
  <c r="D28" i="14" s="1"/>
  <c r="F28" i="14" s="1"/>
  <c r="D29" i="14" s="1"/>
  <c r="F29" i="14" s="1"/>
  <c r="D5" i="14"/>
  <c r="E4" i="14"/>
  <c r="D4" i="14"/>
  <c r="F3" i="14"/>
  <c r="D30" i="14" s="1"/>
  <c r="F30" i="14" s="1"/>
  <c r="A3" i="14"/>
  <c r="A4" i="14" s="1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11" i="17" l="1"/>
  <c r="A12" i="17" s="1"/>
  <c r="A13" i="17" s="1"/>
  <c r="A14" i="17" s="1"/>
  <c r="A15" i="17" s="1"/>
  <c r="A16" i="17" s="1"/>
  <c r="D36" i="14"/>
  <c r="F4" i="14"/>
  <c r="F110" i="17"/>
  <c r="F5" i="17"/>
  <c r="F141" i="17"/>
  <c r="F50" i="17"/>
  <c r="D51" i="17" s="1"/>
  <c r="F89" i="17"/>
  <c r="F57" i="17"/>
  <c r="D90" i="17"/>
  <c r="F90" i="17" s="1"/>
  <c r="D121" i="17"/>
  <c r="F132" i="17"/>
  <c r="D133" i="17" s="1"/>
  <c r="F120" i="17"/>
  <c r="D136" i="17" s="1"/>
  <c r="F136" i="17" s="1"/>
  <c r="D148" i="17"/>
  <c r="F148" i="17" s="1"/>
  <c r="D144" i="17"/>
  <c r="D147" i="17"/>
  <c r="F147" i="17" s="1"/>
  <c r="F143" i="17"/>
  <c r="D153" i="17" s="1"/>
  <c r="D142" i="17"/>
  <c r="F142" i="17" s="1"/>
  <c r="D140" i="17"/>
  <c r="F140" i="17" s="1"/>
  <c r="F139" i="17"/>
  <c r="D8" i="17"/>
  <c r="F8" i="17" s="1"/>
  <c r="D9" i="17" s="1"/>
  <c r="F9" i="17" s="1"/>
  <c r="D10" i="17" s="1"/>
  <c r="F10" i="17" s="1"/>
  <c r="D11" i="17" s="1"/>
  <c r="F11" i="17" s="1"/>
  <c r="D12" i="17" s="1"/>
  <c r="F12" i="17" s="1"/>
  <c r="D13" i="17" s="1"/>
  <c r="F13" i="17" s="1"/>
  <c r="D14" i="17" s="1"/>
  <c r="F14" i="17" s="1"/>
  <c r="D15" i="17" s="1"/>
  <c r="F15" i="17" s="1"/>
  <c r="D16" i="17" s="1"/>
  <c r="F16" i="17" s="1"/>
  <c r="D101" i="17"/>
  <c r="F101" i="17" s="1"/>
  <c r="D92" i="17"/>
  <c r="D94" i="17" s="1"/>
  <c r="F91" i="17"/>
  <c r="D104" i="17" s="1"/>
  <c r="F104" i="17" s="1"/>
  <c r="F118" i="17"/>
  <c r="D119" i="17" s="1"/>
  <c r="F119" i="17" s="1"/>
  <c r="D117" i="17"/>
  <c r="F117" i="17" s="1"/>
  <c r="D111" i="17"/>
  <c r="D103" i="16"/>
  <c r="D116" i="16" s="1"/>
  <c r="F116" i="16" s="1"/>
  <c r="F60" i="16"/>
  <c r="D61" i="16" s="1"/>
  <c r="F164" i="16"/>
  <c r="D131" i="16"/>
  <c r="F131" i="16" s="1"/>
  <c r="D132" i="16" s="1"/>
  <c r="F132" i="16" s="1"/>
  <c r="F5" i="16"/>
  <c r="D104" i="16"/>
  <c r="D112" i="16" s="1"/>
  <c r="F112" i="16" s="1"/>
  <c r="D170" i="16"/>
  <c r="F170" i="16" s="1"/>
  <c r="D8" i="16"/>
  <c r="F8" i="16" s="1"/>
  <c r="D9" i="16" s="1"/>
  <c r="F9" i="16" s="1"/>
  <c r="D10" i="16" s="1"/>
  <c r="F10" i="16" s="1"/>
  <c r="D12" i="16" s="1"/>
  <c r="D11" i="16"/>
  <c r="F11" i="16" s="1"/>
  <c r="D101" i="16"/>
  <c r="F101" i="16" s="1"/>
  <c r="D69" i="16"/>
  <c r="F69" i="16" s="1"/>
  <c r="F68" i="16"/>
  <c r="D102" i="16"/>
  <c r="F102" i="16" s="1"/>
  <c r="D165" i="16"/>
  <c r="F165" i="16" s="1"/>
  <c r="D163" i="16"/>
  <c r="F163" i="16" s="1"/>
  <c r="D155" i="16"/>
  <c r="F155" i="16" s="1"/>
  <c r="D156" i="16" s="1"/>
  <c r="F133" i="16"/>
  <c r="D159" i="16" s="1"/>
  <c r="F159" i="16" s="1"/>
  <c r="D157" i="16"/>
  <c r="F157" i="16" s="1"/>
  <c r="D134" i="16"/>
  <c r="D137" i="16" s="1"/>
  <c r="F123" i="16"/>
  <c r="D124" i="16"/>
  <c r="F166" i="16"/>
  <c r="D176" i="16" s="1"/>
  <c r="D167" i="16"/>
  <c r="D8" i="15"/>
  <c r="F8" i="15" s="1"/>
  <c r="D9" i="15" s="1"/>
  <c r="F9" i="15" s="1"/>
  <c r="D10" i="15" s="1"/>
  <c r="F10" i="15" s="1"/>
  <c r="D154" i="15"/>
  <c r="F154" i="15" s="1"/>
  <c r="D155" i="15" s="1"/>
  <c r="D68" i="15"/>
  <c r="F68" i="15" s="1"/>
  <c r="D69" i="15" s="1"/>
  <c r="F69" i="15" s="1"/>
  <c r="D70" i="15" s="1"/>
  <c r="F70" i="15" s="1"/>
  <c r="D71" i="15" s="1"/>
  <c r="F71" i="15" s="1"/>
  <c r="D72" i="15" s="1"/>
  <c r="F72" i="15" s="1"/>
  <c r="D73" i="15" s="1"/>
  <c r="F73" i="15" s="1"/>
  <c r="D74" i="15" s="1"/>
  <c r="F74" i="15" s="1"/>
  <c r="D75" i="15" s="1"/>
  <c r="F75" i="15" s="1"/>
  <c r="D76" i="15" s="1"/>
  <c r="F76" i="15" s="1"/>
  <c r="D77" i="15" s="1"/>
  <c r="F77" i="15" s="1"/>
  <c r="D78" i="15" s="1"/>
  <c r="F78" i="15" s="1"/>
  <c r="D79" i="15" s="1"/>
  <c r="F79" i="15" s="1"/>
  <c r="D80" i="15" s="1"/>
  <c r="F80" i="15" s="1"/>
  <c r="D81" i="15" s="1"/>
  <c r="F81" i="15" s="1"/>
  <c r="D82" i="15" s="1"/>
  <c r="F82" i="15" s="1"/>
  <c r="D83" i="15" s="1"/>
  <c r="F83" i="15" s="1"/>
  <c r="D84" i="15" s="1"/>
  <c r="F84" i="15" s="1"/>
  <c r="D85" i="15" s="1"/>
  <c r="F85" i="15" s="1"/>
  <c r="D86" i="15" s="1"/>
  <c r="F86" i="15" s="1"/>
  <c r="D87" i="15" s="1"/>
  <c r="F87" i="15" s="1"/>
  <c r="D88" i="15" s="1"/>
  <c r="F88" i="15" s="1"/>
  <c r="D89" i="15" s="1"/>
  <c r="F89" i="15" s="1"/>
  <c r="D90" i="15" s="1"/>
  <c r="F90" i="15" s="1"/>
  <c r="D91" i="15" s="1"/>
  <c r="F91" i="15" s="1"/>
  <c r="D92" i="15" s="1"/>
  <c r="F92" i="15" s="1"/>
  <c r="D93" i="15" s="1"/>
  <c r="F93" i="15" s="1"/>
  <c r="D94" i="15" s="1"/>
  <c r="F94" i="15" s="1"/>
  <c r="D95" i="15" s="1"/>
  <c r="F95" i="15" s="1"/>
  <c r="D96" i="15" s="1"/>
  <c r="F96" i="15" s="1"/>
  <c r="D97" i="15" s="1"/>
  <c r="F97" i="15" s="1"/>
  <c r="D98" i="15" s="1"/>
  <c r="F98" i="15" s="1"/>
  <c r="D99" i="15" s="1"/>
  <c r="F99" i="15" s="1"/>
  <c r="D162" i="15"/>
  <c r="F162" i="15" s="1"/>
  <c r="D164" i="15"/>
  <c r="F164" i="15" s="1"/>
  <c r="D123" i="15"/>
  <c r="D129" i="15"/>
  <c r="F129" i="15" s="1"/>
  <c r="F58" i="15"/>
  <c r="F11" i="15"/>
  <c r="D12" i="15" s="1"/>
  <c r="F12" i="15" s="1"/>
  <c r="D13" i="15" s="1"/>
  <c r="F13" i="15" s="1"/>
  <c r="D14" i="15" s="1"/>
  <c r="F14" i="15" s="1"/>
  <c r="D15" i="15" s="1"/>
  <c r="F15" i="15" s="1"/>
  <c r="F5" i="15"/>
  <c r="F163" i="15"/>
  <c r="F102" i="15"/>
  <c r="D118" i="15" s="1"/>
  <c r="F118" i="15" s="1"/>
  <c r="D115" i="15"/>
  <c r="F115" i="15" s="1"/>
  <c r="D103" i="15"/>
  <c r="D107" i="15" s="1"/>
  <c r="F107" i="15" s="1"/>
  <c r="D108" i="15" s="1"/>
  <c r="F108" i="15" s="1"/>
  <c r="D109" i="15" s="1"/>
  <c r="F109" i="15" s="1"/>
  <c r="D110" i="15" s="1"/>
  <c r="F110" i="15" s="1"/>
  <c r="F130" i="15"/>
  <c r="D131" i="15" s="1"/>
  <c r="F122" i="15"/>
  <c r="D101" i="15"/>
  <c r="F101" i="15" s="1"/>
  <c r="D100" i="15"/>
  <c r="F100" i="15" s="1"/>
  <c r="F67" i="15"/>
  <c r="D133" i="15"/>
  <c r="D134" i="15" s="1"/>
  <c r="F134" i="15" s="1"/>
  <c r="F132" i="15"/>
  <c r="D158" i="15" s="1"/>
  <c r="F158" i="15" s="1"/>
  <c r="F156" i="15"/>
  <c r="D170" i="15"/>
  <c r="F170" i="15" s="1"/>
  <c r="D166" i="15"/>
  <c r="D171" i="15" s="1"/>
  <c r="F171" i="15" s="1"/>
  <c r="D172" i="15" s="1"/>
  <c r="F172" i="15" s="1"/>
  <c r="D173" i="15" s="1"/>
  <c r="F173" i="15" s="1"/>
  <c r="D174" i="15" s="1"/>
  <c r="F174" i="15" s="1"/>
  <c r="D169" i="15"/>
  <c r="F169" i="15" s="1"/>
  <c r="F165" i="15"/>
  <c r="D175" i="15" s="1"/>
  <c r="D61" i="14"/>
  <c r="F61" i="14" s="1"/>
  <c r="D56" i="14"/>
  <c r="D59" i="14"/>
  <c r="F59" i="14" s="1"/>
  <c r="D60" i="14" s="1"/>
  <c r="F55" i="14"/>
  <c r="D63" i="14" s="1"/>
  <c r="F63" i="14" s="1"/>
  <c r="D39" i="14"/>
  <c r="D42" i="14" s="1"/>
  <c r="D44" i="14"/>
  <c r="F44" i="14" s="1"/>
  <c r="F38" i="14"/>
  <c r="D47" i="14" s="1"/>
  <c r="F47" i="14" s="1"/>
  <c r="F51" i="14"/>
  <c r="D53" i="14"/>
  <c r="F53" i="14" s="1"/>
  <c r="D54" i="14" s="1"/>
  <c r="F54" i="14" s="1"/>
  <c r="D52" i="14"/>
  <c r="F52" i="14" s="1"/>
  <c r="F35" i="14"/>
  <c r="F37" i="14"/>
  <c r="F36" i="14"/>
  <c r="F68" i="14"/>
  <c r="D72" i="14" s="1"/>
  <c r="D70" i="14"/>
  <c r="F70" i="14" s="1"/>
  <c r="D69" i="14"/>
  <c r="F69" i="14" s="1"/>
  <c r="D5" i="13"/>
  <c r="F65" i="13"/>
  <c r="D68" i="13" s="1"/>
  <c r="A17" i="17" l="1"/>
  <c r="A18" i="17" s="1"/>
  <c r="A19" i="17" s="1"/>
  <c r="A20" i="17" s="1"/>
  <c r="F51" i="17"/>
  <c r="D52" i="17" s="1"/>
  <c r="F52" i="17" s="1"/>
  <c r="D53" i="17" s="1"/>
  <c r="F53" i="17" s="1"/>
  <c r="D55" i="17"/>
  <c r="F55" i="17" s="1"/>
  <c r="D58" i="17" s="1"/>
  <c r="F58" i="17" s="1"/>
  <c r="D59" i="17" s="1"/>
  <c r="F59" i="17" s="1"/>
  <c r="D60" i="17" s="1"/>
  <c r="F60" i="17" s="1"/>
  <c r="D61" i="17" s="1"/>
  <c r="F61" i="17" s="1"/>
  <c r="D62" i="17" s="1"/>
  <c r="F62" i="17" s="1"/>
  <c r="D63" i="17" s="1"/>
  <c r="F63" i="17" s="1"/>
  <c r="D64" i="17" s="1"/>
  <c r="F64" i="17" s="1"/>
  <c r="D65" i="17" s="1"/>
  <c r="F65" i="17" s="1"/>
  <c r="D66" i="17" s="1"/>
  <c r="F66" i="17" s="1"/>
  <c r="D67" i="17" s="1"/>
  <c r="F67" i="17" s="1"/>
  <c r="D68" i="17" s="1"/>
  <c r="F68" i="17" s="1"/>
  <c r="D69" i="17" s="1"/>
  <c r="F69" i="17" s="1"/>
  <c r="D70" i="17" s="1"/>
  <c r="F70" i="17" s="1"/>
  <c r="D71" i="17" s="1"/>
  <c r="F71" i="17" s="1"/>
  <c r="D72" i="17" s="1"/>
  <c r="F72" i="17" s="1"/>
  <c r="D73" i="17" s="1"/>
  <c r="F73" i="17" s="1"/>
  <c r="D74" i="17" s="1"/>
  <c r="F74" i="17" s="1"/>
  <c r="D75" i="17" s="1"/>
  <c r="F75" i="17" s="1"/>
  <c r="D76" i="17" s="1"/>
  <c r="F76" i="17" s="1"/>
  <c r="D77" i="17" s="1"/>
  <c r="F77" i="17" s="1"/>
  <c r="D78" i="17" s="1"/>
  <c r="F78" i="17" s="1"/>
  <c r="D79" i="17" s="1"/>
  <c r="F79" i="17" s="1"/>
  <c r="D80" i="17" s="1"/>
  <c r="F80" i="17" s="1"/>
  <c r="D81" i="17" s="1"/>
  <c r="F81" i="17" s="1"/>
  <c r="D82" i="17" s="1"/>
  <c r="F82" i="17" s="1"/>
  <c r="D83" i="17" s="1"/>
  <c r="F83" i="17" s="1"/>
  <c r="D84" i="17" s="1"/>
  <c r="F84" i="17" s="1"/>
  <c r="D85" i="17" s="1"/>
  <c r="F85" i="17" s="1"/>
  <c r="D86" i="17" s="1"/>
  <c r="F86" i="17" s="1"/>
  <c r="D87" i="17" s="1"/>
  <c r="F87" i="17" s="1"/>
  <c r="D88" i="17" s="1"/>
  <c r="F88" i="17" s="1"/>
  <c r="D17" i="17"/>
  <c r="F17" i="17" s="1"/>
  <c r="D18" i="17" s="1"/>
  <c r="F18" i="17" s="1"/>
  <c r="D19" i="17" s="1"/>
  <c r="F19" i="17" s="1"/>
  <c r="D20" i="17" s="1"/>
  <c r="F20" i="17" s="1"/>
  <c r="D149" i="17"/>
  <c r="F149" i="17" s="1"/>
  <c r="D150" i="17" s="1"/>
  <c r="F150" i="17" s="1"/>
  <c r="D151" i="17" s="1"/>
  <c r="F151" i="17" s="1"/>
  <c r="D152" i="17" s="1"/>
  <c r="F152" i="17" s="1"/>
  <c r="D145" i="17"/>
  <c r="F145" i="17" s="1"/>
  <c r="D146" i="17" s="1"/>
  <c r="F146" i="17" s="1"/>
  <c r="F144" i="17"/>
  <c r="D112" i="17"/>
  <c r="F111" i="17"/>
  <c r="F92" i="17"/>
  <c r="D99" i="17"/>
  <c r="D97" i="17"/>
  <c r="F97" i="17" s="1"/>
  <c r="F94" i="17"/>
  <c r="D95" i="17" s="1"/>
  <c r="D93" i="17"/>
  <c r="F93" i="17" s="1"/>
  <c r="D98" i="17"/>
  <c r="F98" i="17" s="1"/>
  <c r="D154" i="17"/>
  <c r="D155" i="17" s="1"/>
  <c r="F153" i="17"/>
  <c r="D157" i="17" s="1"/>
  <c r="F121" i="17"/>
  <c r="D135" i="17" s="1"/>
  <c r="F135" i="17" s="1"/>
  <c r="D131" i="17"/>
  <c r="F131" i="17" s="1"/>
  <c r="D130" i="17"/>
  <c r="F130" i="17" s="1"/>
  <c r="D122" i="17"/>
  <c r="F122" i="17" s="1"/>
  <c r="D123" i="17" s="1"/>
  <c r="F103" i="16"/>
  <c r="D119" i="16" s="1"/>
  <c r="F119" i="16" s="1"/>
  <c r="F12" i="16"/>
  <c r="D13" i="16" s="1"/>
  <c r="F13" i="16" s="1"/>
  <c r="D14" i="16" s="1"/>
  <c r="F14" i="16" s="1"/>
  <c r="D15" i="16" s="1"/>
  <c r="F15" i="16" s="1"/>
  <c r="D16" i="16" s="1"/>
  <c r="F16" i="16" s="1"/>
  <c r="D17" i="16" s="1"/>
  <c r="F17" i="16" s="1"/>
  <c r="D66" i="16"/>
  <c r="F66" i="16" s="1"/>
  <c r="D70" i="16" s="1"/>
  <c r="F70" i="16" s="1"/>
  <c r="D71" i="16" s="1"/>
  <c r="F71" i="16" s="1"/>
  <c r="D72" i="16" s="1"/>
  <c r="F72" i="16" s="1"/>
  <c r="D73" i="16" s="1"/>
  <c r="F73" i="16" s="1"/>
  <c r="D74" i="16" s="1"/>
  <c r="F74" i="16" s="1"/>
  <c r="D75" i="16" s="1"/>
  <c r="F75" i="16" s="1"/>
  <c r="D76" i="16" s="1"/>
  <c r="F76" i="16" s="1"/>
  <c r="D77" i="16" s="1"/>
  <c r="F77" i="16" s="1"/>
  <c r="D78" i="16" s="1"/>
  <c r="F78" i="16" s="1"/>
  <c r="D79" i="16" s="1"/>
  <c r="F79" i="16" s="1"/>
  <c r="D80" i="16" s="1"/>
  <c r="F80" i="16" s="1"/>
  <c r="D81" i="16" s="1"/>
  <c r="F81" i="16" s="1"/>
  <c r="D82" i="16" s="1"/>
  <c r="F82" i="16" s="1"/>
  <c r="D83" i="16" s="1"/>
  <c r="F83" i="16" s="1"/>
  <c r="D84" i="16" s="1"/>
  <c r="F84" i="16" s="1"/>
  <c r="D85" i="16" s="1"/>
  <c r="F85" i="16" s="1"/>
  <c r="D86" i="16" s="1"/>
  <c r="F86" i="16" s="1"/>
  <c r="D87" i="16" s="1"/>
  <c r="F87" i="16" s="1"/>
  <c r="D88" i="16" s="1"/>
  <c r="F88" i="16" s="1"/>
  <c r="D89" i="16" s="1"/>
  <c r="F89" i="16" s="1"/>
  <c r="D90" i="16" s="1"/>
  <c r="F90" i="16" s="1"/>
  <c r="D91" i="16" s="1"/>
  <c r="F91" i="16" s="1"/>
  <c r="D92" i="16" s="1"/>
  <c r="F92" i="16" s="1"/>
  <c r="D93" i="16" s="1"/>
  <c r="F93" i="16" s="1"/>
  <c r="D94" i="16" s="1"/>
  <c r="F94" i="16" s="1"/>
  <c r="D95" i="16" s="1"/>
  <c r="F95" i="16" s="1"/>
  <c r="D96" i="16" s="1"/>
  <c r="F96" i="16" s="1"/>
  <c r="D97" i="16" s="1"/>
  <c r="F97" i="16" s="1"/>
  <c r="D98" i="16" s="1"/>
  <c r="F98" i="16" s="1"/>
  <c r="D99" i="16" s="1"/>
  <c r="F99" i="16" s="1"/>
  <c r="D100" i="16" s="1"/>
  <c r="F100" i="16" s="1"/>
  <c r="F61" i="16"/>
  <c r="D63" i="16" s="1"/>
  <c r="D113" i="16"/>
  <c r="F113" i="16" s="1"/>
  <c r="D108" i="16"/>
  <c r="F108" i="16" s="1"/>
  <c r="D109" i="16" s="1"/>
  <c r="F109" i="16" s="1"/>
  <c r="D110" i="16" s="1"/>
  <c r="F110" i="16" s="1"/>
  <c r="D111" i="16" s="1"/>
  <c r="F111" i="16" s="1"/>
  <c r="D105" i="16"/>
  <c r="F105" i="16" s="1"/>
  <c r="D106" i="16" s="1"/>
  <c r="F106" i="16" s="1"/>
  <c r="D107" i="16" s="1"/>
  <c r="F107" i="16" s="1"/>
  <c r="F104" i="16"/>
  <c r="D114" i="16"/>
  <c r="D115" i="16" s="1"/>
  <c r="F115" i="16" s="1"/>
  <c r="D153" i="16"/>
  <c r="F153" i="16" s="1"/>
  <c r="D135" i="16"/>
  <c r="F135" i="16" s="1"/>
  <c r="D136" i="16" s="1"/>
  <c r="F136" i="16" s="1"/>
  <c r="F137" i="16" s="1"/>
  <c r="D154" i="16"/>
  <c r="F154" i="16" s="1"/>
  <c r="F134" i="16"/>
  <c r="D158" i="16" s="1"/>
  <c r="F158" i="16" s="1"/>
  <c r="D172" i="16"/>
  <c r="F172" i="16" s="1"/>
  <c r="D173" i="16" s="1"/>
  <c r="F173" i="16" s="1"/>
  <c r="D174" i="16" s="1"/>
  <c r="F174" i="16" s="1"/>
  <c r="D175" i="16" s="1"/>
  <c r="F175" i="16" s="1"/>
  <c r="D168" i="16"/>
  <c r="F168" i="16" s="1"/>
  <c r="D169" i="16" s="1"/>
  <c r="F169" i="16" s="1"/>
  <c r="F167" i="16"/>
  <c r="D177" i="16"/>
  <c r="F176" i="16"/>
  <c r="D186" i="16" s="1"/>
  <c r="D125" i="16"/>
  <c r="F124" i="16"/>
  <c r="D59" i="15"/>
  <c r="F59" i="15" s="1"/>
  <c r="F60" i="15" s="1"/>
  <c r="D135" i="15"/>
  <c r="F135" i="15" s="1"/>
  <c r="D136" i="15" s="1"/>
  <c r="F136" i="15" s="1"/>
  <c r="D137" i="15" s="1"/>
  <c r="F137" i="15" s="1"/>
  <c r="D138" i="15" s="1"/>
  <c r="F138" i="15" s="1"/>
  <c r="D139" i="15" s="1"/>
  <c r="F139" i="15" s="1"/>
  <c r="D140" i="15" s="1"/>
  <c r="F140" i="15" s="1"/>
  <c r="D141" i="15" s="1"/>
  <c r="F141" i="15" s="1"/>
  <c r="D142" i="15" s="1"/>
  <c r="F142" i="15" s="1"/>
  <c r="D143" i="15" s="1"/>
  <c r="F143" i="15" s="1"/>
  <c r="D144" i="15" s="1"/>
  <c r="F144" i="15" s="1"/>
  <c r="D145" i="15" s="1"/>
  <c r="F145" i="15" s="1"/>
  <c r="F166" i="15"/>
  <c r="D167" i="15"/>
  <c r="F167" i="15" s="1"/>
  <c r="D168" i="15" s="1"/>
  <c r="F168" i="15" s="1"/>
  <c r="F123" i="15"/>
  <c r="D124" i="15"/>
  <c r="D125" i="15" s="1"/>
  <c r="D104" i="15"/>
  <c r="F104" i="15" s="1"/>
  <c r="D105" i="15" s="1"/>
  <c r="F105" i="15" s="1"/>
  <c r="D106" i="15" s="1"/>
  <c r="F106" i="15" s="1"/>
  <c r="D112" i="15"/>
  <c r="F112" i="15" s="1"/>
  <c r="D111" i="15"/>
  <c r="F111" i="15" s="1"/>
  <c r="D16" i="15"/>
  <c r="F16" i="15" s="1"/>
  <c r="D17" i="15" s="1"/>
  <c r="F17" i="15" s="1"/>
  <c r="D18" i="15" s="1"/>
  <c r="F18" i="15" s="1"/>
  <c r="D19" i="15" s="1"/>
  <c r="F19" i="15" s="1"/>
  <c r="D20" i="15" s="1"/>
  <c r="F20" i="15" s="1"/>
  <c r="D21" i="15" s="1"/>
  <c r="F21" i="15" s="1"/>
  <c r="D22" i="15" s="1"/>
  <c r="F22" i="15" s="1"/>
  <c r="D23" i="15" s="1"/>
  <c r="F23" i="15" s="1"/>
  <c r="D24" i="15" s="1"/>
  <c r="F24" i="15" s="1"/>
  <c r="D25" i="15" s="1"/>
  <c r="F25" i="15" s="1"/>
  <c r="D26" i="15" s="1"/>
  <c r="F26" i="15" s="1"/>
  <c r="D27" i="15" s="1"/>
  <c r="F27" i="15" s="1"/>
  <c r="D28" i="15" s="1"/>
  <c r="F28" i="15" s="1"/>
  <c r="D29" i="15" s="1"/>
  <c r="F29" i="15" s="1"/>
  <c r="D30" i="15" s="1"/>
  <c r="F30" i="15" s="1"/>
  <c r="D31" i="15" s="1"/>
  <c r="F31" i="15" s="1"/>
  <c r="F131" i="15"/>
  <c r="F133" i="15"/>
  <c r="D157" i="15" s="1"/>
  <c r="F157" i="15" s="1"/>
  <c r="D153" i="15"/>
  <c r="F153" i="15" s="1"/>
  <c r="D152" i="15"/>
  <c r="F152" i="15" s="1"/>
  <c r="D113" i="15"/>
  <c r="F103" i="15"/>
  <c r="D176" i="15"/>
  <c r="F175" i="15"/>
  <c r="D185" i="15" s="1"/>
  <c r="F185" i="15" s="1"/>
  <c r="D73" i="14"/>
  <c r="F73" i="14" s="1"/>
  <c r="F72" i="14"/>
  <c r="D74" i="14" s="1"/>
  <c r="F56" i="14"/>
  <c r="D62" i="14" s="1"/>
  <c r="F62" i="14" s="1"/>
  <c r="D58" i="14"/>
  <c r="F58" i="14" s="1"/>
  <c r="D57" i="14"/>
  <c r="F57" i="14" s="1"/>
  <c r="F39" i="14"/>
  <c r="D41" i="14"/>
  <c r="F41" i="14" s="1"/>
  <c r="D40" i="14"/>
  <c r="F40" i="14" s="1"/>
  <c r="E56" i="13"/>
  <c r="E55" i="13"/>
  <c r="E51" i="13"/>
  <c r="E49" i="13"/>
  <c r="F49" i="13" s="1"/>
  <c r="D55" i="13" s="1"/>
  <c r="D61" i="13" s="1"/>
  <c r="D71" i="13"/>
  <c r="F71" i="13" s="1"/>
  <c r="D70" i="13"/>
  <c r="F70" i="13" s="1"/>
  <c r="E69" i="13"/>
  <c r="D69" i="13"/>
  <c r="F68" i="13"/>
  <c r="D72" i="13" s="1"/>
  <c r="E67" i="13"/>
  <c r="D50" i="13"/>
  <c r="F50" i="13" s="1"/>
  <c r="D51" i="13" s="1"/>
  <c r="E43" i="13"/>
  <c r="E38" i="13"/>
  <c r="D34" i="13"/>
  <c r="F34" i="13" s="1"/>
  <c r="D35" i="13" s="1"/>
  <c r="D36" i="13" s="1"/>
  <c r="F36" i="13" s="1"/>
  <c r="D33" i="13"/>
  <c r="F33" i="13" s="1"/>
  <c r="E32" i="13"/>
  <c r="F32" i="13" s="1"/>
  <c r="D38" i="13" s="1"/>
  <c r="D6" i="13"/>
  <c r="F6" i="13" s="1"/>
  <c r="D7" i="13" s="1"/>
  <c r="F7" i="13" s="1"/>
  <c r="D8" i="13" s="1"/>
  <c r="F8" i="13" s="1"/>
  <c r="D9" i="13" s="1"/>
  <c r="F9" i="13" s="1"/>
  <c r="D10" i="13" s="1"/>
  <c r="F10" i="13" s="1"/>
  <c r="D11" i="13" s="1"/>
  <c r="F11" i="13" s="1"/>
  <c r="D12" i="13" s="1"/>
  <c r="E4" i="13"/>
  <c r="D4" i="13"/>
  <c r="F3" i="13"/>
  <c r="D30" i="13" s="1"/>
  <c r="A3" i="13"/>
  <c r="A4" i="13" s="1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D55" i="12"/>
  <c r="E55" i="12" s="1"/>
  <c r="C61" i="12" s="1"/>
  <c r="C56" i="12"/>
  <c r="C41" i="12"/>
  <c r="D61" i="12"/>
  <c r="D71" i="12"/>
  <c r="D45" i="12"/>
  <c r="E56" i="12"/>
  <c r="C57" i="12" s="1"/>
  <c r="C42" i="12"/>
  <c r="E42" i="12" s="1"/>
  <c r="C43" i="12" s="1"/>
  <c r="C77" i="12"/>
  <c r="E77" i="12" s="1"/>
  <c r="C76" i="12"/>
  <c r="E76" i="12" s="1"/>
  <c r="D75" i="12"/>
  <c r="C75" i="12"/>
  <c r="E74" i="12"/>
  <c r="C78" i="12" s="1"/>
  <c r="D49" i="12"/>
  <c r="E41" i="12"/>
  <c r="D40" i="12"/>
  <c r="E40" i="12" s="1"/>
  <c r="C45" i="12" s="1"/>
  <c r="C5" i="12"/>
  <c r="E5" i="12" s="1"/>
  <c r="C6" i="12" s="1"/>
  <c r="E6" i="12" s="1"/>
  <c r="C7" i="12" s="1"/>
  <c r="E7" i="12" s="1"/>
  <c r="C8" i="12" s="1"/>
  <c r="E8" i="12" s="1"/>
  <c r="C9" i="12" s="1"/>
  <c r="E9" i="12" s="1"/>
  <c r="C10" i="12" s="1"/>
  <c r="E10" i="12" s="1"/>
  <c r="D4" i="12"/>
  <c r="C4" i="12"/>
  <c r="E3" i="12"/>
  <c r="C38" i="12" s="1"/>
  <c r="E38" i="12" s="1"/>
  <c r="A3" i="12"/>
  <c r="A4" i="12" s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21" i="17" l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F95" i="17"/>
  <c r="D96" i="17" s="1"/>
  <c r="F96" i="17" s="1"/>
  <c r="D54" i="17"/>
  <c r="F54" i="17" s="1"/>
  <c r="F154" i="17"/>
  <c r="D158" i="17"/>
  <c r="F157" i="17"/>
  <c r="D165" i="17" s="1"/>
  <c r="D159" i="17"/>
  <c r="F159" i="17" s="1"/>
  <c r="D125" i="17"/>
  <c r="F125" i="17" s="1"/>
  <c r="F123" i="17"/>
  <c r="D124" i="17" s="1"/>
  <c r="F124" i="17" s="1"/>
  <c r="D113" i="17"/>
  <c r="F112" i="17"/>
  <c r="F99" i="17"/>
  <c r="D100" i="17"/>
  <c r="F100" i="17" s="1"/>
  <c r="D21" i="17"/>
  <c r="F21" i="17" s="1"/>
  <c r="D22" i="17" s="1"/>
  <c r="F22" i="17" s="1"/>
  <c r="D23" i="17" s="1"/>
  <c r="F23" i="17" s="1"/>
  <c r="D24" i="17" s="1"/>
  <c r="F24" i="17" s="1"/>
  <c r="D25" i="17" s="1"/>
  <c r="F25" i="17" s="1"/>
  <c r="D26" i="17" s="1"/>
  <c r="F26" i="17" s="1"/>
  <c r="D138" i="16"/>
  <c r="F138" i="16" s="1"/>
  <c r="D139" i="16" s="1"/>
  <c r="F139" i="16" s="1"/>
  <c r="D140" i="16" s="1"/>
  <c r="F140" i="16" s="1"/>
  <c r="D141" i="16" s="1"/>
  <c r="F141" i="16" s="1"/>
  <c r="D142" i="16" s="1"/>
  <c r="F142" i="16" s="1"/>
  <c r="D143" i="16" s="1"/>
  <c r="F143" i="16" s="1"/>
  <c r="D144" i="16" s="1"/>
  <c r="F144" i="16" s="1"/>
  <c r="D145" i="16" s="1"/>
  <c r="F145" i="16" s="1"/>
  <c r="D146" i="16"/>
  <c r="D62" i="16"/>
  <c r="F62" i="16" s="1"/>
  <c r="D18" i="16"/>
  <c r="F18" i="16" s="1"/>
  <c r="D19" i="16"/>
  <c r="F114" i="16"/>
  <c r="D118" i="16" s="1"/>
  <c r="F118" i="16" s="1"/>
  <c r="D126" i="16"/>
  <c r="F125" i="16"/>
  <c r="D188" i="16"/>
  <c r="F188" i="16" s="1"/>
  <c r="F186" i="16"/>
  <c r="D193" i="16" s="1"/>
  <c r="D187" i="16"/>
  <c r="D189" i="16" s="1"/>
  <c r="D178" i="16"/>
  <c r="F177" i="16"/>
  <c r="D61" i="15"/>
  <c r="F61" i="15" s="1"/>
  <c r="D62" i="15" s="1"/>
  <c r="F62" i="15" s="1"/>
  <c r="D63" i="15" s="1"/>
  <c r="F63" i="15" s="1"/>
  <c r="D64" i="15" s="1"/>
  <c r="F64" i="15" s="1"/>
  <c r="D146" i="15"/>
  <c r="F146" i="15" s="1"/>
  <c r="D147" i="15" s="1"/>
  <c r="F147" i="15" s="1"/>
  <c r="D148" i="15" s="1"/>
  <c r="F176" i="15"/>
  <c r="D177" i="15"/>
  <c r="F124" i="15"/>
  <c r="D32" i="15"/>
  <c r="F32" i="15" s="1"/>
  <c r="D33" i="15"/>
  <c r="F33" i="15" s="1"/>
  <c r="D34" i="15" s="1"/>
  <c r="F34" i="15" s="1"/>
  <c r="D35" i="15" s="1"/>
  <c r="F35" i="15" s="1"/>
  <c r="F113" i="15"/>
  <c r="D114" i="15"/>
  <c r="F114" i="15" s="1"/>
  <c r="D186" i="15"/>
  <c r="D192" i="15"/>
  <c r="D187" i="15"/>
  <c r="F187" i="15" s="1"/>
  <c r="D43" i="14"/>
  <c r="F43" i="14" s="1"/>
  <c r="F42" i="14"/>
  <c r="D46" i="14" s="1"/>
  <c r="D75" i="14"/>
  <c r="F75" i="14" s="1"/>
  <c r="F74" i="14"/>
  <c r="D77" i="14" s="1"/>
  <c r="D76" i="14"/>
  <c r="F76" i="14" s="1"/>
  <c r="F69" i="13"/>
  <c r="F4" i="13"/>
  <c r="F30" i="13"/>
  <c r="F72" i="13"/>
  <c r="D74" i="13" s="1"/>
  <c r="D73" i="13"/>
  <c r="F73" i="13" s="1"/>
  <c r="D39" i="13"/>
  <c r="D40" i="13" s="1"/>
  <c r="F40" i="13" s="1"/>
  <c r="F38" i="13"/>
  <c r="D47" i="13" s="1"/>
  <c r="F47" i="13" s="1"/>
  <c r="D44" i="13"/>
  <c r="F44" i="13" s="1"/>
  <c r="D53" i="13"/>
  <c r="F53" i="13" s="1"/>
  <c r="D54" i="13" s="1"/>
  <c r="F54" i="13" s="1"/>
  <c r="D52" i="13"/>
  <c r="F52" i="13" s="1"/>
  <c r="F51" i="13"/>
  <c r="F61" i="13"/>
  <c r="D56" i="13"/>
  <c r="F55" i="13"/>
  <c r="D63" i="13" s="1"/>
  <c r="D59" i="13"/>
  <c r="F59" i="13" s="1"/>
  <c r="D60" i="13" s="1"/>
  <c r="D37" i="13"/>
  <c r="F37" i="13" s="1"/>
  <c r="F35" i="13"/>
  <c r="E57" i="12"/>
  <c r="E4" i="12"/>
  <c r="E75" i="12"/>
  <c r="C12" i="12"/>
  <c r="C11" i="12"/>
  <c r="E61" i="12"/>
  <c r="C69" i="12" s="1"/>
  <c r="C65" i="12"/>
  <c r="E65" i="12" s="1"/>
  <c r="C67" i="12"/>
  <c r="E67" i="12" s="1"/>
  <c r="C62" i="12"/>
  <c r="E45" i="12"/>
  <c r="C50" i="12"/>
  <c r="E50" i="12" s="1"/>
  <c r="C46" i="12"/>
  <c r="C47" i="12" s="1"/>
  <c r="C59" i="12"/>
  <c r="E59" i="12" s="1"/>
  <c r="C60" i="12" s="1"/>
  <c r="E60" i="12" s="1"/>
  <c r="C58" i="12"/>
  <c r="E58" i="12" s="1"/>
  <c r="E43" i="12"/>
  <c r="C44" i="12"/>
  <c r="E44" i="12" s="1"/>
  <c r="C79" i="12"/>
  <c r="E79" i="12" s="1"/>
  <c r="E78" i="12"/>
  <c r="C80" i="12" s="1"/>
  <c r="D126" i="17" l="1"/>
  <c r="F126" i="17" s="1"/>
  <c r="D127" i="17" s="1"/>
  <c r="F127" i="17" s="1"/>
  <c r="D128" i="17" s="1"/>
  <c r="F128" i="17" s="1"/>
  <c r="D129" i="17" s="1"/>
  <c r="F129" i="17" s="1"/>
  <c r="D103" i="17"/>
  <c r="F103" i="17" s="1"/>
  <c r="D102" i="17"/>
  <c r="F102" i="17" s="1"/>
  <c r="D167" i="17"/>
  <c r="F167" i="17" s="1"/>
  <c r="D169" i="17" s="1"/>
  <c r="F169" i="17" s="1"/>
  <c r="D166" i="17"/>
  <c r="F165" i="17"/>
  <c r="D160" i="17"/>
  <c r="F160" i="17" s="1"/>
  <c r="D161" i="17" s="1"/>
  <c r="F161" i="17" s="1"/>
  <c r="D162" i="17" s="1"/>
  <c r="F162" i="17" s="1"/>
  <c r="F158" i="17"/>
  <c r="D114" i="17"/>
  <c r="F113" i="17"/>
  <c r="D28" i="17"/>
  <c r="F28" i="17" s="1"/>
  <c r="D29" i="17" s="1"/>
  <c r="F29" i="17" s="1"/>
  <c r="D30" i="17" s="1"/>
  <c r="F30" i="17" s="1"/>
  <c r="D31" i="17" s="1"/>
  <c r="F31" i="17" s="1"/>
  <c r="D32" i="17" s="1"/>
  <c r="F32" i="17" s="1"/>
  <c r="D27" i="17"/>
  <c r="F27" i="17" s="1"/>
  <c r="F19" i="16"/>
  <c r="D20" i="16" s="1"/>
  <c r="F20" i="16" s="1"/>
  <c r="D21" i="16" s="1"/>
  <c r="F21" i="16" s="1"/>
  <c r="D22" i="16" s="1"/>
  <c r="F22" i="16" s="1"/>
  <c r="F63" i="16"/>
  <c r="F146" i="16"/>
  <c r="D147" i="16" s="1"/>
  <c r="F147" i="16" s="1"/>
  <c r="D148" i="16" s="1"/>
  <c r="F148" i="16" s="1"/>
  <c r="D117" i="16"/>
  <c r="F117" i="16" s="1"/>
  <c r="F178" i="16"/>
  <c r="D179" i="16"/>
  <c r="F189" i="16"/>
  <c r="D190" i="16" s="1"/>
  <c r="F190" i="16" s="1"/>
  <c r="D191" i="16" s="1"/>
  <c r="F191" i="16" s="1"/>
  <c r="D192" i="16" s="1"/>
  <c r="F192" i="16" s="1"/>
  <c r="F187" i="16"/>
  <c r="F126" i="16"/>
  <c r="D127" i="16"/>
  <c r="D195" i="16"/>
  <c r="F195" i="16" s="1"/>
  <c r="D197" i="16" s="1"/>
  <c r="F197" i="16" s="1"/>
  <c r="D194" i="16"/>
  <c r="F193" i="16"/>
  <c r="F148" i="15"/>
  <c r="D149" i="15"/>
  <c r="F149" i="15" s="1"/>
  <c r="D150" i="15" s="1"/>
  <c r="F150" i="15" s="1"/>
  <c r="F186" i="15"/>
  <c r="D188" i="15"/>
  <c r="F188" i="15" s="1"/>
  <c r="D189" i="15" s="1"/>
  <c r="F189" i="15" s="1"/>
  <c r="D190" i="15" s="1"/>
  <c r="F190" i="15" s="1"/>
  <c r="D191" i="15" s="1"/>
  <c r="F191" i="15" s="1"/>
  <c r="F177" i="15"/>
  <c r="D178" i="15"/>
  <c r="F125" i="15"/>
  <c r="D126" i="15"/>
  <c r="D36" i="15"/>
  <c r="F36" i="15" s="1"/>
  <c r="D37" i="15" s="1"/>
  <c r="F37" i="15" s="1"/>
  <c r="D38" i="15" s="1"/>
  <c r="F38" i="15" s="1"/>
  <c r="D39" i="15" s="1"/>
  <c r="F39" i="15" s="1"/>
  <c r="D40" i="15" s="1"/>
  <c r="F40" i="15" s="1"/>
  <c r="D41" i="15" s="1"/>
  <c r="F41" i="15" s="1"/>
  <c r="D42" i="15" s="1"/>
  <c r="F42" i="15" s="1"/>
  <c r="D43" i="15" s="1"/>
  <c r="F43" i="15" s="1"/>
  <c r="D44" i="15" s="1"/>
  <c r="F44" i="15" s="1"/>
  <c r="D45" i="15" s="1"/>
  <c r="F45" i="15" s="1"/>
  <c r="D46" i="15" s="1"/>
  <c r="F46" i="15" s="1"/>
  <c r="D47" i="15" s="1"/>
  <c r="F47" i="15" s="1"/>
  <c r="D48" i="15" s="1"/>
  <c r="F48" i="15" s="1"/>
  <c r="D49" i="15" s="1"/>
  <c r="F49" i="15" s="1"/>
  <c r="D50" i="15" s="1"/>
  <c r="F50" i="15" s="1"/>
  <c r="D51" i="15" s="1"/>
  <c r="F51" i="15" s="1"/>
  <c r="D52" i="15" s="1"/>
  <c r="F52" i="15" s="1"/>
  <c r="D53" i="15" s="1"/>
  <c r="F53" i="15" s="1"/>
  <c r="D194" i="15"/>
  <c r="F194" i="15" s="1"/>
  <c r="D196" i="15" s="1"/>
  <c r="F196" i="15" s="1"/>
  <c r="D193" i="15"/>
  <c r="F192" i="15"/>
  <c r="D117" i="15"/>
  <c r="F117" i="15" s="1"/>
  <c r="D116" i="15"/>
  <c r="F116" i="15" s="1"/>
  <c r="D45" i="14"/>
  <c r="F45" i="14" s="1"/>
  <c r="F46" i="14"/>
  <c r="F77" i="14"/>
  <c r="D79" i="14"/>
  <c r="F79" i="14" s="1"/>
  <c r="D81" i="14" s="1"/>
  <c r="F81" i="14" s="1"/>
  <c r="D78" i="14"/>
  <c r="F78" i="14" s="1"/>
  <c r="D80" i="14" s="1"/>
  <c r="F80" i="14" s="1"/>
  <c r="D42" i="13"/>
  <c r="F39" i="13"/>
  <c r="D41" i="13"/>
  <c r="F41" i="13" s="1"/>
  <c r="F12" i="13"/>
  <c r="D13" i="13" s="1"/>
  <c r="F13" i="13" s="1"/>
  <c r="D14" i="13" s="1"/>
  <c r="F14" i="13" s="1"/>
  <c r="D15" i="13" s="1"/>
  <c r="F15" i="13" s="1"/>
  <c r="D16" i="13" s="1"/>
  <c r="F16" i="13" s="1"/>
  <c r="D17" i="13" s="1"/>
  <c r="D58" i="13"/>
  <c r="F58" i="13" s="1"/>
  <c r="F56" i="13"/>
  <c r="D62" i="13" s="1"/>
  <c r="F62" i="13" s="1"/>
  <c r="D57" i="13"/>
  <c r="F57" i="13" s="1"/>
  <c r="D75" i="13"/>
  <c r="F75" i="13" s="1"/>
  <c r="F74" i="13"/>
  <c r="D77" i="13" s="1"/>
  <c r="D76" i="13"/>
  <c r="F76" i="13" s="1"/>
  <c r="C53" i="12"/>
  <c r="E53" i="12" s="1"/>
  <c r="C13" i="12"/>
  <c r="E13" i="12" s="1"/>
  <c r="C14" i="12" s="1"/>
  <c r="E14" i="12" s="1"/>
  <c r="C15" i="12" s="1"/>
  <c r="E15" i="12" s="1"/>
  <c r="E12" i="12"/>
  <c r="C16" i="12" s="1"/>
  <c r="E16" i="12" s="1"/>
  <c r="C63" i="12"/>
  <c r="E63" i="12" s="1"/>
  <c r="E62" i="12"/>
  <c r="C68" i="12" s="1"/>
  <c r="C64" i="12"/>
  <c r="E64" i="12" s="1"/>
  <c r="C81" i="12"/>
  <c r="E81" i="12" s="1"/>
  <c r="E80" i="12"/>
  <c r="C83" i="12" s="1"/>
  <c r="C82" i="12"/>
  <c r="E82" i="12" s="1"/>
  <c r="E47" i="12"/>
  <c r="E46" i="12"/>
  <c r="C48" i="12"/>
  <c r="E48" i="12" s="1"/>
  <c r="C66" i="12"/>
  <c r="E11" i="12"/>
  <c r="C17" i="12"/>
  <c r="E17" i="12" s="1"/>
  <c r="C18" i="12" s="1"/>
  <c r="E18" i="12" s="1"/>
  <c r="C19" i="12" s="1"/>
  <c r="D163" i="17" l="1"/>
  <c r="F163" i="17" s="1"/>
  <c r="D164" i="17" s="1"/>
  <c r="F164" i="17" s="1"/>
  <c r="F33" i="17"/>
  <c r="D34" i="17"/>
  <c r="F34" i="17" s="1"/>
  <c r="D35" i="17" s="1"/>
  <c r="F166" i="17"/>
  <c r="D168" i="17" s="1"/>
  <c r="F168" i="17" s="1"/>
  <c r="D170" i="17"/>
  <c r="F170" i="17" s="1"/>
  <c r="D115" i="17"/>
  <c r="F114" i="17"/>
  <c r="D149" i="16"/>
  <c r="F149" i="16" s="1"/>
  <c r="D150" i="16"/>
  <c r="F150" i="16" s="1"/>
  <c r="D151" i="16" s="1"/>
  <c r="F151" i="16" s="1"/>
  <c r="D152" i="16" s="1"/>
  <c r="F152" i="16" s="1"/>
  <c r="D64" i="16"/>
  <c r="F64" i="16" s="1"/>
  <c r="D65" i="16" s="1"/>
  <c r="F65" i="16" s="1"/>
  <c r="D23" i="16"/>
  <c r="F23" i="16" s="1"/>
  <c r="D24" i="16" s="1"/>
  <c r="F24" i="16" s="1"/>
  <c r="D25" i="16" s="1"/>
  <c r="F25" i="16" s="1"/>
  <c r="D26" i="16"/>
  <c r="F194" i="16"/>
  <c r="D196" i="16" s="1"/>
  <c r="F196" i="16" s="1"/>
  <c r="D198" i="16"/>
  <c r="F198" i="16" s="1"/>
  <c r="D199" i="16" s="1"/>
  <c r="F199" i="16" s="1"/>
  <c r="D200" i="16" s="1"/>
  <c r="F200" i="16" s="1"/>
  <c r="D201" i="16" s="1"/>
  <c r="F201" i="16" s="1"/>
  <c r="D180" i="16"/>
  <c r="F179" i="16"/>
  <c r="D128" i="16"/>
  <c r="F127" i="16"/>
  <c r="F193" i="15"/>
  <c r="D195" i="15" s="1"/>
  <c r="F195" i="15" s="1"/>
  <c r="D197" i="15"/>
  <c r="F197" i="15" s="1"/>
  <c r="D198" i="15" s="1"/>
  <c r="F198" i="15" s="1"/>
  <c r="D199" i="15" s="1"/>
  <c r="F199" i="15" s="1"/>
  <c r="D200" i="15" s="1"/>
  <c r="F200" i="15" s="1"/>
  <c r="D151" i="15"/>
  <c r="F151" i="15" s="1"/>
  <c r="F178" i="15"/>
  <c r="D179" i="15"/>
  <c r="D127" i="15"/>
  <c r="D128" i="15" s="1"/>
  <c r="F126" i="15"/>
  <c r="D54" i="15"/>
  <c r="F54" i="15" s="1"/>
  <c r="D55" i="15" s="1"/>
  <c r="F55" i="15" s="1"/>
  <c r="F42" i="13"/>
  <c r="D43" i="13"/>
  <c r="F43" i="13" s="1"/>
  <c r="F77" i="13"/>
  <c r="D79" i="13"/>
  <c r="F79" i="13" s="1"/>
  <c r="D81" i="13" s="1"/>
  <c r="F81" i="13" s="1"/>
  <c r="D78" i="13"/>
  <c r="F78" i="13" s="1"/>
  <c r="D80" i="13" s="1"/>
  <c r="F80" i="13" s="1"/>
  <c r="F17" i="13"/>
  <c r="D18" i="13" s="1"/>
  <c r="F18" i="13" s="1"/>
  <c r="D19" i="13" s="1"/>
  <c r="F19" i="13" s="1"/>
  <c r="D20" i="13" s="1"/>
  <c r="F20" i="13" s="1"/>
  <c r="D21" i="13" s="1"/>
  <c r="F21" i="13" s="1"/>
  <c r="D22" i="13" s="1"/>
  <c r="D67" i="13"/>
  <c r="F67" i="13" s="1"/>
  <c r="D66" i="13"/>
  <c r="F66" i="13" s="1"/>
  <c r="F63" i="13"/>
  <c r="C70" i="12"/>
  <c r="E70" i="12" s="1"/>
  <c r="E69" i="12"/>
  <c r="C72" i="12" s="1"/>
  <c r="E72" i="12" s="1"/>
  <c r="C51" i="12"/>
  <c r="E51" i="12" s="1"/>
  <c r="C52" i="12"/>
  <c r="E52" i="12" s="1"/>
  <c r="C85" i="12"/>
  <c r="E85" i="12" s="1"/>
  <c r="C87" i="12" s="1"/>
  <c r="E87" i="12" s="1"/>
  <c r="C84" i="12"/>
  <c r="E84" i="12" s="1"/>
  <c r="C86" i="12" s="1"/>
  <c r="E86" i="12" s="1"/>
  <c r="E83" i="12"/>
  <c r="C71" i="12"/>
  <c r="E71" i="12" s="1"/>
  <c r="C49" i="12"/>
  <c r="E49" i="12" s="1"/>
  <c r="C26" i="12"/>
  <c r="E26" i="12" s="1"/>
  <c r="C27" i="12" s="1"/>
  <c r="C28" i="12" s="1"/>
  <c r="E28" i="12" s="1"/>
  <c r="E19" i="12"/>
  <c r="C20" i="12" s="1"/>
  <c r="E20" i="12" s="1"/>
  <c r="C21" i="12" s="1"/>
  <c r="E21" i="12" s="1"/>
  <c r="C22" i="12" s="1"/>
  <c r="E22" i="12" s="1"/>
  <c r="C23" i="12" s="1"/>
  <c r="E23" i="12" s="1"/>
  <c r="C24" i="12" s="1"/>
  <c r="E24" i="12" s="1"/>
  <c r="C25" i="12" s="1"/>
  <c r="E25" i="12" s="1"/>
  <c r="F26" i="16" l="1"/>
  <c r="D27" i="16" s="1"/>
  <c r="F27" i="16" s="1"/>
  <c r="D28" i="16" s="1"/>
  <c r="F28" i="16" s="1"/>
  <c r="D29" i="16" s="1"/>
  <c r="F29" i="16" s="1"/>
  <c r="D30" i="16" s="1"/>
  <c r="F30" i="16" s="1"/>
  <c r="D31" i="16" s="1"/>
  <c r="F31" i="16" s="1"/>
  <c r="D171" i="17"/>
  <c r="F171" i="17" s="1"/>
  <c r="D172" i="17" s="1"/>
  <c r="F172" i="17" s="1"/>
  <c r="D173" i="17" s="1"/>
  <c r="F173" i="17" s="1"/>
  <c r="D174" i="17" s="1"/>
  <c r="F174" i="17" s="1"/>
  <c r="D116" i="17"/>
  <c r="F116" i="17" s="1"/>
  <c r="F115" i="17"/>
  <c r="D36" i="17"/>
  <c r="F36" i="17" s="1"/>
  <c r="F35" i="17"/>
  <c r="D37" i="17" s="1"/>
  <c r="F37" i="17" s="1"/>
  <c r="D38" i="17" s="1"/>
  <c r="F155" i="17"/>
  <c r="D156" i="17" s="1"/>
  <c r="F156" i="17" s="1"/>
  <c r="D33" i="16"/>
  <c r="F33" i="16" s="1"/>
  <c r="D34" i="16" s="1"/>
  <c r="F34" i="16" s="1"/>
  <c r="D35" i="16" s="1"/>
  <c r="F35" i="16" s="1"/>
  <c r="D36" i="16" s="1"/>
  <c r="F36" i="16" s="1"/>
  <c r="D37" i="16" s="1"/>
  <c r="F37" i="16" s="1"/>
  <c r="D32" i="16"/>
  <c r="F32" i="16" s="1"/>
  <c r="F128" i="16"/>
  <c r="D129" i="16"/>
  <c r="F129" i="16" s="1"/>
  <c r="D181" i="16"/>
  <c r="F181" i="16" s="1"/>
  <c r="D182" i="16" s="1"/>
  <c r="F182" i="16" s="1"/>
  <c r="D183" i="16" s="1"/>
  <c r="F183" i="16" s="1"/>
  <c r="D184" i="16" s="1"/>
  <c r="F184" i="16" s="1"/>
  <c r="D185" i="16" s="1"/>
  <c r="F185" i="16" s="1"/>
  <c r="F180" i="16"/>
  <c r="F179" i="15"/>
  <c r="D180" i="15"/>
  <c r="F180" i="15" s="1"/>
  <c r="D181" i="15" s="1"/>
  <c r="F181" i="15" s="1"/>
  <c r="F127" i="15"/>
  <c r="F128" i="15"/>
  <c r="D46" i="13"/>
  <c r="F46" i="13" s="1"/>
  <c r="D45" i="13"/>
  <c r="F45" i="13" s="1"/>
  <c r="E68" i="12"/>
  <c r="E27" i="12"/>
  <c r="C29" i="12" s="1"/>
  <c r="D39" i="17" l="1"/>
  <c r="F39" i="17" s="1"/>
  <c r="D40" i="17" s="1"/>
  <c r="F40" i="17" s="1"/>
  <c r="D41" i="17" s="1"/>
  <c r="F41" i="17" s="1"/>
  <c r="D42" i="17" s="1"/>
  <c r="F42" i="17" s="1"/>
  <c r="D43" i="17" s="1"/>
  <c r="F43" i="17" s="1"/>
  <c r="D44" i="17" s="1"/>
  <c r="F44" i="17" s="1"/>
  <c r="D45" i="17" s="1"/>
  <c r="F45" i="17" s="1"/>
  <c r="D46" i="17" s="1"/>
  <c r="F46" i="17" s="1"/>
  <c r="F47" i="17" s="1"/>
  <c r="F38" i="17"/>
  <c r="D38" i="16"/>
  <c r="F38" i="16" s="1"/>
  <c r="D39" i="16" s="1"/>
  <c r="F39" i="16" s="1"/>
  <c r="D40" i="16" s="1"/>
  <c r="F40" i="16" s="1"/>
  <c r="D41" i="16"/>
  <c r="D182" i="15"/>
  <c r="F182" i="15" s="1"/>
  <c r="D183" i="15" s="1"/>
  <c r="F183" i="15" s="1"/>
  <c r="D184" i="15" s="1"/>
  <c r="F184" i="15" s="1"/>
  <c r="F22" i="13"/>
  <c r="D23" i="13" s="1"/>
  <c r="C36" i="12"/>
  <c r="C35" i="12"/>
  <c r="E35" i="12" s="1"/>
  <c r="E29" i="12"/>
  <c r="C30" i="12" s="1"/>
  <c r="E30" i="12" s="1"/>
  <c r="C31" i="12" s="1"/>
  <c r="E31" i="12" s="1"/>
  <c r="C32" i="12" s="1"/>
  <c r="E32" i="12" s="1"/>
  <c r="C33" i="12" s="1"/>
  <c r="E33" i="12" s="1"/>
  <c r="C34" i="12" s="1"/>
  <c r="E34" i="12" s="1"/>
  <c r="F41" i="16" l="1"/>
  <c r="D42" i="16" s="1"/>
  <c r="F42" i="16" s="1"/>
  <c r="D44" i="16" s="1"/>
  <c r="F44" i="16" s="1"/>
  <c r="F23" i="13"/>
  <c r="D24" i="13" s="1"/>
  <c r="C37" i="12"/>
  <c r="E37" i="12" s="1"/>
  <c r="E36" i="12"/>
  <c r="D43" i="16" l="1"/>
  <c r="F43" i="16" s="1"/>
  <c r="D45" i="16"/>
  <c r="F45" i="16" s="1"/>
  <c r="D46" i="16" s="1"/>
  <c r="F46" i="16" s="1"/>
  <c r="D47" i="16" s="1"/>
  <c r="F47" i="16" s="1"/>
  <c r="D48" i="16"/>
  <c r="F24" i="13"/>
  <c r="D25" i="13" s="1"/>
  <c r="F25" i="13" s="1"/>
  <c r="D26" i="13" s="1"/>
  <c r="F26" i="13" s="1"/>
  <c r="D27" i="13" s="1"/>
  <c r="F27" i="13" s="1"/>
  <c r="D28" i="13" s="1"/>
  <c r="F28" i="13" s="1"/>
  <c r="D29" i="13" s="1"/>
  <c r="F29" i="13" s="1"/>
  <c r="C54" i="10"/>
  <c r="C42" i="10"/>
  <c r="C41" i="10"/>
  <c r="E41" i="10" s="1"/>
  <c r="D40" i="10"/>
  <c r="E40" i="10" s="1"/>
  <c r="C45" i="10" s="1"/>
  <c r="C74" i="10"/>
  <c r="E74" i="10" s="1"/>
  <c r="C73" i="10"/>
  <c r="E73" i="10" s="1"/>
  <c r="D72" i="10"/>
  <c r="C72" i="10"/>
  <c r="E71" i="10"/>
  <c r="C75" i="10" s="1"/>
  <c r="D68" i="10"/>
  <c r="D67" i="10"/>
  <c r="D55" i="10"/>
  <c r="E53" i="10"/>
  <c r="C59" i="10" s="1"/>
  <c r="D49" i="10"/>
  <c r="D48" i="10"/>
  <c r="C5" i="10"/>
  <c r="E5" i="10" s="1"/>
  <c r="C6" i="10" s="1"/>
  <c r="D4" i="10"/>
  <c r="C4" i="10"/>
  <c r="E4" i="10" s="1"/>
  <c r="E3" i="10"/>
  <c r="A3" i="10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C74" i="9"/>
  <c r="E74" i="9" s="1"/>
  <c r="C73" i="9"/>
  <c r="E73" i="9" s="1"/>
  <c r="D72" i="9"/>
  <c r="C72" i="9"/>
  <c r="E71" i="9"/>
  <c r="C75" i="9" s="1"/>
  <c r="E75" i="9" s="1"/>
  <c r="C77" i="9" s="1"/>
  <c r="C78" i="9" s="1"/>
  <c r="E78" i="9" s="1"/>
  <c r="D68" i="9"/>
  <c r="D67" i="9"/>
  <c r="D55" i="9"/>
  <c r="C55" i="9"/>
  <c r="E54" i="9"/>
  <c r="C59" i="9" s="1"/>
  <c r="D50" i="9"/>
  <c r="D49" i="9"/>
  <c r="C44" i="9"/>
  <c r="C45" i="9" s="1"/>
  <c r="E45" i="9" s="1"/>
  <c r="E43" i="9"/>
  <c r="C46" i="9" s="1"/>
  <c r="C47" i="9" s="1"/>
  <c r="C6" i="9"/>
  <c r="E6" i="9" s="1"/>
  <c r="C5" i="9"/>
  <c r="E5" i="9" s="1"/>
  <c r="D4" i="9"/>
  <c r="C4" i="9"/>
  <c r="C7" i="9" s="1"/>
  <c r="E7" i="9" s="1"/>
  <c r="E3" i="9"/>
  <c r="C41" i="9" s="1"/>
  <c r="E41" i="9" s="1"/>
  <c r="A3" i="9"/>
  <c r="A4" i="9" s="1"/>
  <c r="A5" i="9" s="1"/>
  <c r="A6" i="9" s="1"/>
  <c r="A14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D23" i="8"/>
  <c r="C5" i="8"/>
  <c r="C47" i="8"/>
  <c r="E47" i="8" s="1"/>
  <c r="C48" i="8"/>
  <c r="E48" i="8" s="1"/>
  <c r="D46" i="8"/>
  <c r="D42" i="8"/>
  <c r="D41" i="8"/>
  <c r="D29" i="8"/>
  <c r="C29" i="8"/>
  <c r="C30" i="8" s="1"/>
  <c r="E30" i="8" s="1"/>
  <c r="E28" i="8"/>
  <c r="C33" i="8" s="1"/>
  <c r="C37" i="8" s="1"/>
  <c r="E37" i="8" s="1"/>
  <c r="D24" i="8"/>
  <c r="C18" i="8"/>
  <c r="E18" i="8" s="1"/>
  <c r="E17" i="8"/>
  <c r="C20" i="8" s="1"/>
  <c r="C6" i="8"/>
  <c r="E6" i="8" s="1"/>
  <c r="C7" i="8" s="1"/>
  <c r="E7" i="8" s="1"/>
  <c r="D4" i="8"/>
  <c r="C4" i="8"/>
  <c r="E3" i="8"/>
  <c r="C15" i="8" s="1"/>
  <c r="E15" i="8" s="1"/>
  <c r="C42" i="7"/>
  <c r="E42" i="7" s="1"/>
  <c r="D48" i="7"/>
  <c r="C43" i="7"/>
  <c r="E43" i="7" s="1"/>
  <c r="C41" i="7"/>
  <c r="E41" i="7" s="1"/>
  <c r="E40" i="7"/>
  <c r="C44" i="7" s="1"/>
  <c r="C46" i="7" s="1"/>
  <c r="E46" i="7" s="1"/>
  <c r="D37" i="7"/>
  <c r="D36" i="7"/>
  <c r="D25" i="7"/>
  <c r="C25" i="7"/>
  <c r="C26" i="7" s="1"/>
  <c r="E26" i="7" s="1"/>
  <c r="E24" i="7"/>
  <c r="C29" i="7" s="1"/>
  <c r="C34" i="7" s="1"/>
  <c r="E34" i="7" s="1"/>
  <c r="D20" i="7"/>
  <c r="C16" i="7"/>
  <c r="E16" i="7" s="1"/>
  <c r="E15" i="7"/>
  <c r="C17" i="7" s="1"/>
  <c r="C5" i="7"/>
  <c r="E5" i="7" s="1"/>
  <c r="C6" i="7" s="1"/>
  <c r="E6" i="7" s="1"/>
  <c r="D4" i="7"/>
  <c r="C4" i="7"/>
  <c r="E3" i="7"/>
  <c r="C13" i="7" s="1"/>
  <c r="E13" i="7" s="1"/>
  <c r="E3" i="6"/>
  <c r="C13" i="6" s="1"/>
  <c r="E13" i="6" s="1"/>
  <c r="C4" i="6"/>
  <c r="D4" i="6"/>
  <c r="C5" i="6"/>
  <c r="E5" i="6"/>
  <c r="C6" i="6" s="1"/>
  <c r="E6" i="6" s="1"/>
  <c r="E15" i="6"/>
  <c r="C17" i="6" s="1"/>
  <c r="C16" i="6"/>
  <c r="E16" i="6" s="1"/>
  <c r="D20" i="6"/>
  <c r="E24" i="6"/>
  <c r="C29" i="6" s="1"/>
  <c r="C30" i="6" s="1"/>
  <c r="C25" i="6"/>
  <c r="C26" i="6" s="1"/>
  <c r="E26" i="6" s="1"/>
  <c r="D25" i="6"/>
  <c r="E25" i="6" s="1"/>
  <c r="D36" i="6"/>
  <c r="D37" i="6"/>
  <c r="E40" i="6"/>
  <c r="C44" i="6" s="1"/>
  <c r="C41" i="6"/>
  <c r="E41" i="6" s="1"/>
  <c r="C42" i="6"/>
  <c r="E42" i="6"/>
  <c r="C43" i="6"/>
  <c r="E43" i="6" s="1"/>
  <c r="D45" i="6"/>
  <c r="D45" i="5"/>
  <c r="D39" i="5"/>
  <c r="D35" i="5"/>
  <c r="D34" i="5"/>
  <c r="D25" i="5"/>
  <c r="C25" i="5"/>
  <c r="C26" i="5" s="1"/>
  <c r="E26" i="5" s="1"/>
  <c r="E24" i="5"/>
  <c r="C28" i="5" s="1"/>
  <c r="C32" i="5" s="1"/>
  <c r="E32" i="5" s="1"/>
  <c r="D20" i="5"/>
  <c r="C16" i="5"/>
  <c r="E16" i="5" s="1"/>
  <c r="E15" i="5"/>
  <c r="C17" i="5" s="1"/>
  <c r="C5" i="5"/>
  <c r="E5" i="5" s="1"/>
  <c r="C6" i="5" s="1"/>
  <c r="E6" i="5" s="1"/>
  <c r="D4" i="5"/>
  <c r="C4" i="5"/>
  <c r="E3" i="5"/>
  <c r="C13" i="5" s="1"/>
  <c r="E13" i="5" s="1"/>
  <c r="E4" i="6" l="1"/>
  <c r="E29" i="6"/>
  <c r="C35" i="6" s="1"/>
  <c r="E72" i="10"/>
  <c r="F48" i="16"/>
  <c r="D49" i="16" s="1"/>
  <c r="F49" i="16" s="1"/>
  <c r="D50" i="16" s="1"/>
  <c r="F50" i="16" s="1"/>
  <c r="D51" i="16" s="1"/>
  <c r="F51" i="16" s="1"/>
  <c r="D52" i="16" s="1"/>
  <c r="F52" i="16" s="1"/>
  <c r="D53" i="16" s="1"/>
  <c r="F53" i="16" s="1"/>
  <c r="D54" i="16" s="1"/>
  <c r="F54" i="16" s="1"/>
  <c r="D55" i="16" s="1"/>
  <c r="F55" i="16" s="1"/>
  <c r="D56" i="16" s="1"/>
  <c r="F56" i="16" s="1"/>
  <c r="C45" i="6"/>
  <c r="E45" i="6" s="1"/>
  <c r="E44" i="6"/>
  <c r="C46" i="6" s="1"/>
  <c r="C21" i="6"/>
  <c r="E21" i="6" s="1"/>
  <c r="E17" i="6"/>
  <c r="C22" i="6" s="1"/>
  <c r="E22" i="6" s="1"/>
  <c r="C18" i="6"/>
  <c r="E18" i="6" s="1"/>
  <c r="C7" i="6"/>
  <c r="E7" i="6" s="1"/>
  <c r="C8" i="6"/>
  <c r="E8" i="6" s="1"/>
  <c r="C9" i="6" s="1"/>
  <c r="E9" i="6" s="1"/>
  <c r="C10" i="6" s="1"/>
  <c r="E10" i="6" s="1"/>
  <c r="C11" i="6" s="1"/>
  <c r="C37" i="6"/>
  <c r="E37" i="6" s="1"/>
  <c r="E35" i="6"/>
  <c r="C38" i="6" s="1"/>
  <c r="E38" i="6" s="1"/>
  <c r="C36" i="6"/>
  <c r="E36" i="6" s="1"/>
  <c r="C31" i="6"/>
  <c r="E31" i="6" s="1"/>
  <c r="E30" i="6"/>
  <c r="C33" i="6"/>
  <c r="E33" i="6" s="1"/>
  <c r="C27" i="6"/>
  <c r="E27" i="6" s="1"/>
  <c r="C28" i="6" s="1"/>
  <c r="E28" i="6" s="1"/>
  <c r="C34" i="6"/>
  <c r="E34" i="6" s="1"/>
  <c r="C27" i="7"/>
  <c r="E27" i="7" s="1"/>
  <c r="C28" i="7" s="1"/>
  <c r="E28" i="7" s="1"/>
  <c r="C38" i="10"/>
  <c r="E38" i="10" s="1"/>
  <c r="C50" i="10"/>
  <c r="E50" i="10" s="1"/>
  <c r="C46" i="10"/>
  <c r="E45" i="10"/>
  <c r="C51" i="10" s="1"/>
  <c r="E51" i="10" s="1"/>
  <c r="C76" i="10"/>
  <c r="E76" i="10" s="1"/>
  <c r="E75" i="10"/>
  <c r="C77" i="10" s="1"/>
  <c r="C60" i="10"/>
  <c r="E59" i="10"/>
  <c r="C63" i="10"/>
  <c r="E63" i="10" s="1"/>
  <c r="C65" i="10"/>
  <c r="E65" i="10" s="1"/>
  <c r="C13" i="9"/>
  <c r="E13" i="9" s="1"/>
  <c r="C14" i="9" s="1"/>
  <c r="E14" i="9" s="1"/>
  <c r="E72" i="9"/>
  <c r="E55" i="9"/>
  <c r="E4" i="9"/>
  <c r="C56" i="9"/>
  <c r="E56" i="9" s="1"/>
  <c r="C8" i="9"/>
  <c r="E47" i="9"/>
  <c r="C49" i="9"/>
  <c r="E59" i="9"/>
  <c r="C63" i="9"/>
  <c r="E63" i="9" s="1"/>
  <c r="C65" i="9"/>
  <c r="E65" i="9" s="1"/>
  <c r="E46" i="9"/>
  <c r="C52" i="9" s="1"/>
  <c r="E52" i="9" s="1"/>
  <c r="C60" i="9"/>
  <c r="C48" i="9"/>
  <c r="E48" i="9" s="1"/>
  <c r="C51" i="9"/>
  <c r="E51" i="9" s="1"/>
  <c r="E77" i="9"/>
  <c r="C80" i="9" s="1"/>
  <c r="C79" i="9"/>
  <c r="E79" i="9" s="1"/>
  <c r="E44" i="9"/>
  <c r="C76" i="9"/>
  <c r="E76" i="9" s="1"/>
  <c r="C57" i="9"/>
  <c r="E57" i="9" s="1"/>
  <c r="C58" i="9" s="1"/>
  <c r="E58" i="9" s="1"/>
  <c r="C19" i="8"/>
  <c r="E19" i="8" s="1"/>
  <c r="E4" i="8"/>
  <c r="C39" i="8"/>
  <c r="E39" i="8" s="1"/>
  <c r="C21" i="8"/>
  <c r="C22" i="8" s="1"/>
  <c r="E22" i="8" s="1"/>
  <c r="E20" i="8"/>
  <c r="C26" i="8" s="1"/>
  <c r="E26" i="8" s="1"/>
  <c r="C25" i="8"/>
  <c r="E25" i="8" s="1"/>
  <c r="C8" i="8"/>
  <c r="E8" i="8" s="1"/>
  <c r="C9" i="8" s="1"/>
  <c r="E9" i="8" s="1"/>
  <c r="C10" i="8" s="1"/>
  <c r="E10" i="8" s="1"/>
  <c r="E33" i="8"/>
  <c r="C31" i="8"/>
  <c r="E31" i="8" s="1"/>
  <c r="C32" i="8" s="1"/>
  <c r="E32" i="8" s="1"/>
  <c r="C34" i="8"/>
  <c r="E29" i="8"/>
  <c r="E44" i="7"/>
  <c r="C47" i="7" s="1"/>
  <c r="E47" i="7" s="1"/>
  <c r="C49" i="7" s="1"/>
  <c r="C45" i="7"/>
  <c r="E45" i="7" s="1"/>
  <c r="E25" i="7"/>
  <c r="E4" i="7"/>
  <c r="C21" i="7"/>
  <c r="E21" i="7" s="1"/>
  <c r="C18" i="7"/>
  <c r="E17" i="7"/>
  <c r="C22" i="7" s="1"/>
  <c r="E22" i="7" s="1"/>
  <c r="C8" i="7"/>
  <c r="E8" i="7" s="1"/>
  <c r="C9" i="7" s="1"/>
  <c r="E9" i="7" s="1"/>
  <c r="C10" i="7" s="1"/>
  <c r="E10" i="7" s="1"/>
  <c r="C11" i="7" s="1"/>
  <c r="C7" i="7"/>
  <c r="E7" i="7" s="1"/>
  <c r="E29" i="7"/>
  <c r="C35" i="7" s="1"/>
  <c r="C30" i="7"/>
  <c r="C33" i="7"/>
  <c r="E33" i="7" s="1"/>
  <c r="E11" i="6"/>
  <c r="C12" i="6"/>
  <c r="E12" i="6" s="1"/>
  <c r="C32" i="6"/>
  <c r="E32" i="6" s="1"/>
  <c r="E4" i="5"/>
  <c r="E25" i="5"/>
  <c r="C39" i="5"/>
  <c r="E39" i="5" s="1"/>
  <c r="E38" i="5"/>
  <c r="C18" i="5"/>
  <c r="E17" i="5"/>
  <c r="C22" i="5" s="1"/>
  <c r="E22" i="5" s="1"/>
  <c r="C21" i="5"/>
  <c r="E21" i="5" s="1"/>
  <c r="C7" i="5"/>
  <c r="E7" i="5" s="1"/>
  <c r="C8" i="5"/>
  <c r="E8" i="5" s="1"/>
  <c r="C9" i="5" s="1"/>
  <c r="E9" i="5" s="1"/>
  <c r="C10" i="5" s="1"/>
  <c r="E10" i="5" s="1"/>
  <c r="C11" i="5" s="1"/>
  <c r="C31" i="5"/>
  <c r="E31" i="5" s="1"/>
  <c r="E28" i="5"/>
  <c r="C33" i="5" s="1"/>
  <c r="C29" i="5"/>
  <c r="C41" i="4"/>
  <c r="E41" i="4" s="1"/>
  <c r="C40" i="4"/>
  <c r="E40" i="4" s="1"/>
  <c r="C39" i="4"/>
  <c r="E39" i="4" s="1"/>
  <c r="D35" i="4"/>
  <c r="D34" i="4"/>
  <c r="C48" i="6" l="1"/>
  <c r="E48" i="6" s="1"/>
  <c r="C50" i="6" s="1"/>
  <c r="E50" i="6" s="1"/>
  <c r="C47" i="6"/>
  <c r="E47" i="6" s="1"/>
  <c r="C49" i="6" s="1"/>
  <c r="E49" i="6" s="1"/>
  <c r="E46" i="6"/>
  <c r="C19" i="6"/>
  <c r="C64" i="10"/>
  <c r="C66" i="10"/>
  <c r="C62" i="10"/>
  <c r="E62" i="10" s="1"/>
  <c r="C61" i="10"/>
  <c r="E61" i="10" s="1"/>
  <c r="E60" i="10"/>
  <c r="C78" i="10"/>
  <c r="E78" i="10" s="1"/>
  <c r="E77" i="10"/>
  <c r="C80" i="10" s="1"/>
  <c r="C79" i="10"/>
  <c r="E79" i="10" s="1"/>
  <c r="C47" i="10"/>
  <c r="E47" i="10" s="1"/>
  <c r="E46" i="10"/>
  <c r="C48" i="10"/>
  <c r="C34" i="9"/>
  <c r="E34" i="9" s="1"/>
  <c r="C35" i="9" s="1"/>
  <c r="E35" i="9" s="1"/>
  <c r="C36" i="9" s="1"/>
  <c r="E36" i="9" s="1"/>
  <c r="C37" i="9" s="1"/>
  <c r="E37" i="9" s="1"/>
  <c r="C38" i="9" s="1"/>
  <c r="E38" i="9" s="1"/>
  <c r="C39" i="9" s="1"/>
  <c r="E39" i="9" s="1"/>
  <c r="C40" i="9" s="1"/>
  <c r="E40" i="9" s="1"/>
  <c r="C15" i="9"/>
  <c r="E8" i="9"/>
  <c r="C12" i="9" s="1"/>
  <c r="E12" i="9" s="1"/>
  <c r="C9" i="9"/>
  <c r="E9" i="9" s="1"/>
  <c r="C10" i="9" s="1"/>
  <c r="E10" i="9" s="1"/>
  <c r="C11" i="9" s="1"/>
  <c r="E11" i="9" s="1"/>
  <c r="C50" i="9"/>
  <c r="E50" i="9" s="1"/>
  <c r="E49" i="9"/>
  <c r="C61" i="9"/>
  <c r="E61" i="9" s="1"/>
  <c r="E60" i="9"/>
  <c r="C62" i="9"/>
  <c r="E62" i="9" s="1"/>
  <c r="C81" i="9"/>
  <c r="E81" i="9" s="1"/>
  <c r="C83" i="9" s="1"/>
  <c r="E83" i="9" s="1"/>
  <c r="C82" i="9"/>
  <c r="E82" i="9" s="1"/>
  <c r="C84" i="9" s="1"/>
  <c r="E84" i="9" s="1"/>
  <c r="E80" i="9"/>
  <c r="C66" i="9"/>
  <c r="C64" i="9"/>
  <c r="C40" i="8"/>
  <c r="C42" i="8" s="1"/>
  <c r="E42" i="8" s="1"/>
  <c r="C38" i="8"/>
  <c r="C11" i="8"/>
  <c r="E11" i="8" s="1"/>
  <c r="C12" i="8" s="1"/>
  <c r="E12" i="8" s="1"/>
  <c r="C13" i="8" s="1"/>
  <c r="E13" i="8" s="1"/>
  <c r="C23" i="8"/>
  <c r="E21" i="8"/>
  <c r="C36" i="8"/>
  <c r="E36" i="8" s="1"/>
  <c r="E34" i="8"/>
  <c r="C35" i="8"/>
  <c r="E35" i="8" s="1"/>
  <c r="E45" i="8"/>
  <c r="C46" i="8"/>
  <c r="E46" i="8" s="1"/>
  <c r="C48" i="7"/>
  <c r="E48" i="7" s="1"/>
  <c r="C32" i="7"/>
  <c r="E32" i="7" s="1"/>
  <c r="C31" i="7"/>
  <c r="E31" i="7" s="1"/>
  <c r="E30" i="7"/>
  <c r="C37" i="7"/>
  <c r="E37" i="7" s="1"/>
  <c r="C36" i="7"/>
  <c r="E36" i="7" s="1"/>
  <c r="E35" i="7"/>
  <c r="C38" i="7" s="1"/>
  <c r="E38" i="7" s="1"/>
  <c r="C19" i="7"/>
  <c r="E18" i="7"/>
  <c r="E11" i="7"/>
  <c r="C12" i="7"/>
  <c r="E12" i="7" s="1"/>
  <c r="C50" i="7"/>
  <c r="E50" i="7" s="1"/>
  <c r="C52" i="7" s="1"/>
  <c r="E52" i="7" s="1"/>
  <c r="E49" i="7"/>
  <c r="C51" i="7"/>
  <c r="E51" i="7" s="1"/>
  <c r="C53" i="7" s="1"/>
  <c r="E53" i="7" s="1"/>
  <c r="E19" i="6"/>
  <c r="C20" i="6"/>
  <c r="E20" i="6" s="1"/>
  <c r="C40" i="5"/>
  <c r="C30" i="5"/>
  <c r="E30" i="5" s="1"/>
  <c r="E29" i="5"/>
  <c r="C19" i="5"/>
  <c r="E18" i="5"/>
  <c r="C12" i="5"/>
  <c r="E12" i="5" s="1"/>
  <c r="E11" i="5"/>
  <c r="E33" i="5"/>
  <c r="C36" i="5" s="1"/>
  <c r="E36" i="5" s="1"/>
  <c r="C35" i="5"/>
  <c r="E35" i="5" s="1"/>
  <c r="C34" i="5"/>
  <c r="E34" i="5" s="1"/>
  <c r="D4" i="4"/>
  <c r="C4" i="4"/>
  <c r="E80" i="10" l="1"/>
  <c r="C82" i="10"/>
  <c r="E82" i="10" s="1"/>
  <c r="C84" i="10" s="1"/>
  <c r="E84" i="10" s="1"/>
  <c r="C81" i="10"/>
  <c r="E81" i="10" s="1"/>
  <c r="C83" i="10" s="1"/>
  <c r="E83" i="10" s="1"/>
  <c r="C68" i="10"/>
  <c r="E68" i="10" s="1"/>
  <c r="E66" i="10"/>
  <c r="C69" i="10" s="1"/>
  <c r="E69" i="10" s="1"/>
  <c r="C67" i="10"/>
  <c r="E67" i="10" s="1"/>
  <c r="E48" i="10"/>
  <c r="C49" i="10"/>
  <c r="E49" i="10" s="1"/>
  <c r="E42" i="10"/>
  <c r="C43" i="10" s="1"/>
  <c r="E15" i="9"/>
  <c r="C16" i="9" s="1"/>
  <c r="E16" i="9" s="1"/>
  <c r="C17" i="9" s="1"/>
  <c r="E17" i="9" s="1"/>
  <c r="C18" i="9" s="1"/>
  <c r="E18" i="9" s="1"/>
  <c r="C19" i="9" s="1"/>
  <c r="E19" i="9" s="1"/>
  <c r="C20" i="9" s="1"/>
  <c r="E20" i="9" s="1"/>
  <c r="C21" i="9" s="1"/>
  <c r="E21" i="9" s="1"/>
  <c r="C22" i="9"/>
  <c r="E22" i="9" s="1"/>
  <c r="C23" i="9" s="1"/>
  <c r="C67" i="9"/>
  <c r="E67" i="9" s="1"/>
  <c r="C68" i="9"/>
  <c r="E68" i="9" s="1"/>
  <c r="E66" i="9"/>
  <c r="C69" i="9" s="1"/>
  <c r="E69" i="9" s="1"/>
  <c r="E40" i="8"/>
  <c r="C43" i="8" s="1"/>
  <c r="E43" i="8" s="1"/>
  <c r="C41" i="8"/>
  <c r="E41" i="8" s="1"/>
  <c r="C14" i="8"/>
  <c r="C49" i="8"/>
  <c r="E23" i="8"/>
  <c r="C24" i="8"/>
  <c r="E24" i="8" s="1"/>
  <c r="E19" i="7"/>
  <c r="C20" i="7"/>
  <c r="E20" i="7" s="1"/>
  <c r="C43" i="5"/>
  <c r="E43" i="5" s="1"/>
  <c r="C42" i="5"/>
  <c r="E42" i="5" s="1"/>
  <c r="E40" i="5"/>
  <c r="C41" i="5"/>
  <c r="E41" i="5" s="1"/>
  <c r="C20" i="5"/>
  <c r="E20" i="5" s="1"/>
  <c r="C27" i="5" s="1"/>
  <c r="E27" i="5" s="1"/>
  <c r="E19" i="5"/>
  <c r="E4" i="4"/>
  <c r="C16" i="4"/>
  <c r="E15" i="4"/>
  <c r="C17" i="4" s="1"/>
  <c r="C21" i="4" s="1"/>
  <c r="E21" i="4" s="1"/>
  <c r="E43" i="10" l="1"/>
  <c r="C44" i="10"/>
  <c r="E6" i="10"/>
  <c r="C7" i="10" s="1"/>
  <c r="E7" i="10" s="1"/>
  <c r="C8" i="10" s="1"/>
  <c r="E8" i="10" s="1"/>
  <c r="C9" i="10" s="1"/>
  <c r="E9" i="10" s="1"/>
  <c r="E23" i="9"/>
  <c r="C25" i="9" s="1"/>
  <c r="C24" i="9"/>
  <c r="E24" i="9" s="1"/>
  <c r="E49" i="8"/>
  <c r="C50" i="8"/>
  <c r="E50" i="8" s="1"/>
  <c r="C44" i="5"/>
  <c r="C5" i="4"/>
  <c r="D25" i="4"/>
  <c r="D20" i="4"/>
  <c r="C18" i="4"/>
  <c r="C19" i="4" s="1"/>
  <c r="E17" i="4"/>
  <c r="C22" i="4" s="1"/>
  <c r="E22" i="4" s="1"/>
  <c r="E3" i="4"/>
  <c r="C13" i="4" s="1"/>
  <c r="E13" i="4" s="1"/>
  <c r="C7" i="3"/>
  <c r="E54" i="10" l="1"/>
  <c r="C55" i="10" s="1"/>
  <c r="C10" i="10"/>
  <c r="E10" i="10" s="1"/>
  <c r="E44" i="10"/>
  <c r="E25" i="9"/>
  <c r="C26" i="9" s="1"/>
  <c r="E26" i="9" s="1"/>
  <c r="C27" i="9" s="1"/>
  <c r="E27" i="9" s="1"/>
  <c r="C28" i="9" s="1"/>
  <c r="E28" i="9" s="1"/>
  <c r="C29" i="9" s="1"/>
  <c r="E29" i="9" s="1"/>
  <c r="C30" i="9" s="1"/>
  <c r="E30" i="9" s="1"/>
  <c r="C31" i="9"/>
  <c r="E31" i="9" s="1"/>
  <c r="C32" i="9" s="1"/>
  <c r="C51" i="8"/>
  <c r="C45" i="5"/>
  <c r="E45" i="5" s="1"/>
  <c r="E44" i="5"/>
  <c r="C46" i="5" s="1"/>
  <c r="E5" i="4"/>
  <c r="C6" i="4" s="1"/>
  <c r="E6" i="4" s="1"/>
  <c r="C20" i="4"/>
  <c r="E20" i="4" s="1"/>
  <c r="C27" i="4" s="1"/>
  <c r="E27" i="4" s="1"/>
  <c r="E19" i="4"/>
  <c r="C25" i="4"/>
  <c r="E24" i="4"/>
  <c r="C28" i="4" s="1"/>
  <c r="C32" i="4" s="1"/>
  <c r="E32" i="4" s="1"/>
  <c r="E18" i="4"/>
  <c r="C29" i="3"/>
  <c r="E29" i="3" s="1"/>
  <c r="E32" i="9" l="1"/>
  <c r="C33" i="9"/>
  <c r="E33" i="9" s="1"/>
  <c r="C47" i="5"/>
  <c r="E47" i="5" s="1"/>
  <c r="C49" i="5" s="1"/>
  <c r="E49" i="5" s="1"/>
  <c r="C51" i="5" s="1"/>
  <c r="E51" i="5" s="1"/>
  <c r="C48" i="5"/>
  <c r="E48" i="5" s="1"/>
  <c r="C50" i="5" s="1"/>
  <c r="E50" i="5" s="1"/>
  <c r="C52" i="5" s="1"/>
  <c r="E52" i="5" s="1"/>
  <c r="E46" i="5"/>
  <c r="C12" i="10"/>
  <c r="C11" i="10"/>
  <c r="C57" i="10"/>
  <c r="E57" i="10" s="1"/>
  <c r="C58" i="10" s="1"/>
  <c r="E58" i="10" s="1"/>
  <c r="C56" i="10"/>
  <c r="E56" i="10" s="1"/>
  <c r="E55" i="10"/>
  <c r="C52" i="8"/>
  <c r="E52" i="8" s="1"/>
  <c r="C53" i="8"/>
  <c r="E53" i="8" s="1"/>
  <c r="E51" i="8"/>
  <c r="C54" i="8" s="1"/>
  <c r="C31" i="4"/>
  <c r="E31" i="4" s="1"/>
  <c r="C29" i="4"/>
  <c r="E28" i="4"/>
  <c r="C33" i="4" s="1"/>
  <c r="C35" i="4" s="1"/>
  <c r="E35" i="4" s="1"/>
  <c r="C8" i="4"/>
  <c r="E8" i="4" s="1"/>
  <c r="C9" i="4" s="1"/>
  <c r="E9" i="4" s="1"/>
  <c r="C10" i="4" s="1"/>
  <c r="E10" i="4" s="1"/>
  <c r="C11" i="4" s="1"/>
  <c r="C7" i="4"/>
  <c r="E7" i="4" s="1"/>
  <c r="C26" i="4"/>
  <c r="E26" i="4" s="1"/>
  <c r="E25" i="4"/>
  <c r="D21" i="3"/>
  <c r="D19" i="3"/>
  <c r="D18" i="3"/>
  <c r="C17" i="3"/>
  <c r="C17" i="10" l="1"/>
  <c r="E17" i="10" s="1"/>
  <c r="C18" i="10" s="1"/>
  <c r="E18" i="10" s="1"/>
  <c r="C19" i="10" s="1"/>
  <c r="E11" i="10"/>
  <c r="E12" i="10"/>
  <c r="C16" i="10" s="1"/>
  <c r="E16" i="10" s="1"/>
  <c r="C13" i="10"/>
  <c r="E13" i="10" s="1"/>
  <c r="C14" i="10" s="1"/>
  <c r="E14" i="10" s="1"/>
  <c r="C15" i="10" s="1"/>
  <c r="E15" i="10" s="1"/>
  <c r="C55" i="8"/>
  <c r="E55" i="8" s="1"/>
  <c r="C57" i="8" s="1"/>
  <c r="E57" i="8" s="1"/>
  <c r="C56" i="8"/>
  <c r="E56" i="8" s="1"/>
  <c r="C58" i="8" s="1"/>
  <c r="E58" i="8" s="1"/>
  <c r="E54" i="8"/>
  <c r="C34" i="4"/>
  <c r="E34" i="4" s="1"/>
  <c r="E33" i="4"/>
  <c r="C30" i="4"/>
  <c r="E30" i="4" s="1"/>
  <c r="E29" i="4"/>
  <c r="C12" i="4"/>
  <c r="E12" i="4" s="1"/>
  <c r="E16" i="4" s="1"/>
  <c r="E11" i="4"/>
  <c r="C4" i="3"/>
  <c r="E4" i="3" s="1"/>
  <c r="C5" i="3" s="1"/>
  <c r="E5" i="3" s="1"/>
  <c r="C6" i="3" s="1"/>
  <c r="E6" i="3" s="1"/>
  <c r="E3" i="3"/>
  <c r="C14" i="3" s="1"/>
  <c r="C28" i="2"/>
  <c r="E28" i="2" s="1"/>
  <c r="C29" i="2" s="1"/>
  <c r="D27" i="2"/>
  <c r="E27" i="2" s="1"/>
  <c r="C31" i="2" s="1"/>
  <c r="C18" i="2"/>
  <c r="E18" i="2" s="1"/>
  <c r="C19" i="2" s="1"/>
  <c r="D17" i="2"/>
  <c r="E17" i="2" s="1"/>
  <c r="C23" i="2" s="1"/>
  <c r="C4" i="2"/>
  <c r="E3" i="2"/>
  <c r="C15" i="2" s="1"/>
  <c r="E15" i="2" s="1"/>
  <c r="C26" i="10" l="1"/>
  <c r="E26" i="10" s="1"/>
  <c r="C27" i="10" s="1"/>
  <c r="E19" i="10"/>
  <c r="C20" i="10" s="1"/>
  <c r="E20" i="10" s="1"/>
  <c r="C21" i="10" s="1"/>
  <c r="E21" i="10" s="1"/>
  <c r="C22" i="10" s="1"/>
  <c r="E22" i="10" s="1"/>
  <c r="C23" i="10" s="1"/>
  <c r="E23" i="10" s="1"/>
  <c r="C24" i="10" s="1"/>
  <c r="E24" i="10" s="1"/>
  <c r="C25" i="10" s="1"/>
  <c r="E25" i="10" s="1"/>
  <c r="E38" i="4"/>
  <c r="C42" i="4" s="1"/>
  <c r="C36" i="4"/>
  <c r="E36" i="4" s="1"/>
  <c r="C8" i="3"/>
  <c r="E8" i="3" s="1"/>
  <c r="C9" i="3" s="1"/>
  <c r="E9" i="3" s="1"/>
  <c r="C10" i="3" s="1"/>
  <c r="E10" i="3" s="1"/>
  <c r="E7" i="3"/>
  <c r="E14" i="3"/>
  <c r="E16" i="3"/>
  <c r="C20" i="3" s="1"/>
  <c r="C18" i="3"/>
  <c r="E17" i="3"/>
  <c r="C7" i="2"/>
  <c r="E7" i="2" s="1"/>
  <c r="C8" i="2" s="1"/>
  <c r="E8" i="2" s="1"/>
  <c r="C9" i="2" s="1"/>
  <c r="E9" i="2" s="1"/>
  <c r="C10" i="2" s="1"/>
  <c r="E10" i="2" s="1"/>
  <c r="C11" i="2" s="1"/>
  <c r="E4" i="2"/>
  <c r="C5" i="2" s="1"/>
  <c r="E5" i="2" s="1"/>
  <c r="C6" i="2" s="1"/>
  <c r="E6" i="2" s="1"/>
  <c r="C24" i="2"/>
  <c r="E24" i="2" s="1"/>
  <c r="E23" i="2"/>
  <c r="C22" i="2"/>
  <c r="E19" i="2"/>
  <c r="C20" i="2"/>
  <c r="E20" i="2" s="1"/>
  <c r="C21" i="2" s="1"/>
  <c r="E21" i="2" s="1"/>
  <c r="C32" i="2"/>
  <c r="E32" i="2" s="1"/>
  <c r="E31" i="2"/>
  <c r="C33" i="2" s="1"/>
  <c r="E33" i="2" s="1"/>
  <c r="E29" i="2"/>
  <c r="C30" i="2"/>
  <c r="E30" i="2" s="1"/>
  <c r="D25" i="1"/>
  <c r="C26" i="1"/>
  <c r="E26" i="1" s="1"/>
  <c r="C27" i="1" s="1"/>
  <c r="E27" i="1" s="1"/>
  <c r="D15" i="1"/>
  <c r="E15" i="1" s="1"/>
  <c r="C21" i="1" s="1"/>
  <c r="C22" i="1" s="1"/>
  <c r="E22" i="1" s="1"/>
  <c r="C28" i="1" l="1"/>
  <c r="E28" i="1" s="1"/>
  <c r="C28" i="10"/>
  <c r="E28" i="10" s="1"/>
  <c r="E27" i="10"/>
  <c r="C29" i="10" s="1"/>
  <c r="C36" i="10" s="1"/>
  <c r="E42" i="4"/>
  <c r="C44" i="4" s="1"/>
  <c r="C43" i="4"/>
  <c r="E43" i="4" s="1"/>
  <c r="E20" i="3"/>
  <c r="C24" i="3" s="1"/>
  <c r="E24" i="3" s="1"/>
  <c r="C21" i="3"/>
  <c r="E21" i="3" s="1"/>
  <c r="E18" i="3"/>
  <c r="C19" i="3"/>
  <c r="E19" i="3" s="1"/>
  <c r="C11" i="3"/>
  <c r="E11" i="3" s="1"/>
  <c r="C12" i="3" s="1"/>
  <c r="E12" i="3" s="1"/>
  <c r="C13" i="3" s="1"/>
  <c r="E13" i="3" s="1"/>
  <c r="E11" i="2"/>
  <c r="C12" i="2" s="1"/>
  <c r="E12" i="2" s="1"/>
  <c r="C13" i="2" s="1"/>
  <c r="E13" i="2" s="1"/>
  <c r="C14" i="2" s="1"/>
  <c r="E14" i="2" s="1"/>
  <c r="C25" i="2"/>
  <c r="E25" i="2" s="1"/>
  <c r="E22" i="2"/>
  <c r="C4" i="1"/>
  <c r="C5" i="1" s="1"/>
  <c r="C16" i="1"/>
  <c r="E3" i="1"/>
  <c r="E25" i="1"/>
  <c r="C29" i="1" s="1"/>
  <c r="E29" i="1" l="1"/>
  <c r="C31" i="1" s="1"/>
  <c r="E31" i="1" s="1"/>
  <c r="C30" i="1"/>
  <c r="E30" i="1" s="1"/>
  <c r="E29" i="10"/>
  <c r="C30" i="10" s="1"/>
  <c r="E30" i="10" s="1"/>
  <c r="C31" i="10" s="1"/>
  <c r="E31" i="10" s="1"/>
  <c r="C32" i="10" s="1"/>
  <c r="E32" i="10" s="1"/>
  <c r="C33" i="10" s="1"/>
  <c r="E33" i="10" s="1"/>
  <c r="C34" i="10" s="1"/>
  <c r="E34" i="10" s="1"/>
  <c r="C35" i="10"/>
  <c r="E35" i="10" s="1"/>
  <c r="C46" i="4"/>
  <c r="E46" i="4" s="1"/>
  <c r="C48" i="4" s="1"/>
  <c r="E48" i="4" s="1"/>
  <c r="C50" i="4" s="1"/>
  <c r="E50" i="4" s="1"/>
  <c r="C45" i="4"/>
  <c r="E45" i="4" s="1"/>
  <c r="C47" i="4" s="1"/>
  <c r="E47" i="4" s="1"/>
  <c r="C49" i="4" s="1"/>
  <c r="E49" i="4" s="1"/>
  <c r="E44" i="4"/>
  <c r="E26" i="3"/>
  <c r="C31" i="3" s="1"/>
  <c r="C27" i="3"/>
  <c r="C22" i="3"/>
  <c r="E22" i="3" s="1"/>
  <c r="C23" i="3"/>
  <c r="E23" i="3" s="1"/>
  <c r="E5" i="1"/>
  <c r="C6" i="1" s="1"/>
  <c r="E6" i="1" s="1"/>
  <c r="C7" i="1" s="1"/>
  <c r="E7" i="1" s="1"/>
  <c r="C8" i="1" s="1"/>
  <c r="E16" i="1"/>
  <c r="C17" i="1" s="1"/>
  <c r="C20" i="1" s="1"/>
  <c r="E21" i="1"/>
  <c r="E4" i="1"/>
  <c r="C37" i="10" l="1"/>
  <c r="E37" i="10" s="1"/>
  <c r="E36" i="10"/>
  <c r="E27" i="3"/>
  <c r="C30" i="3"/>
  <c r="E30" i="3" s="1"/>
  <c r="C28" i="3"/>
  <c r="E28" i="3" s="1"/>
  <c r="E31" i="3"/>
  <c r="C33" i="3" s="1"/>
  <c r="E33" i="3" s="1"/>
  <c r="C32" i="3"/>
  <c r="E32" i="3" s="1"/>
  <c r="E20" i="1"/>
  <c r="C23" i="1"/>
  <c r="E23" i="1" s="1"/>
  <c r="E17" i="1"/>
  <c r="C18" i="1"/>
  <c r="E18" i="1" s="1"/>
  <c r="C19" i="1" s="1"/>
  <c r="E19" i="1" s="1"/>
  <c r="E8" i="1"/>
  <c r="C9" i="1" s="1"/>
  <c r="E9" i="1" s="1"/>
  <c r="C10" i="1" s="1"/>
  <c r="E10" i="1" s="1"/>
  <c r="C11" i="1" s="1"/>
  <c r="E11" i="1" s="1"/>
  <c r="C12" i="1" s="1"/>
  <c r="E12" i="1" s="1"/>
  <c r="C13" i="1" s="1"/>
  <c r="E13" i="1" s="1"/>
  <c r="E5" i="8"/>
  <c r="E14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Petr Čech</author>
  </authors>
  <commentList>
    <comment ref="E51" authorId="0" shapeId="0" xr:uid="{0EC9ECD8-2B9B-4693-8675-54B40E686060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  <comment ref="E56" authorId="0" shapeId="0" xr:uid="{935D7E05-AD0C-45AD-BE80-1A2B8431306A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Petr Čech</author>
  </authors>
  <commentList>
    <comment ref="E51" authorId="0" shapeId="0" xr:uid="{F8B8E409-EF26-415B-B363-912C5F4AD427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  <comment ref="E56" authorId="0" shapeId="0" xr:uid="{4F6CC0A8-53E6-4E74-8763-7E81D9508DCD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Petr Čech</author>
  </authors>
  <commentList>
    <comment ref="E122" authorId="0" shapeId="0" xr:uid="{608C91F5-40C1-4D71-B25A-16E1255A8B0B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  <comment ref="E133" authorId="0" shapeId="0" xr:uid="{65CD2DC4-1EF1-4A9A-83EE-B9AC5EAB3228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Petr Čech</author>
  </authors>
  <commentList>
    <comment ref="E123" authorId="0" shapeId="0" xr:uid="{9FBFD085-995D-4FDD-BFB8-D60E1525BEB6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  <comment ref="E134" authorId="0" shapeId="0" xr:uid="{17DF0086-55E9-4606-911E-7EB7D5E05F6C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Petr Čech</author>
  </authors>
  <commentList>
    <comment ref="E121" authorId="0" shapeId="0" xr:uid="{285795CF-BA20-45E1-8F1A-8E590852D836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  <comment ref="E132" authorId="0" shapeId="0" xr:uid="{1A5C75CF-1803-45C5-BE67-0461EEDFF0D7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Petr Čech</author>
  </authors>
  <commentList>
    <comment ref="E110" authorId="0" shapeId="0" xr:uid="{649193E7-B7FC-4CF5-ABB9-95A91A91DB73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  <comment ref="E121" authorId="0" shapeId="0" xr:uid="{399E270B-FBED-40B7-AB77-2CF8D291652B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Petr Čech</author>
  </authors>
  <commentList>
    <comment ref="E111" authorId="0" shapeId="0" xr:uid="{90AACB3E-78BB-44E6-B4DB-9F89BEAEA8A9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  <comment ref="E122" authorId="0" shapeId="0" xr:uid="{0EB60BE1-00BE-4D8E-BD3C-A35B7E782F62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Petr Čech</author>
  </authors>
  <commentList>
    <comment ref="E111" authorId="0" shapeId="0" xr:uid="{DA7654F7-0CA4-40A6-8103-2675BCCA9FDE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  <comment ref="E122" authorId="0" shapeId="0" xr:uid="{0D02E875-5BB8-491B-8C64-100DD833582D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Petr Čech</author>
  </authors>
  <commentList>
    <comment ref="E111" authorId="0" shapeId="0" xr:uid="{8700AF26-67FF-47A5-A45C-AB09150A50F0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  <comment ref="E122" authorId="0" shapeId="0" xr:uid="{8777CCB2-501E-42E3-81CC-A34DF9727E5D}">
      <text>
        <r>
          <rPr>
            <b/>
            <sz val="9"/>
            <color indexed="81"/>
            <rFont val="Tahoma"/>
            <family val="2"/>
            <charset val="238"/>
          </rPr>
          <t>Ing. Petr Čech:</t>
        </r>
        <r>
          <rPr>
            <sz val="9"/>
            <color indexed="81"/>
            <rFont val="Tahoma"/>
            <family val="2"/>
            <charset val="238"/>
          </rPr>
          <t xml:space="preserve">
10 dnů pro štěrkové předvrtávané piloty (cca 200 ks)</t>
        </r>
      </text>
    </comment>
  </commentList>
</comments>
</file>

<file path=xl/sharedStrings.xml><?xml version="1.0" encoding="utf-8"?>
<sst xmlns="http://schemas.openxmlformats.org/spreadsheetml/2006/main" count="4044" uniqueCount="627">
  <si>
    <r>
      <rPr>
        <b/>
        <sz val="11"/>
        <color theme="1"/>
        <rFont val="Arial"/>
        <family val="2"/>
        <charset val="238"/>
      </rPr>
      <t>Stavební postup</t>
    </r>
    <r>
      <rPr>
        <sz val="11"/>
        <color theme="1"/>
        <rFont val="Arial"/>
        <family val="2"/>
        <charset val="238"/>
      </rPr>
      <t>/Výluka</t>
    </r>
  </si>
  <si>
    <t>od</t>
  </si>
  <si>
    <t>dny</t>
  </si>
  <si>
    <t>do</t>
  </si>
  <si>
    <r>
      <t xml:space="preserve">Stavební postup č.0, </t>
    </r>
    <r>
      <rPr>
        <sz val="9"/>
        <color theme="1"/>
        <rFont val="Arial"/>
        <family val="2"/>
        <charset val="238"/>
      </rPr>
      <t>přípravné práce</t>
    </r>
  </si>
  <si>
    <t>Rok 2022</t>
  </si>
  <si>
    <r>
      <t xml:space="preserve">TK1+TV Havířov - Ostrava-Bartovice nepřetržitě, </t>
    </r>
    <r>
      <rPr>
        <i/>
        <sz val="9"/>
        <color theme="4" tint="-0.249977111117893"/>
        <rFont val="Arial"/>
        <family val="2"/>
        <charset val="238"/>
      </rPr>
      <t>výhybky č.43, 44</t>
    </r>
  </si>
  <si>
    <r>
      <t xml:space="preserve">TK2+TV Havířov - Ostrava-Bartovice nepřetržitě, </t>
    </r>
    <r>
      <rPr>
        <i/>
        <sz val="9"/>
        <color theme="4" tint="-0.249977111117893"/>
        <rFont val="Arial"/>
        <family val="2"/>
        <charset val="238"/>
      </rPr>
      <t>výhybky č.42, 45</t>
    </r>
  </si>
  <si>
    <t>ŽST Havířov, lichá KSk+TV, SK2+TV, SK4+TV, SK6+TV nepřetržitě, jízda do SK9b umožněna</t>
  </si>
  <si>
    <t>ŽST Havířov, SK7b, SK9b nepřetržitě</t>
  </si>
  <si>
    <r>
      <t xml:space="preserve">ŽST Havířov, SK8+TV, SK10+TV nepřetržitě, </t>
    </r>
    <r>
      <rPr>
        <i/>
        <sz val="9"/>
        <color theme="1"/>
        <rFont val="Arial"/>
        <family val="2"/>
        <charset val="238"/>
      </rPr>
      <t>provizorní oboustranné nástupiště mezi kolejemi č.8, 10</t>
    </r>
  </si>
  <si>
    <r>
      <t xml:space="preserve">Stavební postup č.2, </t>
    </r>
    <r>
      <rPr>
        <sz val="9"/>
        <color theme="1"/>
        <rFont val="Arial"/>
        <family val="2"/>
        <charset val="238"/>
      </rPr>
      <t>SK2, SK6+nást. 2</t>
    </r>
  </si>
  <si>
    <r>
      <t xml:space="preserve">Stavební postup č.1, </t>
    </r>
    <r>
      <rPr>
        <sz val="9"/>
        <color theme="1"/>
        <rFont val="Arial"/>
        <family val="2"/>
        <charset val="238"/>
      </rPr>
      <t>lichá KSk+nást. 1</t>
    </r>
  </si>
  <si>
    <t>ŽST Havířov, SK2+TV, SK4+TV, SK6+TV nepřetržitě</t>
  </si>
  <si>
    <t>Rok 2024</t>
  </si>
  <si>
    <t>Rok 2023</t>
  </si>
  <si>
    <r>
      <t>TK1+TV Havířov-Albrechtice na 4x8 hod,</t>
    </r>
    <r>
      <rPr>
        <i/>
        <sz val="9"/>
        <color theme="9" tint="-0.249977111117893"/>
        <rFont val="Arial"/>
        <family val="2"/>
        <charset val="238"/>
      </rPr>
      <t xml:space="preserve"> podpěry TV</t>
    </r>
  </si>
  <si>
    <r>
      <t>TK2+TV Havířov-Albrechtice na 3x8 hod,</t>
    </r>
    <r>
      <rPr>
        <i/>
        <sz val="9"/>
        <color theme="9" tint="-0.249977111117893"/>
        <rFont val="Arial"/>
        <family val="2"/>
        <charset val="238"/>
      </rPr>
      <t xml:space="preserve"> podpěry TV</t>
    </r>
  </si>
  <si>
    <r>
      <t xml:space="preserve">TK1+TV Havířov - Ostrava-Bartovice na 8x8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</si>
  <si>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r>
      <t xml:space="preserve">TK2+TV Havířov - Ostrava-Bartovice na 8x8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</si>
  <si>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t>TK1+TV Albertichce - Havířov</t>
  </si>
  <si>
    <t>TK2+TV Albertichce - Havířov</t>
  </si>
  <si>
    <t>ŽST Havířov, SK5+TV, SK7+TV nepřetržitě, na konci výluky vždy dvě kusé koleje</t>
  </si>
  <si>
    <r>
      <t xml:space="preserve">ŽST Havířov, SK6+TV, SK8+TV na 6x6 hod noční, </t>
    </r>
    <r>
      <rPr>
        <i/>
        <sz val="9"/>
        <color theme="1"/>
        <rFont val="Arial"/>
        <family val="2"/>
        <charset val="238"/>
      </rPr>
      <t>pažení</t>
    </r>
  </si>
  <si>
    <r>
      <t>TK1,2+TV Havířov-Albrechtice na 8x6 hod noční,</t>
    </r>
    <r>
      <rPr>
        <i/>
        <sz val="9"/>
        <rFont val="Arial"/>
        <family val="2"/>
        <charset val="238"/>
      </rPr>
      <t xml:space="preserve"> pažení</t>
    </r>
  </si>
  <si>
    <r>
      <t xml:space="preserve">ŽST Havířov, SK1+TV, SK2+TV na 6x6 hod noční, </t>
    </r>
    <r>
      <rPr>
        <i/>
        <sz val="9"/>
        <color theme="1"/>
        <rFont val="Arial"/>
        <family val="2"/>
        <charset val="238"/>
      </rPr>
      <t>pažení</t>
    </r>
  </si>
  <si>
    <r>
      <t xml:space="preserve">TK1,2+TV Havířov - Ostrava-Bartovice na 2x6 hod, </t>
    </r>
    <r>
      <rPr>
        <i/>
        <sz val="9"/>
        <rFont val="Arial"/>
        <family val="2"/>
        <charset val="238"/>
      </rPr>
      <t>pažení</t>
    </r>
  </si>
  <si>
    <r>
      <t xml:space="preserve">Stavební postup č.3, </t>
    </r>
    <r>
      <rPr>
        <sz val="9"/>
        <color theme="1"/>
        <rFont val="Arial"/>
        <family val="2"/>
        <charset val="238"/>
      </rPr>
      <t>sudá KSk</t>
    </r>
  </si>
  <si>
    <r>
      <t xml:space="preserve">ŽST Havířov, SK16+TV, SK18+TV na 6x6 hod noční, </t>
    </r>
    <r>
      <rPr>
        <i/>
        <sz val="9"/>
        <color theme="1"/>
        <rFont val="Arial"/>
        <family val="2"/>
        <charset val="238"/>
      </rPr>
      <t>pažení</t>
    </r>
  </si>
  <si>
    <t>ŽST Havířov, SK6+TV, SK8+TV, SK10+TV, SK12+TV, SK14+TV, SK16+TV, SK22+TV nepřetržitě</t>
  </si>
  <si>
    <r>
      <t xml:space="preserve">Stavební postup č.4, </t>
    </r>
    <r>
      <rPr>
        <sz val="9"/>
        <color theme="1"/>
        <rFont val="Arial"/>
        <family val="2"/>
        <charset val="238"/>
      </rPr>
      <t>SK1</t>
    </r>
  </si>
  <si>
    <t>ŽST Havířov, SK mezi výhybkami č.3, 14</t>
  </si>
  <si>
    <t>Stavební postup č.5</t>
  </si>
  <si>
    <t>ŽST Havířov, SK7+TV nepřetržitě, na konci výluky vždy dvě kusé koleje</t>
  </si>
  <si>
    <t>ŽST Havířov, SK5+TV nepřetržitě, na konci výluky vždy dvě kusé koleje</t>
  </si>
  <si>
    <t>Zimní přestávka 2022-2023</t>
  </si>
  <si>
    <r>
      <t xml:space="preserve">TK2+TV Havířov - Ostrava-Bartovice nepřetržitě, </t>
    </r>
    <r>
      <rPr>
        <i/>
        <sz val="9"/>
        <color theme="4" tint="-0.249977111117893"/>
        <rFont val="Arial"/>
        <family val="2"/>
        <charset val="238"/>
      </rPr>
      <t>most km 20,401+výhybky č.42, 45</t>
    </r>
  </si>
  <si>
    <r>
      <t>TK1+TV Havířov - Ostrava-Bartovice nepřetržitě,</t>
    </r>
    <r>
      <rPr>
        <i/>
        <sz val="9"/>
        <color theme="4" tint="-0.249977111117893"/>
        <rFont val="Arial"/>
        <family val="2"/>
        <charset val="238"/>
      </rPr>
      <t xml:space="preserve"> most km 20,401+výhybky č.43, 44, zprovoznění kolejových spojek</t>
    </r>
  </si>
  <si>
    <t>ŽST Havířov, lichá KSk+TV, SK2+TV, SK4+TV, nepřetržitě</t>
  </si>
  <si>
    <t>ŽST Havířov,SK20+TV, SK22+TV nepřetržitě</t>
  </si>
  <si>
    <t>ŽST Havířov, SK16+TV, SK18+TV nepřetržitě</t>
  </si>
  <si>
    <r>
      <t xml:space="preserve">Stavební postup č.1, </t>
    </r>
    <r>
      <rPr>
        <sz val="9"/>
        <color theme="1"/>
        <rFont val="Arial"/>
        <family val="2"/>
        <charset val="238"/>
      </rPr>
      <t>lichá KSk+nást. 1, 2+most 20,401+TK1</t>
    </r>
  </si>
  <si>
    <r>
      <t xml:space="preserve">Stavební postup č.0, </t>
    </r>
    <r>
      <rPr>
        <sz val="9"/>
        <color theme="1"/>
        <rFont val="Arial"/>
        <family val="2"/>
        <charset val="238"/>
      </rPr>
      <t>přípravné práce, most 20,401+TK2</t>
    </r>
  </si>
  <si>
    <r>
      <t xml:space="preserve">Stavební postup č.2, </t>
    </r>
    <r>
      <rPr>
        <sz val="9"/>
        <color theme="1"/>
        <rFont val="Arial"/>
        <family val="2"/>
        <charset val="238"/>
      </rPr>
      <t>TK1+lichá KSk+nást. 1, 2</t>
    </r>
  </si>
  <si>
    <t>Zimní přestávka 2023-2024</t>
  </si>
  <si>
    <t>ŽST Havířov, SK6+TV, SK8+TV, SK10+TV, SK12+TV, SK14+TV, SK16+TV nepřetržitě</t>
  </si>
  <si>
    <t>ŽST Havířov, SK2+TV nepřetržitě</t>
  </si>
  <si>
    <t>ŽST Havířov, vlečka PKPCI nepřetržitě</t>
  </si>
  <si>
    <t>ŽST Havířov, SK mezi výhybkami č.3, 14XA</t>
  </si>
  <si>
    <t>Stavební postup č.4</t>
  </si>
  <si>
    <r>
      <t xml:space="preserve">TK1,2+TV Havířov - Ostrava-Bartovice na 8x6 hod, </t>
    </r>
    <r>
      <rPr>
        <i/>
        <sz val="9"/>
        <rFont val="Arial"/>
        <family val="2"/>
        <charset val="238"/>
      </rPr>
      <t>pažení</t>
    </r>
  </si>
  <si>
    <r>
      <t xml:space="preserve">TK2+TV Havířov - Ostrava-Bartovice nepřetržitě, </t>
    </r>
    <r>
      <rPr>
        <i/>
        <sz val="9"/>
        <color theme="4" tint="-0.249977111117893"/>
        <rFont val="Arial"/>
        <family val="2"/>
        <charset val="238"/>
      </rPr>
      <t>most km 20,259+výhybky č.42, 45</t>
    </r>
  </si>
  <si>
    <r>
      <t>TK1+TV Havířov - Ostrava-Bartovice nepřetržitě,</t>
    </r>
    <r>
      <rPr>
        <i/>
        <sz val="9"/>
        <color theme="4" tint="-0.249977111117893"/>
        <rFont val="Arial"/>
        <family val="2"/>
        <charset val="238"/>
      </rPr>
      <t xml:space="preserve"> most km 20,259+výhybky č.43, 44, zprovoznění kolejových spojek</t>
    </r>
  </si>
  <si>
    <t>Stavební postup č.1</t>
  </si>
  <si>
    <t>Stavební postup č.2</t>
  </si>
  <si>
    <t>Stavební postup č.3</t>
  </si>
  <si>
    <t>ŽST Havířov, lichá KS+TV, SK2+TV, SK4+TV, nepřetržitě</t>
  </si>
  <si>
    <r>
      <rPr>
        <b/>
        <sz val="11"/>
        <color theme="1"/>
        <rFont val="Arial"/>
        <family val="2"/>
        <charset val="238"/>
      </rPr>
      <t>Stavební postup</t>
    </r>
    <r>
      <rPr>
        <sz val="11"/>
        <color theme="1"/>
        <rFont val="Arial"/>
        <family val="2"/>
        <charset val="238"/>
      </rPr>
      <t>/</t>
    </r>
    <r>
      <rPr>
        <i/>
        <sz val="11"/>
        <color theme="1"/>
        <rFont val="Arial"/>
        <family val="2"/>
        <charset val="238"/>
      </rPr>
      <t>Výluka</t>
    </r>
    <r>
      <rPr>
        <sz val="11"/>
        <color theme="1"/>
        <rFont val="Arial"/>
        <family val="2"/>
        <charset val="238"/>
      </rPr>
      <t>/</t>
    </r>
    <r>
      <rPr>
        <sz val="11"/>
        <color rgb="FF0070C0"/>
        <rFont val="Arial"/>
        <family val="2"/>
        <charset val="238"/>
      </rPr>
      <t>Vybrané SO</t>
    </r>
  </si>
  <si>
    <t>Technologická budova (stavební část, technologie)</t>
  </si>
  <si>
    <t>ŽST Havířov, lichá KS+TV, SK2+TV, SK4+TV, SK6+TV, nepřetržitě</t>
  </si>
  <si>
    <t>ŽST Havířov, SK7b nepřetržitě</t>
  </si>
  <si>
    <t>ŽST Havířov, SK mezi výhybkami č.3, 14XA nepřetržitě</t>
  </si>
  <si>
    <t>Rok 2025</t>
  </si>
  <si>
    <t>Zimní přestávka 2024-2025</t>
  </si>
  <si>
    <r>
      <t xml:space="preserve">Stavební postup č.6, </t>
    </r>
    <r>
      <rPr>
        <sz val="9"/>
        <color theme="1"/>
        <rFont val="Arial"/>
        <family val="2"/>
        <charset val="238"/>
      </rPr>
      <t>přepojení vl. METRANS-Šenov</t>
    </r>
  </si>
  <si>
    <t xml:space="preserve">Stavební postup č.5, </t>
  </si>
  <si>
    <t>ŽST Havířov, vlečka METRANS - Šenov</t>
  </si>
  <si>
    <t>Stavební postup č.7</t>
  </si>
  <si>
    <t>ŽST Havířov, SK18+TV, SK20+TV, SK22+TV nepřetržitě</t>
  </si>
  <si>
    <t>Stavební postup č.8</t>
  </si>
  <si>
    <t>ŽST Havířov, SK12+TV až SK22+TV na bartovickém zhlaví nepřetržitě</t>
  </si>
  <si>
    <r>
      <t xml:space="preserve">ŽST Havířov, vlečka METRANS - Šenov, </t>
    </r>
    <r>
      <rPr>
        <i/>
        <sz val="9"/>
        <color theme="0" tint="-0.499984740745262"/>
        <rFont val="Arial"/>
        <family val="2"/>
        <charset val="238"/>
      </rPr>
      <t>kabelovod</t>
    </r>
  </si>
  <si>
    <t>ŽST Havířov, SK18+TV, SK20+TV, SK22+TV na albrechtickém zhlaví nepřetržitě</t>
  </si>
  <si>
    <t>Stavební postup č.6</t>
  </si>
  <si>
    <r>
      <t xml:space="preserve">Stavební postup č.7, </t>
    </r>
    <r>
      <rPr>
        <sz val="9"/>
        <color theme="1"/>
        <rFont val="Arial"/>
        <family val="2"/>
        <charset val="238"/>
      </rPr>
      <t>přepojení vl. METRANS-Šenov</t>
    </r>
  </si>
  <si>
    <t>Stavební postup č.9</t>
  </si>
  <si>
    <t>ŽST Havířov, SK18+TV, SK20+TV, SK22+TV na bartovickém zhlaví nepřetržitě</t>
  </si>
  <si>
    <r>
      <t>ŽST Havířov, SK22a+TV nepřetržitě,</t>
    </r>
    <r>
      <rPr>
        <i/>
        <sz val="9"/>
        <color theme="1"/>
        <rFont val="Arial"/>
        <family val="2"/>
        <charset val="238"/>
      </rPr>
      <t xml:space="preserve"> provizorní připojeni</t>
    </r>
  </si>
  <si>
    <t>TK102+TV Albertichce - Havířov</t>
  </si>
  <si>
    <t>TK101+TV Albertichce - Havířov nepřetržitě</t>
  </si>
  <si>
    <r>
      <t xml:space="preserve">TK102 Albertichce - Havířov na 14x3 hod, noční, </t>
    </r>
    <r>
      <rPr>
        <i/>
        <sz val="9"/>
        <rFont val="Arial"/>
        <family val="2"/>
        <charset val="238"/>
      </rPr>
      <t>zásobování stavby</t>
    </r>
  </si>
  <si>
    <r>
      <t xml:space="preserve">TK101 Albertichce - Havířov na 14x3 hod, noční, </t>
    </r>
    <r>
      <rPr>
        <i/>
        <sz val="9"/>
        <rFont val="Arial"/>
        <family val="2"/>
        <charset val="238"/>
      </rPr>
      <t>zásobování stavby</t>
    </r>
  </si>
  <si>
    <r>
      <t>TK101,102+TV Havířov-Albrechtice na 8x6 hod noční,</t>
    </r>
    <r>
      <rPr>
        <i/>
        <sz val="9"/>
        <rFont val="Arial"/>
        <family val="2"/>
        <charset val="238"/>
      </rPr>
      <t xml:space="preserve"> pažení</t>
    </r>
  </si>
  <si>
    <t>ŽST Havířov, SK18+TV, SK20+TV, SK22+TV zhlaví nepřetržitě</t>
  </si>
  <si>
    <t>Stavební postup č.6b</t>
  </si>
  <si>
    <r>
      <t xml:space="preserve">Stavební postup č.6a, </t>
    </r>
    <r>
      <rPr>
        <sz val="9"/>
        <color theme="1"/>
        <rFont val="Arial"/>
        <family val="2"/>
        <charset val="238"/>
      </rPr>
      <t>přepojení vl. METRANS-Šenov do SK12</t>
    </r>
  </si>
  <si>
    <t>ŽST Havířov, SK6+TV, SK8+TV, SK10+TV, SK14+TV, SK16+TV nepřetržitě</t>
  </si>
  <si>
    <t>ŽST Havířov,SK12+TV nepřetržitě</t>
  </si>
  <si>
    <t>ŽST Havířov, SK6, SK8, SK10, SK12, SK14, SK16 na bartovickém zhlaví kusé</t>
  </si>
  <si>
    <r>
      <t xml:space="preserve">Stavební postup č.6, </t>
    </r>
    <r>
      <rPr>
        <sz val="9"/>
        <color theme="1"/>
        <rFont val="Arial"/>
        <family val="2"/>
        <charset val="238"/>
      </rPr>
      <t>přepojení vl. METRANS-Šenov do SK12</t>
    </r>
  </si>
  <si>
    <t>ŽST Havířov, SK10, SK12 na bartovickém zhlaví kusé</t>
  </si>
  <si>
    <t>-</t>
  </si>
  <si>
    <r>
      <t xml:space="preserve">ŽST Havířov, SK2+TV nepřetržitě, </t>
    </r>
    <r>
      <rPr>
        <i/>
        <sz val="9"/>
        <color theme="1"/>
        <rFont val="Arial"/>
        <family val="2"/>
        <charset val="238"/>
      </rPr>
      <t>přednostně zprovozněna kolejová spojka výhybek č.39/41</t>
    </r>
  </si>
  <si>
    <t>ŽST Havířov, SK22a+TV nepřetržitě</t>
  </si>
  <si>
    <t>ŽST Havířov, SK6, SK8, SK10, SK14, SK16, SK18, SK20, SK22 na bartovickém zhlaví kusé</t>
  </si>
  <si>
    <t>TK1+TV Albertichce - Havířov nepřetržitě</t>
  </si>
  <si>
    <r>
      <t xml:space="preserve">TK2 Albertichce - Havířov na 14x3 hod, noční, </t>
    </r>
    <r>
      <rPr>
        <i/>
        <sz val="9"/>
        <rFont val="Arial"/>
        <family val="2"/>
        <charset val="238"/>
      </rPr>
      <t>zásobování stavby</t>
    </r>
  </si>
  <si>
    <r>
      <t xml:space="preserve">TK1 Albertichce - Havířov na 14x3 hod, noční, </t>
    </r>
    <r>
      <rPr>
        <i/>
        <sz val="9"/>
        <rFont val="Arial"/>
        <family val="2"/>
        <charset val="238"/>
      </rPr>
      <t>zásobování stavby</t>
    </r>
  </si>
  <si>
    <r>
      <t xml:space="preserve">ŽST Havířov, SK5+TV, SK7+TV nepřetržitě, </t>
    </r>
    <r>
      <rPr>
        <i/>
        <sz val="9"/>
        <color theme="1"/>
        <rFont val="Arial"/>
        <family val="2"/>
        <charset val="238"/>
      </rPr>
      <t>na konci výluky vždy dvě kusé koleje</t>
    </r>
  </si>
  <si>
    <r>
      <t xml:space="preserve">TK2+TV Havířov - Ostrava-Bartovice nepřetržitě, </t>
    </r>
    <r>
      <rPr>
        <i/>
        <sz val="9"/>
        <color theme="4" tint="-0.249977111117893"/>
        <rFont val="Arial"/>
        <family val="2"/>
        <charset val="238"/>
      </rPr>
      <t>mosty km 19,992 a 20,259+výhybky č.42, 45</t>
    </r>
  </si>
  <si>
    <r>
      <t>TK1+TV Havířov - Ostrava-Bartovice nepřetržitě,</t>
    </r>
    <r>
      <rPr>
        <i/>
        <sz val="9"/>
        <color theme="4" tint="-0.249977111117893"/>
        <rFont val="Arial"/>
        <family val="2"/>
        <charset val="238"/>
      </rPr>
      <t xml:space="preserve"> mosty km 19,992 a 20,259+výhybky č.43, 44, zprovoznění kolejových spojek</t>
    </r>
  </si>
  <si>
    <r>
      <t xml:space="preserve">ŽST Havířov, SK18+TV, SK20+TV na 4x6 hod noční, </t>
    </r>
    <r>
      <rPr>
        <i/>
        <sz val="9"/>
        <color theme="1"/>
        <rFont val="Arial"/>
        <family val="2"/>
        <charset val="238"/>
      </rPr>
      <t>pažení</t>
    </r>
  </si>
  <si>
    <r>
      <t>TK101,102+TV Havířov-Albrechtice na 10x6 hod noční,</t>
    </r>
    <r>
      <rPr>
        <i/>
        <sz val="9"/>
        <rFont val="Arial"/>
        <family val="2"/>
        <charset val="238"/>
      </rPr>
      <t xml:space="preserve"> pažení</t>
    </r>
  </si>
  <si>
    <r>
      <t xml:space="preserve">ŽST Havířov, SK6+TV na 4x6 hod noční, </t>
    </r>
    <r>
      <rPr>
        <i/>
        <sz val="9"/>
        <color theme="1"/>
        <rFont val="Arial"/>
        <family val="2"/>
        <charset val="238"/>
      </rPr>
      <t>pažení</t>
    </r>
  </si>
  <si>
    <r>
      <t xml:space="preserve">ŽST Havířov, SK14+TV, SK16+TV na 4x6 hod noční, </t>
    </r>
    <r>
      <rPr>
        <i/>
        <sz val="9"/>
        <color theme="1"/>
        <rFont val="Arial"/>
        <family val="2"/>
        <charset val="238"/>
      </rPr>
      <t>pažení</t>
    </r>
  </si>
  <si>
    <r>
      <t xml:space="preserve">TK1 Havířov - Ostrava-Bartovice na 8x3 hod, noční, </t>
    </r>
    <r>
      <rPr>
        <i/>
        <sz val="9"/>
        <rFont val="Arial"/>
        <family val="2"/>
        <charset val="238"/>
      </rPr>
      <t>zásobování stavby</t>
    </r>
  </si>
  <si>
    <r>
      <t xml:space="preserve">TK2 Havířov - Ostrava-Bartovice na 8x3 hod, noční, </t>
    </r>
    <r>
      <rPr>
        <i/>
        <sz val="9"/>
        <rFont val="Arial"/>
        <family val="2"/>
        <charset val="238"/>
      </rPr>
      <t>zásobování stavby</t>
    </r>
  </si>
  <si>
    <r>
      <t>ŽST Havířov, SK22a+TV nepřetržitě,</t>
    </r>
    <r>
      <rPr>
        <i/>
        <sz val="9"/>
        <color theme="1"/>
        <rFont val="Arial"/>
        <family val="2"/>
        <charset val="238"/>
      </rPr>
      <t xml:space="preserve"> provizorní propojení</t>
    </r>
  </si>
  <si>
    <t>ŽST Havířov, vlečka METRANS - Šenov nepřetržitě</t>
  </si>
  <si>
    <t>ŽST Havířov, SK20+TV, SK22+TV nepřetržitě</t>
  </si>
  <si>
    <r>
      <t>TK1+TV Havířov-Albrechtice, SK1+TV po výhybku č.5 na 2x8 hod,</t>
    </r>
    <r>
      <rPr>
        <i/>
        <sz val="9"/>
        <color rgb="FFFF0000"/>
        <rFont val="Arial"/>
        <family val="2"/>
        <charset val="238"/>
      </rPr>
      <t xml:space="preserve"> podpěry TV</t>
    </r>
  </si>
  <si>
    <t>A01</t>
  </si>
  <si>
    <t>A02</t>
  </si>
  <si>
    <r>
      <t xml:space="preserve">ŽST Havířov, SK7b+TV na 2x8 hod, </t>
    </r>
    <r>
      <rPr>
        <i/>
        <sz val="9"/>
        <color rgb="FFFF0000"/>
        <rFont val="Arial"/>
        <family val="2"/>
        <charset val="238"/>
      </rPr>
      <t>podpěry TV</t>
    </r>
  </si>
  <si>
    <r>
      <t xml:space="preserve">ŽST Havířov, SK1+TV, SK7b+TV na 1x8 hod, </t>
    </r>
    <r>
      <rPr>
        <i/>
        <sz val="9"/>
        <color rgb="FFFF0000"/>
        <rFont val="Arial"/>
        <family val="2"/>
        <charset val="238"/>
      </rPr>
      <t>podpěry TV</t>
    </r>
  </si>
  <si>
    <t>B1</t>
  </si>
  <si>
    <r>
      <t xml:space="preserve">ŽST Havířov, SK1+TV, SK3+TV na 3x8 hod, </t>
    </r>
    <r>
      <rPr>
        <i/>
        <sz val="9"/>
        <color rgb="FFFF0000"/>
        <rFont val="Arial"/>
        <family val="2"/>
        <charset val="238"/>
      </rPr>
      <t>podpěry TV</t>
    </r>
  </si>
  <si>
    <r>
      <t xml:space="preserve">TK1+TV Havířov - Ostrava-Bartovice, SK1+TV na 1x8 hod, </t>
    </r>
    <r>
      <rPr>
        <i/>
        <sz val="9"/>
        <color rgb="FFFF0000"/>
        <rFont val="Arial"/>
        <family val="2"/>
        <charset val="238"/>
      </rPr>
      <t>podpěry TV</t>
    </r>
  </si>
  <si>
    <r>
      <t xml:space="preserve">ŽST Havířov, SK1+TV na 7x8 hod, </t>
    </r>
    <r>
      <rPr>
        <i/>
        <sz val="9"/>
        <color rgb="FFFF0000"/>
        <rFont val="Arial"/>
        <family val="2"/>
        <charset val="238"/>
      </rPr>
      <t>podpěry TV</t>
    </r>
  </si>
  <si>
    <r>
      <t>TK1+TV Havířov-Albrechtice, SK1+TV po výhybku č.5 na 2x8 hod,</t>
    </r>
    <r>
      <rPr>
        <i/>
        <sz val="9"/>
        <color theme="9" tint="-0.249977111117893"/>
        <rFont val="Arial"/>
        <family val="2"/>
        <charset val="238"/>
      </rPr>
      <t xml:space="preserve"> podpěry TV, bez vypnutí TV v liché KS</t>
    </r>
  </si>
  <si>
    <t>Vypnutí TV liché KS</t>
  </si>
  <si>
    <r>
      <t>TK2+TV Havířov-Albrechtice, SK2+TV po výhybku č.4 na 14x8 hod,</t>
    </r>
    <r>
      <rPr>
        <i/>
        <sz val="9"/>
        <color theme="9" tint="-0.249977111117893"/>
        <rFont val="Arial"/>
        <family val="2"/>
        <charset val="238"/>
      </rPr>
      <t xml:space="preserve"> podpěry TV, bez vypnutí TV v sudé KS</t>
    </r>
  </si>
  <si>
    <r>
      <t>TK2+TV Havířov-Albrechtice, SK2+TV po výhybku č.4 na 14x8 hod,</t>
    </r>
    <r>
      <rPr>
        <i/>
        <sz val="9"/>
        <color rgb="FFFF0000"/>
        <rFont val="Arial"/>
        <family val="2"/>
        <charset val="238"/>
      </rPr>
      <t xml:space="preserve"> podpěry TV</t>
    </r>
  </si>
  <si>
    <r>
      <t xml:space="preserve">ŽST Havířov, SK8+TV, SK10+TV na 5x8 hod, </t>
    </r>
    <r>
      <rPr>
        <i/>
        <sz val="9"/>
        <color rgb="FFFF0000"/>
        <rFont val="Arial"/>
        <family val="2"/>
        <charset val="238"/>
      </rPr>
      <t>podpěry TV</t>
    </r>
  </si>
  <si>
    <r>
      <t xml:space="preserve">ŽST Havířov, SK2+TV, SK4+TV na 3x8 hod, </t>
    </r>
    <r>
      <rPr>
        <i/>
        <sz val="9"/>
        <color rgb="FFFF0000"/>
        <rFont val="Arial"/>
        <family val="2"/>
        <charset val="238"/>
      </rPr>
      <t>podpěry TV</t>
    </r>
  </si>
  <si>
    <r>
      <t xml:space="preserve">ŽST Havířov, SK6+TV na 2x8 hod, </t>
    </r>
    <r>
      <rPr>
        <i/>
        <sz val="9"/>
        <color rgb="FFFF0000"/>
        <rFont val="Arial"/>
        <family val="2"/>
        <charset val="238"/>
      </rPr>
      <t>podpěry TV</t>
    </r>
  </si>
  <si>
    <r>
      <t xml:space="preserve">ŽST Havířov, SK2+TV, SK6+TV na 1x8 hod, </t>
    </r>
    <r>
      <rPr>
        <i/>
        <sz val="9"/>
        <color rgb="FFFF0000"/>
        <rFont val="Arial"/>
        <family val="2"/>
        <charset val="238"/>
      </rPr>
      <t>podpěry TV</t>
    </r>
  </si>
  <si>
    <r>
      <t xml:space="preserve">ŽST Havířov, SK6+TV, SK8+TV na 2x8 hod, </t>
    </r>
    <r>
      <rPr>
        <i/>
        <sz val="9"/>
        <color rgb="FFFF0000"/>
        <rFont val="Arial"/>
        <family val="2"/>
        <charset val="238"/>
      </rPr>
      <t>podpěry TV</t>
    </r>
  </si>
  <si>
    <t>Vypnutí TV sekce SK2, SK6, SK8, SK10</t>
  </si>
  <si>
    <t>B2</t>
  </si>
  <si>
    <r>
      <t xml:space="preserve">ŽST Havířov, sudá KS ostravské zhl.+TV na 1x6 hod, </t>
    </r>
    <r>
      <rPr>
        <i/>
        <sz val="9"/>
        <color rgb="FFFF0000"/>
        <rFont val="Arial"/>
        <family val="2"/>
        <charset val="238"/>
      </rPr>
      <t>podpěry TV</t>
    </r>
  </si>
  <si>
    <t>ŽST Havířov, SK12+TV, SK14+TV na 3x8 hod</t>
  </si>
  <si>
    <t>ŽST Havířov, SK22+TV na 3x8 hod</t>
  </si>
  <si>
    <t>ŽST Havířov, SK18+TV až SK22+TV albrecht.zhl.  (výh.18) na 1x6 hod</t>
  </si>
  <si>
    <t>ŽST Havířov, SK10+TV až SK22+TV albrecht.zhl.  (výh. 14 a 18) na 1x6 hod</t>
  </si>
  <si>
    <t>ŽST Havířov, SK20+TV, SK22+TV na 4x8 hod</t>
  </si>
  <si>
    <t>Vypnutí TV sekce SK2, SK6, SK8, SK10+SK12, SK14, SK16</t>
  </si>
  <si>
    <t>ŽST Havířov, SK16+TV, SK18+TV na 2x8 hod</t>
  </si>
  <si>
    <t>Vypnutí TV sekce SK12, SK14, SK16</t>
  </si>
  <si>
    <t>ŽST Havířov, SK2+TV na 1x8 hod</t>
  </si>
  <si>
    <t>Vypnutí TV sekce SK2, SK6, SK8, SK10+TK2 Havířov - Ostrava-Bartovice</t>
  </si>
  <si>
    <r>
      <t xml:space="preserve">ŽST Havířov, SK2+TV na 7x8 hod, </t>
    </r>
    <r>
      <rPr>
        <i/>
        <sz val="9"/>
        <color rgb="FFFF0000"/>
        <rFont val="Arial"/>
        <family val="2"/>
        <charset val="238"/>
      </rPr>
      <t>podpěry TV</t>
    </r>
  </si>
  <si>
    <r>
      <t xml:space="preserve">TK1,2+TV Havířov - Ostrava-Bartovice na 8x6 hod, </t>
    </r>
    <r>
      <rPr>
        <i/>
        <sz val="9"/>
        <color theme="7" tint="-0.249977111117893"/>
        <rFont val="Arial"/>
        <family val="2"/>
        <charset val="238"/>
      </rPr>
      <t>pažení</t>
    </r>
  </si>
  <si>
    <r>
      <t>TK101,102+TV Havířov-Albrechtice na 10x6 hod noční,</t>
    </r>
    <r>
      <rPr>
        <i/>
        <sz val="9"/>
        <color theme="7" tint="-0.249977111117893"/>
        <rFont val="Arial"/>
        <family val="2"/>
        <charset val="238"/>
      </rPr>
      <t xml:space="preserve"> pažení</t>
    </r>
  </si>
  <si>
    <r>
      <t xml:space="preserve">ŽST Havířov, SK8+TV, SK10+TV nepřetržitě, </t>
    </r>
    <r>
      <rPr>
        <b/>
        <i/>
        <sz val="9"/>
        <color theme="1"/>
        <rFont val="Arial"/>
        <family val="2"/>
        <charset val="238"/>
      </rPr>
      <t>provizorní oboustranné nástupiště</t>
    </r>
    <r>
      <rPr>
        <i/>
        <sz val="9"/>
        <color theme="1"/>
        <rFont val="Arial"/>
        <family val="2"/>
        <charset val="238"/>
      </rPr>
      <t xml:space="preserve"> mezi kolejemi č.8, 10</t>
    </r>
  </si>
  <si>
    <r>
      <t xml:space="preserve">ŽST Havířov, SK6+TV na 6x6 hod noční, </t>
    </r>
    <r>
      <rPr>
        <i/>
        <sz val="9"/>
        <color theme="1"/>
        <rFont val="Arial"/>
        <family val="2"/>
        <charset val="238"/>
      </rPr>
      <t>pažení</t>
    </r>
  </si>
  <si>
    <t>přemístit na začátek SP0</t>
  </si>
  <si>
    <t>nové umístění</t>
  </si>
  <si>
    <t>přemístit na začátek SP1</t>
  </si>
  <si>
    <t>přemístit na začátek SP3</t>
  </si>
  <si>
    <t>souběh s řádkem 28</t>
  </si>
  <si>
    <r>
      <t>TK1+TV Havířov - Ostrava-Bartovice nepřetržitě,</t>
    </r>
    <r>
      <rPr>
        <i/>
        <sz val="9"/>
        <color theme="4" tint="-0.249977111117893"/>
        <rFont val="Arial"/>
        <family val="2"/>
        <charset val="238"/>
      </rPr>
      <t xml:space="preserve"> mosty km 19,992 a 20,259+výhybky č.43, 44, zprovoznění kolej.spojek</t>
    </r>
  </si>
  <si>
    <r>
      <t xml:space="preserve">TK1,2+TV Havířov - Ostrava-Bartovice na 8x6 hod, </t>
    </r>
    <r>
      <rPr>
        <b/>
        <i/>
        <sz val="11"/>
        <color rgb="FFFF0000"/>
        <rFont val="Arial"/>
        <family val="2"/>
        <charset val="238"/>
      </rPr>
      <t>ZP</t>
    </r>
    <r>
      <rPr>
        <i/>
        <sz val="11"/>
        <color theme="7" tint="-0.249977111117893"/>
        <rFont val="Arial"/>
        <family val="2"/>
        <charset val="238"/>
      </rPr>
      <t xml:space="preserve">, </t>
    </r>
    <r>
      <rPr>
        <i/>
        <sz val="9"/>
        <color theme="7" tint="-0.249977111117893"/>
        <rFont val="Arial"/>
        <family val="2"/>
        <charset val="238"/>
      </rPr>
      <t>pažení mezi kolejemi</t>
    </r>
  </si>
  <si>
    <r>
      <t xml:space="preserve">TK101,102+TV Havířov-Albrechtice na 18x6 hod, </t>
    </r>
    <r>
      <rPr>
        <b/>
        <i/>
        <sz val="11"/>
        <color rgb="FFFF0000"/>
        <rFont val="Arial"/>
        <family val="2"/>
        <charset val="238"/>
      </rPr>
      <t>ZP</t>
    </r>
    <r>
      <rPr>
        <i/>
        <sz val="11"/>
        <color theme="7" tint="-0.249977111117893"/>
        <rFont val="Arial"/>
        <family val="2"/>
        <charset val="238"/>
      </rPr>
      <t xml:space="preserve"> noční,</t>
    </r>
    <r>
      <rPr>
        <i/>
        <sz val="9"/>
        <color theme="7" tint="-0.249977111117893"/>
        <rFont val="Arial"/>
        <family val="2"/>
        <charset val="238"/>
      </rPr>
      <t xml:space="preserve"> pažení mezi kolejemi</t>
    </r>
  </si>
  <si>
    <t>Práce na aktivaci zab.zař.</t>
  </si>
  <si>
    <r>
      <t xml:space="preserve">TK101,102+TV Havířov-Albrechtice na 9x6 hod, </t>
    </r>
    <r>
      <rPr>
        <b/>
        <i/>
        <sz val="11"/>
        <color rgb="FFFF0000"/>
        <rFont val="Arial"/>
        <family val="2"/>
        <charset val="238"/>
      </rPr>
      <t>ZP</t>
    </r>
    <r>
      <rPr>
        <i/>
        <sz val="11"/>
        <color theme="7" tint="-0.249977111117893"/>
        <rFont val="Arial"/>
        <family val="2"/>
        <charset val="238"/>
      </rPr>
      <t xml:space="preserve"> noční,</t>
    </r>
    <r>
      <rPr>
        <i/>
        <sz val="9"/>
        <color theme="7" tint="-0.249977111117893"/>
        <rFont val="Arial"/>
        <family val="2"/>
        <charset val="238"/>
      </rPr>
      <t xml:space="preserve"> pažení mezi kolejemi</t>
    </r>
  </si>
  <si>
    <r>
      <t>TK1+TV Havířov-Albrechtice, SK1+TV po výhybku č.5 na 2x8 hod,</t>
    </r>
    <r>
      <rPr>
        <i/>
        <sz val="9"/>
        <color theme="9" tint="-0.499984740745262"/>
        <rFont val="Arial"/>
        <family val="2"/>
        <charset val="238"/>
      </rPr>
      <t xml:space="preserve"> podpěry TV</t>
    </r>
  </si>
  <si>
    <r>
      <t xml:space="preserve">ŽST Havířov, SK1+TV na 7x8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</si>
  <si>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ŽST Havířov, SK7b+TV na 2x8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</si>
  <si>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ŽST Havířov, SK1+TV, SK7b+TV na 1x8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</si>
  <si>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ŽST Havířov, SK1+TV, SK3+TV na 3x8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</si>
  <si>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TK1+TV Havířov - Ostrava-Bartovice, SK1+TV na 1x8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</si>
  <si>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>TK2+TV Havířov-Albrechtice, SK2+TV po výhybku č.4 na 14x8 hod,</t>
    </r>
    <r>
      <rPr>
        <i/>
        <sz val="9"/>
        <color theme="9" tint="-0.499984740745262"/>
        <rFont val="Arial"/>
        <family val="2"/>
        <charset val="238"/>
      </rPr>
      <t xml:space="preserve"> podpěry TV</t>
    </r>
  </si>
  <si>
    <r>
      <t xml:space="preserve">ŽST Havířov, SK2+TV, SK6+TV na 1x8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</si>
  <si>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ŽST Havířov, SK6+TV na 2x8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</si>
  <si>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ŽST Havířov, SK2+TV, SK4+TV na 3x8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</si>
  <si>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ŽST Havířov, SK2+TV na 7x8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</si>
  <si>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ŽST Havířov, SK8+TV, SK10+TV na 5x8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</si>
  <si>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ŽST Havířov, SK6+TV, SK8+TV na 2x8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</si>
  <si>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ŽST Havířov, sudá KS ostravské zhl.+TV na 1x6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</si>
  <si>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>TK1+TV Havířov-Albrechtice, SK1+TV po výhybku č.5 na 2x8 hod,</t>
    </r>
    <r>
      <rPr>
        <i/>
        <sz val="9"/>
        <color theme="9" tint="-0.499984740745262"/>
        <rFont val="Arial"/>
        <family val="2"/>
        <charset val="238"/>
      </rPr>
      <t xml:space="preserve"> podpěry TV, bez vypnutí TV v liché KS</t>
    </r>
  </si>
  <si>
    <r>
      <t>TK2+TV Havířov-Albrechtice, SK2+TV po výhybku č.4 na 14x8 hod,</t>
    </r>
    <r>
      <rPr>
        <i/>
        <sz val="9"/>
        <color theme="9" tint="-0.499984740745262"/>
        <rFont val="Arial"/>
        <family val="2"/>
        <charset val="238"/>
      </rPr>
      <t xml:space="preserve"> podpěry TV, bez vypnutí TV v sudé KS</t>
    </r>
  </si>
  <si>
    <r>
      <t xml:space="preserve">ŽST Havířov, SK8+TV, SK10+TV nepřetržitě, </t>
    </r>
    <r>
      <rPr>
        <b/>
        <i/>
        <sz val="9"/>
        <color theme="1"/>
        <rFont val="Arial"/>
        <family val="2"/>
        <charset val="238"/>
      </rPr>
      <t>provizorní oboustranné nástupiště</t>
    </r>
    <r>
      <rPr>
        <i/>
        <sz val="9"/>
        <color theme="1"/>
        <rFont val="Arial"/>
        <family val="2"/>
        <charset val="238"/>
      </rPr>
      <t xml:space="preserve"> mezi kolejemi č.8, 10;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</si>
  <si>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ŽST Havířov, sudá KS ostravské zhl.+TV, TK2 Havířov - Ostrava-Bartovice na 2x6 hod,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</si>
  <si>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TK101,102+TV Havířov-Albrechtice na 18x6 hod, </t>
    </r>
    <r>
      <rPr>
        <b/>
        <i/>
        <sz val="11"/>
        <color rgb="FFFF0000"/>
        <rFont val="Arial"/>
        <family val="2"/>
        <charset val="238"/>
      </rPr>
      <t>ZP</t>
    </r>
    <r>
      <rPr>
        <i/>
        <sz val="11"/>
        <color theme="4" tint="-0.499984740745262"/>
        <rFont val="Arial"/>
        <family val="2"/>
        <charset val="238"/>
      </rPr>
      <t xml:space="preserve"> noční,</t>
    </r>
    <r>
      <rPr>
        <i/>
        <sz val="9"/>
        <color theme="4" tint="-0.499984740745262"/>
        <rFont val="Arial"/>
        <family val="2"/>
        <charset val="238"/>
      </rPr>
      <t xml:space="preserve"> pažení mezi kolejemi</t>
    </r>
  </si>
  <si>
    <r>
      <t xml:space="preserve">TK101,102+TV Havířov-Albrechtice na 9x6 hod, </t>
    </r>
    <r>
      <rPr>
        <b/>
        <i/>
        <sz val="11"/>
        <color rgb="FFFF0000"/>
        <rFont val="Arial"/>
        <family val="2"/>
        <charset val="238"/>
      </rPr>
      <t>ZP</t>
    </r>
    <r>
      <rPr>
        <i/>
        <sz val="11"/>
        <color theme="4" tint="-0.499984740745262"/>
        <rFont val="Arial"/>
        <family val="2"/>
        <charset val="238"/>
      </rPr>
      <t xml:space="preserve"> noční,</t>
    </r>
    <r>
      <rPr>
        <i/>
        <sz val="9"/>
        <color theme="4" tint="-0.499984740745262"/>
        <rFont val="Arial"/>
        <family val="2"/>
        <charset val="238"/>
      </rPr>
      <t xml:space="preserve"> pažení mezi kolejemi</t>
    </r>
  </si>
  <si>
    <r>
      <t xml:space="preserve">TK1,2+TV Havířov - Ostrava-Bartovice na 8x6 hod, </t>
    </r>
    <r>
      <rPr>
        <b/>
        <i/>
        <sz val="11"/>
        <color rgb="FFFF0000"/>
        <rFont val="Arial"/>
        <family val="2"/>
        <charset val="238"/>
      </rPr>
      <t>ZP</t>
    </r>
    <r>
      <rPr>
        <i/>
        <sz val="11"/>
        <color theme="4" tint="-0.499984740745262"/>
        <rFont val="Arial"/>
        <family val="2"/>
        <charset val="238"/>
      </rPr>
      <t xml:space="preserve">, </t>
    </r>
    <r>
      <rPr>
        <i/>
        <sz val="9"/>
        <color theme="4" tint="-0.499984740745262"/>
        <rFont val="Arial"/>
        <family val="2"/>
        <charset val="238"/>
      </rPr>
      <t>pažení mezi kolejemi</t>
    </r>
  </si>
  <si>
    <t>ŽST Havířov, SK8 až SK22 albrecht.zhl.  (výh. 14 a 18)+TV SK2 až SK22 na 1x6 hod</t>
  </si>
  <si>
    <t>ŽST Havířov, SK18 až SK22 albrecht.zhl.  (výh.18)+TV SK18 až SK22 na 1x6 hod</t>
  </si>
  <si>
    <t>A0.1</t>
  </si>
  <si>
    <t>A0.2</t>
  </si>
  <si>
    <t>A0.3</t>
  </si>
  <si>
    <r>
      <t>TK2+TV Havířov-Albrechtice, SK2+TV po výhybku č.4 na 2x8 hod,</t>
    </r>
    <r>
      <rPr>
        <i/>
        <sz val="9"/>
        <color theme="9" tint="-0.499984740745262"/>
        <rFont val="Arial"/>
        <family val="2"/>
        <charset val="238"/>
      </rPr>
      <t xml:space="preserve"> podpěry TV</t>
    </r>
  </si>
  <si>
    <t>A0.4</t>
  </si>
  <si>
    <t>B0.1</t>
  </si>
  <si>
    <t>B0.2</t>
  </si>
  <si>
    <t>B0.3</t>
  </si>
  <si>
    <t>B0.4</t>
  </si>
  <si>
    <t>B0.7</t>
  </si>
  <si>
    <r>
      <t xml:space="preserve">ŽST Havířov, SK4b, </t>
    </r>
    <r>
      <rPr>
        <i/>
        <sz val="9"/>
        <color theme="1"/>
        <rFont val="Arial"/>
        <family val="2"/>
        <charset val="238"/>
      </rPr>
      <t>snesení její čísti v délce cca 50 m</t>
    </r>
  </si>
  <si>
    <t>B0.5</t>
  </si>
  <si>
    <r>
      <t xml:space="preserve">ŽST Havířov, SK1+TV, SK7b+TV na 2x8 hod, </t>
    </r>
    <r>
      <rPr>
        <i/>
        <sz val="9"/>
        <color theme="9" tint="-0.499984740745262"/>
        <rFont val="Arial"/>
        <family val="2"/>
        <charset val="238"/>
      </rPr>
      <t>podpěry TV</t>
    </r>
  </si>
  <si>
    <t>B0.6</t>
  </si>
  <si>
    <t>B0.8</t>
  </si>
  <si>
    <t>B0.9</t>
  </si>
  <si>
    <t>B0.10</t>
  </si>
  <si>
    <t>B0.11</t>
  </si>
  <si>
    <t>B0.12</t>
  </si>
  <si>
    <t>B0.13</t>
  </si>
  <si>
    <t>B0.14</t>
  </si>
  <si>
    <t>B0.15</t>
  </si>
  <si>
    <t>B0.16</t>
  </si>
  <si>
    <t>B0.17</t>
  </si>
  <si>
    <t>B0.18</t>
  </si>
  <si>
    <t>B1+B1.1</t>
  </si>
  <si>
    <t>C0.2</t>
  </si>
  <si>
    <t>C0.3</t>
  </si>
  <si>
    <t>A0.5</t>
  </si>
  <si>
    <t>C2</t>
  </si>
  <si>
    <t>C2.1</t>
  </si>
  <si>
    <t>B3</t>
  </si>
  <si>
    <t>B4</t>
  </si>
  <si>
    <t>X1</t>
  </si>
  <si>
    <t>C1</t>
  </si>
  <si>
    <t>C1.1</t>
  </si>
  <si>
    <t>A1</t>
  </si>
  <si>
    <t>A2</t>
  </si>
  <si>
    <t>A1.1</t>
  </si>
  <si>
    <t>B5</t>
  </si>
  <si>
    <t>B6</t>
  </si>
  <si>
    <t>A2.1</t>
  </si>
  <si>
    <t>B7</t>
  </si>
  <si>
    <t>B7.1</t>
  </si>
  <si>
    <t>B7.2</t>
  </si>
  <si>
    <t>X2</t>
  </si>
  <si>
    <t>B8</t>
  </si>
  <si>
    <t>B9</t>
  </si>
  <si>
    <t>B9.1</t>
  </si>
  <si>
    <t>B10</t>
  </si>
  <si>
    <t>B10.1</t>
  </si>
  <si>
    <t>B11</t>
  </si>
  <si>
    <t>B12</t>
  </si>
  <si>
    <t>Ozn.výluk</t>
  </si>
  <si>
    <r>
      <t xml:space="preserve">TK1 Havířov - Ostrava-Bartovice na 9x3 hod, noční, </t>
    </r>
    <r>
      <rPr>
        <i/>
        <sz val="9"/>
        <rFont val="Arial"/>
        <family val="2"/>
        <charset val="238"/>
      </rPr>
      <t>zásobování stavby</t>
    </r>
  </si>
  <si>
    <t>TK2+TV Albertichce - Havířov nepřetržitě</t>
  </si>
  <si>
    <r>
      <t xml:space="preserve">TK2 Havířov - Ostrava-Bartovice na 3x3 hod, noční, </t>
    </r>
    <r>
      <rPr>
        <i/>
        <sz val="9"/>
        <color theme="7" tint="-0.249977111117893"/>
        <rFont val="Arial"/>
        <family val="2"/>
        <charset val="238"/>
      </rPr>
      <t>pažení most km 19,992</t>
    </r>
  </si>
  <si>
    <t>ŽST Havířov, SK1+TV, SK2+TV na 1x8 hod</t>
  </si>
  <si>
    <t>ŽST Havířov, SK22+TV na 1x4 hod</t>
  </si>
  <si>
    <t>ŽST Havířov, lichá KS+TV kromě SK2, SK4 na 1x6 hod</t>
  </si>
  <si>
    <t>ŽST Havířov, SK5+TV na 1x8 hod</t>
  </si>
  <si>
    <t>ŽST Havířov, SK2+TV na 1x4 hod</t>
  </si>
  <si>
    <t>ŽST Havířov, (SK1, SK2, SK6, SK8)+TV na 1x4 hod</t>
  </si>
  <si>
    <r>
      <t xml:space="preserve">ŽST Havířov, SK7b+TV na 2x8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</si>
  <si>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r>
      <t xml:space="preserve">ŽST Havířov, SK1+TV, SK7b+TV na 2x8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</si>
  <si>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r>
      <t xml:space="preserve">ŽST Havířov, SK1+TV, SK3+TV na 3x8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</si>
  <si>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r>
      <t xml:space="preserve">TK1+TV Havířov - Ostrava-Bartovice, SK1+TV na 1x8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</si>
  <si>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r>
      <t>TK2+TV Havířov-Albrechtice, SK2+TV po výhybku č.4 na 2x8 hod,</t>
    </r>
    <r>
      <rPr>
        <i/>
        <sz val="9"/>
        <color theme="9" tint="-0.249977111117893"/>
        <rFont val="Arial"/>
        <family val="2"/>
        <charset val="238"/>
      </rPr>
      <t xml:space="preserve"> podpěry TV</t>
    </r>
  </si>
  <si>
    <r>
      <t xml:space="preserve">ŽST Havířov, SK2+TV, SK6+TV na 1x8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</si>
  <si>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r>
      <t xml:space="preserve">ŽST Havířov, SK6+TV na 2x8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</si>
  <si>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r>
      <t xml:space="preserve">ŽST Havířov, SK2+TV, SK4+TV na 3x8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</si>
  <si>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r>
      <t xml:space="preserve">ŽST Havířov, SK2+TV na 7x8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</si>
  <si>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r>
      <t xml:space="preserve">ŽST Havířov, SK6+TV, SK8+TV na 2x8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</si>
  <si>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r>
      <t xml:space="preserve">ŽST Havířov, sudá KS ostravské zhl.+TV, TK2 Havířov - Ostrava-Bartovice na 2x6 hod, </t>
    </r>
    <r>
      <rPr>
        <i/>
        <sz val="9"/>
        <color theme="9" tint="-0.249977111117893"/>
        <rFont val="Arial"/>
        <family val="2"/>
        <charset val="238"/>
      </rPr>
      <t>podpěry TV</t>
    </r>
  </si>
  <si>
    <t>TK1+TV Albrechtice-Havířov na 2x8 hod</t>
  </si>
  <si>
    <t>TK1+TV Albrechtice-Havířov, SK1+TV na 2x8 hod</t>
  </si>
  <si>
    <t>ŽST Havířov, SK1+TV na 7x8 hod</t>
  </si>
  <si>
    <t>ŽST Havířov, SK7+TV na 2x8 hod</t>
  </si>
  <si>
    <t>ŽST Havířov, SK1+TV, SK7b+TV na 1x4 hod</t>
  </si>
  <si>
    <t>ŽST Havířov, SK1+TV, SK3+TV na 3x8 hod; před betonáží zkrátit SK3 o 10 m a zakončit zarážedlem</t>
  </si>
  <si>
    <t>TK1+TV Havířov - Ostrava-Bartovice na 6x8 hod</t>
  </si>
  <si>
    <t>ŽST Havířov, SK7, SK9a na 1x4 hod</t>
  </si>
  <si>
    <t>ŽST Havířov, SK5, SK7 na 1x4 hod</t>
  </si>
  <si>
    <t>ŽST Havířov, SK5, SK5b, SK7 na 1x8 hod</t>
  </si>
  <si>
    <t>TK2+TV Havířov-Albrechtice na 2x8 hod bez vypnutí TV v sudé KS</t>
  </si>
  <si>
    <t>TK2+TV Albrechtice-Havířov, SK2+TV na 2x8 hod s vypnutím TV v sudé KS</t>
  </si>
  <si>
    <t>ŽST Havířov, SK2+TV, SK6+TV na 1x8 hod</t>
  </si>
  <si>
    <t>ŽST Havířov, SK2+TV, SK4+TV na 1x8 hod; před betonáží zkrátit SK4 o 10 m a zakončit zarážedlem</t>
  </si>
  <si>
    <t>ŽST Havířov, SK2+TV na 6x8 hod</t>
  </si>
  <si>
    <t>ŽST Havířov, SK8+TV, SK10+TV na 5x8 hod</t>
  </si>
  <si>
    <t>ŽST Havířov, SK10+TV, SK12+TV na 2x8 hod</t>
  </si>
  <si>
    <t>ŽST Havířov, TV SK2, SK6, SK8, SK10 na 2x8 hod</t>
  </si>
  <si>
    <t>ŽST Havířov, SK2+TV a bartovické zhlaví sudá KS na 1x4 hod</t>
  </si>
  <si>
    <r>
      <t xml:space="preserve">ŽST Havířov, SK1+TV, SK2+TV na 2x4 hod, </t>
    </r>
    <r>
      <rPr>
        <i/>
        <sz val="9"/>
        <color theme="9" tint="-0.249977111117893"/>
        <rFont val="Arial"/>
        <family val="2"/>
        <charset val="238"/>
      </rPr>
      <t>betonáž TV</t>
    </r>
  </si>
  <si>
    <r>
      <t xml:space="preserve">ŽST Havířov, SK1+TV na 1x4 hod, </t>
    </r>
    <r>
      <rPr>
        <i/>
        <sz val="9"/>
        <color theme="9" tint="-0.249977111117893"/>
        <rFont val="Arial"/>
        <family val="2"/>
        <charset val="238"/>
      </rPr>
      <t>betonáž TV</t>
    </r>
  </si>
  <si>
    <r>
      <t xml:space="preserve">ŽST Havířov, SK2+TV na 1x8 hod, </t>
    </r>
    <r>
      <rPr>
        <i/>
        <sz val="9"/>
        <color theme="9" tint="-0.249977111117893"/>
        <rFont val="Arial"/>
        <family val="2"/>
        <charset val="238"/>
      </rPr>
      <t>betonáž TV</t>
    </r>
  </si>
  <si>
    <r>
      <t xml:space="preserve">ŽST Havířov, SK22+TV na 1x8 hod, </t>
    </r>
    <r>
      <rPr>
        <i/>
        <sz val="9"/>
        <color theme="9" tint="-0.249977111117893"/>
        <rFont val="Arial"/>
        <family val="2"/>
        <charset val="238"/>
      </rPr>
      <t>betonáž TV</t>
    </r>
  </si>
  <si>
    <t>ŽST Havířov, SK6+TV na 2x8 hod; albrechtické zhl.</t>
  </si>
  <si>
    <t>ŽST Havířov, SK6+TV, SK8+TV na 1x4 hod</t>
  </si>
  <si>
    <t>ŽST Havířov, (SK10-SK22)+TV albrechtické zhl. na 1x8 hod</t>
  </si>
  <si>
    <t>ŽST Havířov, SK18+TV, SK20+TV, SK22+TV albrechtické zhl. na 1x8 hod</t>
  </si>
  <si>
    <t>ŽST Havířov, SK18+TV, SK20+TV, SK22+TV bartovické zhl., vlečka METRANS na 1x8 hod</t>
  </si>
  <si>
    <t>ŽST Havířov, SK20+TV, SK22+TV na 5x8 hod</t>
  </si>
  <si>
    <t>TK2+TV Havířov - Ostrava-Bartovice na 5x8 hod</t>
  </si>
  <si>
    <t>ŽST Havířov, SK12a na 4x8 hod</t>
  </si>
  <si>
    <t>TK1+TV Havířov - Ostrava-Bartovice na 1x8 hod</t>
  </si>
  <si>
    <t>TK2+TV Havířov - Ostrava-Bartovice, SK2+TV na 1x8 hod</t>
  </si>
  <si>
    <t>ŽST Havířov, SK1, SK2 na 1x4 hod</t>
  </si>
  <si>
    <t>Ozn. výluk</t>
  </si>
  <si>
    <t>TK1+TV Albrechtice-Havířov na 1x8 hod</t>
  </si>
  <si>
    <t>SK1+TV, TK1+TV Albrechtice-Havířov na 1x8 hod</t>
  </si>
  <si>
    <t>ŽST Havířov, SK1+TV na 1x8 hod</t>
  </si>
  <si>
    <t>ŽST Havířov, SK1+TV, SK3+TV, SK7b+TV na 2x8 hod</t>
  </si>
  <si>
    <t>SK1+TV, TK1+TV Havířov - Ostrava-Bartovice na 1x2 hod</t>
  </si>
  <si>
    <t>TK1+TV Havířov - Ostrava-Bartovice na 2x8 hod</t>
  </si>
  <si>
    <t>ŽST Havířov, SK5+TV, SK5b+TV, SK7+TV, SK9a+TV na 1x4 hod</t>
  </si>
  <si>
    <t>TK2+TV Albrechtice-Havířov na 1x4 hod</t>
  </si>
  <si>
    <t>SK2+TV, TK2+TV Havířov - Ostrava-Bartovice na 1x4 hod</t>
  </si>
  <si>
    <t>ŽST Havířov, SK2+TV, SK6+TV na 1x2 hod</t>
  </si>
  <si>
    <t>ŽST Havířov, SK6+TV na 1x6 hod</t>
  </si>
  <si>
    <t>ŽST Havířov, SK2+TV na 2x8 hod</t>
  </si>
  <si>
    <t>ŽST Havířov, SK8+TV, SK10+TV, SK12+TV na 2x8 hod</t>
  </si>
  <si>
    <t>ŽST Havířov, SK8+TV, SK10+TV, SK12+TV, SK14+TV na 2x8 hod</t>
  </si>
  <si>
    <t>ŽST Havířov, SK2+TV, celé bartovické zhl. na 1x6 hod</t>
  </si>
  <si>
    <t>ŽST Havířov, SK12+TV, SK14+TV, SK16+TV, SK18+TV, SK20+TV, SK22+TV na 1x8 hod</t>
  </si>
  <si>
    <t>ŽST Havířov, SK18+TV, SK20+TV, SK22+TV bartovické zhl., vlečka METRANS na 1x4 hod</t>
  </si>
  <si>
    <t>ŽST Havířov, SK20+TV, SK22+TV na 2x8 hod</t>
  </si>
  <si>
    <t>ŽST Havířov, SK16+TV, SK18+TV na 1x6 hod</t>
  </si>
  <si>
    <t>SK2+TV, TK2+TV Havířov - Ostrava-Bartovice na 3x8 hod</t>
  </si>
  <si>
    <t>ŽST Havířov, SK22a na 1x8 hod</t>
  </si>
  <si>
    <t>ŽST Havířov, SK1+TV, SK2+TV, SK3+TV, SK4+TV, SK5+TV, SK6+TV, SK8+TV na 5x8 hod</t>
  </si>
  <si>
    <t>ŽST Havířov, SK8+TV, SK10+TV, SK12+TV, SK14+TV, SK16+TV, SK18+TV, SK20+TV, SK22+TV na 10x8 hod</t>
  </si>
  <si>
    <t>ŽST Havířov, albrechtické zhl.výh.č.10-17, 20 na 1x8 hod</t>
  </si>
  <si>
    <t>ŽST Havířov, SK1+TV, SK2+TV, SK12a+TV na 3x8 hod</t>
  </si>
  <si>
    <t>ŽST Havířov, SK10-SK22+TV (albrecht.zhl.) na 1x4 hod</t>
  </si>
  <si>
    <t>ŽST Havířov, SK8+TV, SK10+TV, SK12+TV, SK14+TV, SK16+TV, SK18+TV, SK20+TV, SK22+TV na 1x8 hod</t>
  </si>
  <si>
    <t>SK2+TV, TK2+TV Havířov - Ostrava-Bartovice na 1x2 hod</t>
  </si>
  <si>
    <t>ŽST Havířov, SK1+TV, SK2+TV na 2x8 hod</t>
  </si>
  <si>
    <t>ŽST Havířov, SK20+TV, SK22+TV na 1x4 hod</t>
  </si>
  <si>
    <t>TV (SK1, SK3, SK5, SK2, SK6, SK8, SK10, TK1, 2 Albrechtice-Havířov) na 1x8 hod</t>
  </si>
  <si>
    <r>
      <t xml:space="preserve">TK1, 2+TV Havířov - Ostrava-Bartovice na 1x4 hod, </t>
    </r>
    <r>
      <rPr>
        <b/>
        <i/>
        <sz val="11"/>
        <color rgb="FFFF0000"/>
        <rFont val="Arial"/>
        <family val="2"/>
        <charset val="238"/>
      </rPr>
      <t>ZP</t>
    </r>
  </si>
  <si>
    <t>ŽST Havířov, SK6+TV, SK8+TV na 1x2 hod</t>
  </si>
  <si>
    <t>ŽST Havířov, SK1+TV na 1x2 hod</t>
  </si>
  <si>
    <t>ŽST Havířov, SK14+TV, SK16+TV na 1x4 hod</t>
  </si>
  <si>
    <t>ŽST Havířov, SK18+TV, SK20+TV na 1x4 hod</t>
  </si>
  <si>
    <t>ŽST Havířov, SK1+TV, TV TK1 Albrechtice-Havířov na 1x8 hod</t>
  </si>
  <si>
    <t>ŽST Havířov, SK2+TV na 1x2 hod</t>
  </si>
  <si>
    <t>ŽST Havířov, SK6+TV na 1x4 hod</t>
  </si>
  <si>
    <t>ŽST Havířov, SK6a+TV albrecht.zhl.na 1x4 hod</t>
  </si>
  <si>
    <t>ŽST Havířov, SK16+TV, SK18+TV albrecht.zhl.na 1x8 hod</t>
  </si>
  <si>
    <t>ŽST Havířov, SK18+TV bartovické.zhl.na 1x8 hod</t>
  </si>
  <si>
    <t>ŽST Havířov, SK2+TV albrecht.zhl.na 1x8 hod</t>
  </si>
  <si>
    <t>ŽST Havířov, SK6A+TV albrecht.zhl.na 1x2 hod</t>
  </si>
  <si>
    <t>ŽST Havířov, SK16+TV, SK18+TV albrecht.zhl.na 1x2 hod</t>
  </si>
  <si>
    <t>ŽST Havířov, SK8+TV, SK10+TV, SK12+TV, SK14+TV, SK16+TV, SK18+TV, SK20+TV, SK22+TV na 2x8 hod</t>
  </si>
  <si>
    <t>ŽST Havířov, SK1+TV, SK2+TV na 1x4 hod</t>
  </si>
  <si>
    <t>ŽST Havířov, SK4+TV, SK6a+TV na 1x8 hod</t>
  </si>
  <si>
    <t>ŽST Havířov, SK6+TV na 1x8 hod</t>
  </si>
  <si>
    <t>ŽST Havířov, SK2+TV, TV TK2 Albrechtice-Havířov na 1x8 hod</t>
  </si>
  <si>
    <t>ŽST Havířov, SK2+TV, SK4+TV, SK6+TV, SK8+TV albrecht.zhl.na 1x4 hod</t>
  </si>
  <si>
    <t>ŽST Havířov, SK1+TV, SK2+TV albrecht.zhl.na 1x4 hod</t>
  </si>
  <si>
    <t>ŽST Havířov, SK12+TV, SK14+TV, SK16+TV na 1x8 hod</t>
  </si>
  <si>
    <t>ŽST Havířov, SK10a, SK12a na 1x8 hod</t>
  </si>
  <si>
    <t>ŽST Havířov, SK12+TV, SK14+TV na 1x8 hod</t>
  </si>
  <si>
    <t>ŽST Havířov, SK10+TV, SK12+TV, SK14+TV, SK16+TV na 1x8 hod</t>
  </si>
  <si>
    <t>ŽST Havířov, SK10a+TV, SK12a+TV, SK20+TV, SK22+TV, výh.č.10ab  na 1x8 hod</t>
  </si>
  <si>
    <t>ŽST Havířov, SK6+TV na 1x2 hod</t>
  </si>
  <si>
    <t>ŽST Havířov, SK8+TV na 1x2 hod</t>
  </si>
  <si>
    <t>ŽST Havířov, SK12+TV na 1x2 hod</t>
  </si>
  <si>
    <t>ŽST Havířov, SK12a na 1x4 hod</t>
  </si>
  <si>
    <t>ŽST Havířov, SK10a+TV, SK12a+TV na 1x4 hod</t>
  </si>
  <si>
    <t>ŽST Havířov, SK18+TV, SK20+TV, SK22+TV bartovické zhl. na 1x8 hod</t>
  </si>
  <si>
    <t>ŽST Havířov, SK8+TV, SK10+TV, SK12a+TV, výh.č.10ab bartovické zhl. na 1x8 hod</t>
  </si>
  <si>
    <t>ŽST Havířov, SK10b+TV, SK20+TV, SK22+TV na 1x4 hod</t>
  </si>
  <si>
    <t>ŽST Havířov, SK4+TV, SK6+TV, výh.č.38, 39 na 1x8 hod</t>
  </si>
  <si>
    <t>ŽST Havířov, SK2+TV, SK4+TV, SK6+TV, SK8+TV, výh.č.10ab, 35 na 1x8 hod</t>
  </si>
  <si>
    <t>ŽST Havířov, SK10+TV, výh.č.35 na 1x8 hod</t>
  </si>
  <si>
    <t>ŽST Havířov, SK1+TV, SK2+TV, SK5+TV, SK6+TV, SK8+TV, SK10+TV na 1x8 hod</t>
  </si>
  <si>
    <t>ŽST Havířov, SK1+TV, SK2+TV, SK6+TV, SK8+TV, SK10+TV na 1x8 hod</t>
  </si>
  <si>
    <t>ŽST Havířov, SK10+TV, SK12+TV, výh.č.37 na 1x8 hod</t>
  </si>
  <si>
    <t>ŽST Havířov, SK18+TV, výh.č.12, 29, 31, 32, 33 na 1x8 hod</t>
  </si>
  <si>
    <t>ŽST Havířov, SK2+TV, SK10a+TV, SK20+TV, výh.č.10ab, 13, 30, 31, 32, 33, 37, 39, 41 na 1x8 hod</t>
  </si>
  <si>
    <r>
      <t xml:space="preserve">ŽST Havířov, SK4b, </t>
    </r>
    <r>
      <rPr>
        <i/>
        <sz val="9"/>
        <color theme="1"/>
        <rFont val="Arial"/>
        <family val="2"/>
        <charset val="238"/>
      </rPr>
      <t>snesení její části v délce cca 50 m</t>
    </r>
  </si>
  <si>
    <t>ŽST Havířov, SK mezi výhybkami č.3, 14 nepřetržitě</t>
  </si>
  <si>
    <r>
      <t xml:space="preserve">ŽST Havířov, SK8+TV, SK10+TV nepřetržitě, </t>
    </r>
    <r>
      <rPr>
        <b/>
        <i/>
        <sz val="9"/>
        <color theme="1"/>
        <rFont val="Arial"/>
        <family val="2"/>
        <charset val="238"/>
      </rPr>
      <t>provizorní oboustranné nástupiště</t>
    </r>
    <r>
      <rPr>
        <i/>
        <sz val="9"/>
        <color theme="1"/>
        <rFont val="Arial"/>
        <family val="2"/>
        <charset val="238"/>
      </rPr>
      <t xml:space="preserve"> mezi SK8, SK10, kanalizace, </t>
    </r>
    <r>
      <rPr>
        <i/>
        <sz val="9"/>
        <color theme="9" tint="-0.499984740745262"/>
        <rFont val="Arial"/>
        <family val="2"/>
        <charset val="238"/>
      </rPr>
      <t>podpěry TV</t>
    </r>
  </si>
  <si>
    <r>
      <t xml:space="preserve">ŽST Havířov, SK6+TV, SK8+TV na 1x8 hod, </t>
    </r>
    <r>
      <rPr>
        <i/>
        <sz val="9"/>
        <color theme="9" tint="-0.249977111117893"/>
        <rFont val="Arial"/>
        <family val="2"/>
        <charset val="238"/>
      </rPr>
      <t xml:space="preserve">betonáž TV, </t>
    </r>
    <r>
      <rPr>
        <i/>
        <sz val="9"/>
        <rFont val="Arial"/>
        <family val="2"/>
        <charset val="238"/>
      </rPr>
      <t>pažení</t>
    </r>
  </si>
  <si>
    <r>
      <t xml:space="preserve">ŽST Havířov, SK10+TV, SK12+TV na 1x6 hod noční, </t>
    </r>
    <r>
      <rPr>
        <i/>
        <sz val="9"/>
        <color theme="1"/>
        <rFont val="Arial"/>
        <family val="2"/>
        <charset val="238"/>
      </rPr>
      <t>pažení</t>
    </r>
  </si>
  <si>
    <r>
      <t xml:space="preserve">ŽST Havířov, SK14+TV, SK16+TV na 1x6 hod noční, </t>
    </r>
    <r>
      <rPr>
        <i/>
        <sz val="9"/>
        <color theme="1"/>
        <rFont val="Arial"/>
        <family val="2"/>
        <charset val="238"/>
      </rPr>
      <t>pažení</t>
    </r>
  </si>
  <si>
    <r>
      <t xml:space="preserve">ŽST Havířov, SK18+TV, SK20+TV na 1x6 hod noční, </t>
    </r>
    <r>
      <rPr>
        <i/>
        <sz val="9"/>
        <color theme="1"/>
        <rFont val="Arial"/>
        <family val="2"/>
        <charset val="238"/>
      </rPr>
      <t>pažení</t>
    </r>
  </si>
  <si>
    <r>
      <t>ŽST Havířov, SK16+TV, SK18+TV nepřetržitě,</t>
    </r>
    <r>
      <rPr>
        <i/>
        <sz val="9"/>
        <color theme="9" tint="-0.249977111117893"/>
        <rFont val="Arial"/>
        <family val="2"/>
        <charset val="238"/>
      </rPr>
      <t xml:space="preserve"> podpěry TV, </t>
    </r>
    <r>
      <rPr>
        <i/>
        <sz val="9"/>
        <rFont val="Arial"/>
        <family val="2"/>
        <charset val="238"/>
      </rPr>
      <t>kanalizace pod SK16, SK18</t>
    </r>
  </si>
  <si>
    <r>
      <t>ŽST Havířov, SK12+TV, SK14+TV nepřetržitě,</t>
    </r>
    <r>
      <rPr>
        <i/>
        <sz val="9"/>
        <color theme="9" tint="-0.249977111117893"/>
        <rFont val="Arial"/>
        <family val="2"/>
        <charset val="238"/>
      </rPr>
      <t xml:space="preserve"> podpěry TV,</t>
    </r>
    <r>
      <rPr>
        <i/>
        <sz val="9"/>
        <rFont val="Arial"/>
        <family val="2"/>
        <charset val="238"/>
      </rPr>
      <t xml:space="preserve"> kanalizace pod SK12, SK14</t>
    </r>
  </si>
  <si>
    <r>
      <t xml:space="preserve">ŽST Havířov, SK1+TV, SK2+TV na 15x6 hod noční, </t>
    </r>
    <r>
      <rPr>
        <i/>
        <sz val="9"/>
        <color theme="5" tint="-0.249977111117893"/>
        <rFont val="Arial"/>
        <family val="2"/>
        <charset val="238"/>
      </rPr>
      <t>pažení mosty</t>
    </r>
  </si>
  <si>
    <r>
      <t xml:space="preserve">ŽST Havířov, SK6+TV na 15x6 hod noční, </t>
    </r>
    <r>
      <rPr>
        <i/>
        <sz val="9"/>
        <color theme="5" tint="-0.249977111117893"/>
        <rFont val="Arial"/>
        <family val="2"/>
        <charset val="238"/>
      </rPr>
      <t>pažení mosty</t>
    </r>
  </si>
  <si>
    <r>
      <t xml:space="preserve">ŽST Havířov, SK18+TV, SK20+TV na 15x6 hod noční, </t>
    </r>
    <r>
      <rPr>
        <i/>
        <sz val="9"/>
        <color theme="5" tint="-0.249977111117893"/>
        <rFont val="Arial"/>
        <family val="2"/>
        <charset val="238"/>
      </rPr>
      <t>pažení mosty</t>
    </r>
  </si>
  <si>
    <r>
      <t xml:space="preserve">ŽST Havířov, SK14+TV, SK16+TV na 15x6 hod noční, </t>
    </r>
    <r>
      <rPr>
        <i/>
        <sz val="9"/>
        <color theme="5" tint="-0.249977111117893"/>
        <rFont val="Arial"/>
        <family val="2"/>
        <charset val="238"/>
      </rPr>
      <t>pažení mosty</t>
    </r>
  </si>
  <si>
    <r>
      <t xml:space="preserve">ŽST Havířov, SK1+TV na 1x4 hod, </t>
    </r>
    <r>
      <rPr>
        <i/>
        <sz val="9"/>
        <color theme="7" tint="-0.499984740745262"/>
        <rFont val="Arial"/>
        <family val="2"/>
        <charset val="238"/>
      </rPr>
      <t>brány TV řádky 45-52</t>
    </r>
  </si>
  <si>
    <t>Optimalizace traťového úseku Havířov (včetně)-zastávka Havířov střed (mimo)</t>
  </si>
  <si>
    <r>
      <t xml:space="preserve">ŽST Havířov, SK12+TV, SK14+TV </t>
    </r>
    <r>
      <rPr>
        <b/>
        <i/>
        <sz val="11"/>
        <color theme="9" tint="-0.249977111117893"/>
        <rFont val="Arial"/>
        <family val="2"/>
        <charset val="238"/>
      </rPr>
      <t>nepřetržitě</t>
    </r>
    <r>
      <rPr>
        <i/>
        <sz val="11"/>
        <color theme="9" tint="-0.249977111117893"/>
        <rFont val="Arial"/>
        <family val="2"/>
        <charset val="238"/>
      </rPr>
      <t>,</t>
    </r>
    <r>
      <rPr>
        <i/>
        <sz val="9"/>
        <color theme="9" tint="-0.249977111117893"/>
        <rFont val="Arial"/>
        <family val="2"/>
        <charset val="238"/>
      </rPr>
      <t xml:space="preserve"> podpěry TV,</t>
    </r>
    <r>
      <rPr>
        <i/>
        <sz val="9"/>
        <rFont val="Arial"/>
        <family val="2"/>
        <charset val="238"/>
      </rPr>
      <t xml:space="preserve"> kanalizace pod SK12, SK14</t>
    </r>
  </si>
  <si>
    <r>
      <t xml:space="preserve">ŽST Havířov, SK16+TV, SK18+TV </t>
    </r>
    <r>
      <rPr>
        <b/>
        <i/>
        <sz val="11"/>
        <color theme="9" tint="-0.249977111117893"/>
        <rFont val="Arial"/>
        <family val="2"/>
        <charset val="238"/>
      </rPr>
      <t>nepřetržitě</t>
    </r>
    <r>
      <rPr>
        <i/>
        <sz val="11"/>
        <color theme="9" tint="-0.249977111117893"/>
        <rFont val="Arial"/>
        <family val="2"/>
        <charset val="238"/>
      </rPr>
      <t>,</t>
    </r>
    <r>
      <rPr>
        <i/>
        <sz val="9"/>
        <color theme="9" tint="-0.249977111117893"/>
        <rFont val="Arial"/>
        <family val="2"/>
        <charset val="238"/>
      </rPr>
      <t xml:space="preserve"> podpěry TV, </t>
    </r>
    <r>
      <rPr>
        <i/>
        <sz val="9"/>
        <rFont val="Arial"/>
        <family val="2"/>
        <charset val="238"/>
      </rPr>
      <t>kanalizace pod SK16, SK18</t>
    </r>
  </si>
  <si>
    <r>
      <t xml:space="preserve">ŽST Havířov, SK2+TV na 1x8 hod, </t>
    </r>
    <r>
      <rPr>
        <i/>
        <sz val="9"/>
        <color theme="9" tint="-0.249977111117893"/>
        <rFont val="Arial"/>
        <family val="2"/>
        <charset val="238"/>
      </rPr>
      <t>betonáž TV N2, N2A</t>
    </r>
  </si>
  <si>
    <r>
      <t xml:space="preserve">ŽST Havířov, SK22+TV na 1x8 hod, </t>
    </r>
    <r>
      <rPr>
        <i/>
        <sz val="9"/>
        <color theme="9" tint="-0.249977111117893"/>
        <rFont val="Arial"/>
        <family val="2"/>
        <charset val="238"/>
      </rPr>
      <t>betonáž TV N2, B</t>
    </r>
  </si>
  <si>
    <r>
      <t xml:space="preserve">ŽST Havířov, SK6+TV, SK8+TV na 1x8 hod, </t>
    </r>
    <r>
      <rPr>
        <i/>
        <sz val="9"/>
        <color theme="9" tint="-0.249977111117893"/>
        <rFont val="Arial"/>
        <family val="2"/>
        <charset val="238"/>
      </rPr>
      <t xml:space="preserve">betonáž TV 44, 46, 48, </t>
    </r>
    <r>
      <rPr>
        <i/>
        <sz val="9"/>
        <rFont val="Arial"/>
        <family val="2"/>
        <charset val="238"/>
      </rPr>
      <t>pažení</t>
    </r>
  </si>
  <si>
    <r>
      <t>ŽST Havířov, SK2+TV na 1x4 hod do</t>
    </r>
    <r>
      <rPr>
        <b/>
        <i/>
        <strike/>
        <sz val="11"/>
        <color theme="9" tint="-0.249977111117893"/>
        <rFont val="Arial"/>
        <family val="2"/>
        <charset val="238"/>
      </rPr>
      <t xml:space="preserve"> B0.8</t>
    </r>
  </si>
  <si>
    <r>
      <t xml:space="preserve">ŽST Havířov, SK7, SK9a na 1x4 hod do </t>
    </r>
    <r>
      <rPr>
        <b/>
        <i/>
        <strike/>
        <sz val="11"/>
        <color theme="9" tint="-0.249977111117893"/>
        <rFont val="Arial"/>
        <family val="2"/>
        <charset val="238"/>
      </rPr>
      <t>B1</t>
    </r>
  </si>
  <si>
    <r>
      <t>ŽST Havířov, SK1+TV na 7x8 hod do</t>
    </r>
    <r>
      <rPr>
        <b/>
        <i/>
        <strike/>
        <sz val="11"/>
        <color theme="9" tint="-0.249977111117893"/>
        <rFont val="Arial"/>
        <family val="2"/>
        <charset val="238"/>
      </rPr>
      <t xml:space="preserve"> ř.12</t>
    </r>
  </si>
  <si>
    <t>ŽST Havířov, SK5+TV, SK5b+TV, SK7+TV, SK9a+TV na 3x8 hod</t>
  </si>
  <si>
    <r>
      <t xml:space="preserve">ŽST Havířov, SK5, SK7 na 1x4 hod do </t>
    </r>
    <r>
      <rPr>
        <b/>
        <i/>
        <strike/>
        <sz val="11"/>
        <color theme="9" tint="-0.249977111117893"/>
        <rFont val="Arial"/>
        <family val="2"/>
        <charset val="238"/>
      </rPr>
      <t>B1</t>
    </r>
  </si>
  <si>
    <r>
      <t xml:space="preserve">ŽST Havířov, SK5, SK5b, SK7 na 1x8 hod do </t>
    </r>
    <r>
      <rPr>
        <b/>
        <i/>
        <strike/>
        <sz val="11"/>
        <color theme="9" tint="-0.249977111117893"/>
        <rFont val="Arial"/>
        <family val="2"/>
        <charset val="238"/>
      </rPr>
      <t>B1</t>
    </r>
  </si>
  <si>
    <r>
      <t xml:space="preserve">ŽST Havířov, SK1+TV na 1x4 hod, </t>
    </r>
    <r>
      <rPr>
        <i/>
        <strike/>
        <sz val="9"/>
        <color theme="9" tint="-0.249977111117893"/>
        <rFont val="Arial"/>
        <family val="2"/>
        <charset val="238"/>
      </rPr>
      <t>betonáž TV N1 do</t>
    </r>
    <r>
      <rPr>
        <b/>
        <i/>
        <strike/>
        <sz val="9"/>
        <color theme="9" tint="-0.249977111117893"/>
        <rFont val="Arial"/>
        <family val="2"/>
        <charset val="238"/>
      </rPr>
      <t xml:space="preserve"> ř.12</t>
    </r>
  </si>
  <si>
    <t>ŽST Havířov, SK12a na 4x8 hod do B0.15</t>
  </si>
  <si>
    <t>TK2+TV Albrechtice-Havířov na 2x8 hod bez vypnutí TV v sudé KS</t>
  </si>
  <si>
    <t>TK2+TV Havířov - Ostrava-Bartovice na 6x8 hod</t>
  </si>
  <si>
    <r>
      <t xml:space="preserve">ŽST Havířov, SK2+TV na 1x2 hod do </t>
    </r>
    <r>
      <rPr>
        <b/>
        <i/>
        <strike/>
        <sz val="11"/>
        <color theme="9" tint="-0.249977111117893"/>
        <rFont val="Arial"/>
        <family val="2"/>
        <charset val="238"/>
      </rPr>
      <t>B7.1</t>
    </r>
  </si>
  <si>
    <r>
      <t xml:space="preserve">ŽST Havířov, SK6+TV na 1x4 hod do </t>
    </r>
    <r>
      <rPr>
        <b/>
        <i/>
        <strike/>
        <sz val="11"/>
        <color theme="9" tint="-0.249977111117893"/>
        <rFont val="Arial"/>
        <family val="2"/>
        <charset val="238"/>
      </rPr>
      <t>B7</t>
    </r>
  </si>
  <si>
    <r>
      <t xml:space="preserve">ŽST Havířov, SK8+TV, SK10+TV, SK12+TV, SK14+TV, SK16+TV, SK18+TV, SK20+TV, SK22+TV na 1x8 hod do </t>
    </r>
    <r>
      <rPr>
        <b/>
        <i/>
        <strike/>
        <sz val="11"/>
        <color theme="9" tint="-0.249977111117893"/>
        <rFont val="Arial"/>
        <family val="2"/>
        <charset val="238"/>
      </rPr>
      <t>ř.134</t>
    </r>
  </si>
  <si>
    <r>
      <t xml:space="preserve">ŽST Havířov, SK8+TV, SK10+TV, SK12+TV, SK14+TV, SK16+TV, SK18+TV, SK20+TV, SK22+TV na 2x8 hod do </t>
    </r>
    <r>
      <rPr>
        <b/>
        <i/>
        <strike/>
        <sz val="11"/>
        <color theme="9" tint="-0.249977111117893"/>
        <rFont val="Arial"/>
        <family val="2"/>
        <charset val="238"/>
      </rPr>
      <t>ř.134</t>
    </r>
  </si>
  <si>
    <t>ŽST Havířov, SK8+TV, SK10+TV, SK12+TV, SK14+TV, SK16+TV, SK18+TV, SK20+TV, SK22+TV na 6x8 hod</t>
  </si>
  <si>
    <t>ŽST Havířov, SK6a+TV albrecht.zhl.na 1x2 hod</t>
  </si>
  <si>
    <r>
      <t xml:space="preserve">ŽST Havířov, SK2+TV albrecht.zhl.na 1x8 hod do </t>
    </r>
    <r>
      <rPr>
        <b/>
        <i/>
        <strike/>
        <sz val="11"/>
        <color theme="9" tint="-0.249977111117893"/>
        <rFont val="Arial"/>
        <family val="2"/>
        <charset val="238"/>
      </rPr>
      <t>B7.1</t>
    </r>
  </si>
  <si>
    <r>
      <t xml:space="preserve">ŽST Havířov, SK16+TV, SK18+TV albrecht.zhl.na 1x8 hod do </t>
    </r>
    <r>
      <rPr>
        <b/>
        <i/>
        <strike/>
        <sz val="11"/>
        <color theme="9" tint="-0.249977111117893"/>
        <rFont val="Arial"/>
        <family val="2"/>
        <charset val="238"/>
      </rPr>
      <t>ř.134</t>
    </r>
  </si>
  <si>
    <r>
      <t xml:space="preserve">ŽST Havířov, SK18+TV bartovické.zhl.na 1x8 hod do </t>
    </r>
    <r>
      <rPr>
        <b/>
        <i/>
        <strike/>
        <sz val="11"/>
        <color theme="9" tint="-0.249977111117893"/>
        <rFont val="Arial"/>
        <family val="2"/>
        <charset val="238"/>
      </rPr>
      <t>ř.134</t>
    </r>
  </si>
  <si>
    <r>
      <t xml:space="preserve">ŽST Havířov, SK6+TV na 1x8 hod do </t>
    </r>
    <r>
      <rPr>
        <b/>
        <i/>
        <strike/>
        <sz val="11"/>
        <color theme="9" tint="-0.249977111117893"/>
        <rFont val="Arial"/>
        <family val="2"/>
        <charset val="238"/>
      </rPr>
      <t>B7</t>
    </r>
  </si>
  <si>
    <r>
      <t xml:space="preserve">ŽST Havířov, </t>
    </r>
    <r>
      <rPr>
        <b/>
        <i/>
        <sz val="11"/>
        <color theme="9" tint="-0.249977111117893"/>
        <rFont val="Arial"/>
        <family val="2"/>
        <charset val="238"/>
      </rPr>
      <t>SK18+TV</t>
    </r>
    <r>
      <rPr>
        <i/>
        <sz val="11"/>
        <color theme="9" tint="-0.249977111117893"/>
        <rFont val="Arial"/>
        <family val="2"/>
        <charset val="238"/>
      </rPr>
      <t>, SK20+TV, SK22+TV na 5x8 hod</t>
    </r>
  </si>
  <si>
    <r>
      <t xml:space="preserve">ŽST Havířov, SK18+TV, SK20+TV, SK22+TV albrechtické zhl. na 1x8 hod do </t>
    </r>
    <r>
      <rPr>
        <b/>
        <i/>
        <strike/>
        <sz val="11"/>
        <color theme="9" tint="-0.249977111117893"/>
        <rFont val="Arial"/>
        <family val="2"/>
        <charset val="238"/>
      </rPr>
      <t>B0.17</t>
    </r>
  </si>
  <si>
    <r>
      <t xml:space="preserve">ŽST Havířov, SK18+TV, SK20+TV, SK22+TV bartovické zhl., vlečka METRANS na 1x8 hod do </t>
    </r>
    <r>
      <rPr>
        <b/>
        <i/>
        <strike/>
        <sz val="11"/>
        <color theme="9" tint="-0.249977111117893"/>
        <rFont val="Arial"/>
        <family val="2"/>
        <charset val="238"/>
      </rPr>
      <t>B0.17</t>
    </r>
  </si>
  <si>
    <t>ŽST Havířov, vlečka METRANS na 1x6 hod</t>
  </si>
  <si>
    <r>
      <t xml:space="preserve">ŽST Havířov, SK1+TV, SK2+TV na 7x8 hod, </t>
    </r>
    <r>
      <rPr>
        <b/>
        <i/>
        <sz val="9"/>
        <color theme="9" tint="-0.249977111117893"/>
        <rFont val="Arial"/>
        <family val="2"/>
        <charset val="238"/>
      </rPr>
      <t>betonáž TV</t>
    </r>
  </si>
  <si>
    <r>
      <t xml:space="preserve"> ŽST Havířov, SK6a+TV albrecht.zhl.na 1x4 hod do </t>
    </r>
    <r>
      <rPr>
        <b/>
        <i/>
        <strike/>
        <sz val="11"/>
        <color theme="9" tint="-0.249977111117893"/>
        <rFont val="Arial"/>
        <family val="2"/>
        <charset val="238"/>
      </rPr>
      <t>ř.134</t>
    </r>
  </si>
  <si>
    <r>
      <t xml:space="preserve">ŽST Havířov, SK10+TV, SK12+TV na 1x8 hod noční, </t>
    </r>
    <r>
      <rPr>
        <i/>
        <sz val="9"/>
        <color theme="1"/>
        <rFont val="Arial"/>
        <family val="2"/>
        <charset val="238"/>
      </rPr>
      <t>pažení pro kanalizaci</t>
    </r>
  </si>
  <si>
    <r>
      <t xml:space="preserve">ŽST Havířov, SK14+TV, SK16+TV na 1x8 hod noční, </t>
    </r>
    <r>
      <rPr>
        <i/>
        <sz val="9"/>
        <color theme="1"/>
        <rFont val="Arial"/>
        <family val="2"/>
        <charset val="238"/>
      </rPr>
      <t>pažení pro kanalizaci</t>
    </r>
  </si>
  <si>
    <r>
      <t xml:space="preserve">ŽST Havířov, SK18+TV, SK20+TV na 1x8 hod noční, </t>
    </r>
    <r>
      <rPr>
        <i/>
        <sz val="9"/>
        <color theme="1"/>
        <rFont val="Arial"/>
        <family val="2"/>
        <charset val="238"/>
      </rPr>
      <t>pažení pro kanalizaci</t>
    </r>
  </si>
  <si>
    <r>
      <t xml:space="preserve">TK1,2+TV Havířov - Ostrava-Bartovice na 8x6 hod, noční </t>
    </r>
    <r>
      <rPr>
        <b/>
        <i/>
        <sz val="11"/>
        <color rgb="FFFF0000"/>
        <rFont val="Arial"/>
        <family val="2"/>
        <charset val="238"/>
      </rPr>
      <t>ZP</t>
    </r>
    <r>
      <rPr>
        <i/>
        <sz val="11"/>
        <color theme="4" tint="-0.499984740745262"/>
        <rFont val="Arial"/>
        <family val="2"/>
        <charset val="238"/>
      </rPr>
      <t xml:space="preserve">, </t>
    </r>
    <r>
      <rPr>
        <i/>
        <sz val="9"/>
        <color theme="4" tint="-0.499984740745262"/>
        <rFont val="Arial"/>
        <family val="2"/>
        <charset val="238"/>
      </rPr>
      <t>pažení mezi kolejemi</t>
    </r>
  </si>
  <si>
    <r>
      <t xml:space="preserve">ŽST Havířov, SK6+TV, SK8+TV na 15x6 hod noční, </t>
    </r>
    <r>
      <rPr>
        <i/>
        <sz val="9"/>
        <color theme="5" tint="-0.249977111117893"/>
        <rFont val="Arial"/>
        <family val="2"/>
        <charset val="238"/>
      </rPr>
      <t>pažení pro mosty</t>
    </r>
  </si>
  <si>
    <r>
      <t xml:space="preserve">ŽST Havířov, SK18+TV, SK20+TV na 15x6 hod noční, </t>
    </r>
    <r>
      <rPr>
        <i/>
        <sz val="9"/>
        <color theme="5" tint="-0.249977111117893"/>
        <rFont val="Arial"/>
        <family val="2"/>
        <charset val="238"/>
      </rPr>
      <t>pažení pro mosty</t>
    </r>
  </si>
  <si>
    <r>
      <t xml:space="preserve">ŽST Havířov, SK1+TV, SK2+TV na 15x6 hod noční, </t>
    </r>
    <r>
      <rPr>
        <i/>
        <strike/>
        <sz val="9"/>
        <color theme="5" tint="-0.249977111117893"/>
        <rFont val="Arial"/>
        <family val="2"/>
        <charset val="238"/>
      </rPr>
      <t>pažení pro mosty</t>
    </r>
  </si>
  <si>
    <r>
      <t xml:space="preserve">ŽST Havířov, SK14+TV, SK16+TV na 15x6 hod noční, </t>
    </r>
    <r>
      <rPr>
        <i/>
        <strike/>
        <sz val="9"/>
        <color theme="5" tint="-0.249977111117893"/>
        <rFont val="Arial"/>
        <family val="2"/>
        <charset val="238"/>
      </rPr>
      <t>pažení pro mosty</t>
    </r>
  </si>
  <si>
    <r>
      <t xml:space="preserve">ŽST Havířov, SK1+TV na 1x4 hod, </t>
    </r>
    <r>
      <rPr>
        <b/>
        <i/>
        <sz val="9"/>
        <color theme="9" tint="-0.249977111117893"/>
        <rFont val="Arial"/>
        <family val="2"/>
        <charset val="238"/>
      </rPr>
      <t>brány TV řádky 45-52</t>
    </r>
  </si>
  <si>
    <r>
      <t xml:space="preserve">ŽST Havířov, SK2+TV na 1x8 hod do </t>
    </r>
    <r>
      <rPr>
        <b/>
        <i/>
        <strike/>
        <sz val="11"/>
        <color theme="9" tint="-0.249977111117893"/>
        <rFont val="Arial"/>
        <family val="2"/>
        <charset val="238"/>
      </rPr>
      <t>B0.1</t>
    </r>
  </si>
  <si>
    <r>
      <t xml:space="preserve">ŽST Havířov, SK6+TV, SK8+TV na 1x4 hod </t>
    </r>
    <r>
      <rPr>
        <b/>
        <i/>
        <strike/>
        <sz val="11"/>
        <color theme="9" tint="-0.249977111117893"/>
        <rFont val="Arial"/>
        <family val="2"/>
        <charset val="238"/>
      </rPr>
      <t>B3</t>
    </r>
  </si>
  <si>
    <r>
      <t xml:space="preserve">ŽST Havířov, SK20+TV, SK22+TV na 1x4 hod </t>
    </r>
    <r>
      <rPr>
        <b/>
        <i/>
        <strike/>
        <sz val="11"/>
        <color theme="9" tint="-0.249977111117893"/>
        <rFont val="Arial"/>
        <family val="2"/>
        <charset val="238"/>
      </rPr>
      <t>B4</t>
    </r>
  </si>
  <si>
    <r>
      <t xml:space="preserve">ŽST Havířov, SK6+TV na 1x2 hod </t>
    </r>
    <r>
      <rPr>
        <b/>
        <i/>
        <strike/>
        <sz val="11"/>
        <color theme="9" tint="-0.249977111117893"/>
        <rFont val="Arial"/>
        <family val="2"/>
        <charset val="238"/>
      </rPr>
      <t>B10</t>
    </r>
  </si>
  <si>
    <r>
      <t xml:space="preserve">ŽST Havířov, SK8+TV na 1x2 hod </t>
    </r>
    <r>
      <rPr>
        <b/>
        <i/>
        <strike/>
        <sz val="11"/>
        <color theme="9" tint="-0.249977111117893"/>
        <rFont val="Arial"/>
        <family val="2"/>
        <charset val="238"/>
      </rPr>
      <t>B10</t>
    </r>
  </si>
  <si>
    <r>
      <t xml:space="preserve">ŽST Havířov, SK12a na 1x4 hod </t>
    </r>
    <r>
      <rPr>
        <b/>
        <i/>
        <strike/>
        <sz val="11"/>
        <color theme="9" tint="-0.249977111117893"/>
        <rFont val="Arial"/>
        <family val="2"/>
        <charset val="238"/>
      </rPr>
      <t>B10</t>
    </r>
  </si>
  <si>
    <r>
      <t xml:space="preserve">ŽST Havířov, SK18+TV, SK20+TV, SK22+TV bartovické zhl. na 1x8 hod </t>
    </r>
    <r>
      <rPr>
        <b/>
        <i/>
        <strike/>
        <sz val="11"/>
        <color theme="9" tint="-0.249977111117893"/>
        <rFont val="Arial"/>
        <family val="2"/>
        <charset val="238"/>
      </rPr>
      <t>B10</t>
    </r>
  </si>
  <si>
    <r>
      <t xml:space="preserve">ŽST Havířov, SK8+TV, SK10+TV, SK12a+TV, výh.č.10ab na 1x8 hod </t>
    </r>
    <r>
      <rPr>
        <b/>
        <i/>
        <strike/>
        <sz val="11"/>
        <color theme="9" tint="-0.249977111117893"/>
        <rFont val="Arial"/>
        <family val="2"/>
        <charset val="238"/>
      </rPr>
      <t>B10</t>
    </r>
  </si>
  <si>
    <r>
      <t xml:space="preserve">ŽST Havířov, SK10b+TV, SK20+TV, SK22+TV na 1x4 hod </t>
    </r>
    <r>
      <rPr>
        <b/>
        <i/>
        <strike/>
        <sz val="11"/>
        <color theme="9" tint="-0.249977111117893"/>
        <rFont val="Arial"/>
        <family val="2"/>
        <charset val="238"/>
      </rPr>
      <t>B10</t>
    </r>
  </si>
  <si>
    <r>
      <t xml:space="preserve">ŽST Havířov, SK18+TV, SK20+TV na 15x6 hod </t>
    </r>
    <r>
      <rPr>
        <i/>
        <strike/>
        <sz val="11"/>
        <color theme="5" tint="-0.249977111117893"/>
        <rFont val="Arial"/>
        <family val="2"/>
        <charset val="238"/>
      </rPr>
      <t>noční</t>
    </r>
    <r>
      <rPr>
        <i/>
        <sz val="11"/>
        <color theme="5" tint="-0.249977111117893"/>
        <rFont val="Arial"/>
        <family val="2"/>
        <charset val="238"/>
      </rPr>
      <t xml:space="preserve">, </t>
    </r>
    <r>
      <rPr>
        <i/>
        <sz val="9"/>
        <color theme="5" tint="-0.249977111117893"/>
        <rFont val="Arial"/>
        <family val="2"/>
        <charset val="238"/>
      </rPr>
      <t>pažení pro mosty</t>
    </r>
  </si>
  <si>
    <r>
      <t xml:space="preserve">ŽST Havířov, SK6+TV, SK8+TV na 15x6 hod </t>
    </r>
    <r>
      <rPr>
        <i/>
        <strike/>
        <sz val="11"/>
        <color theme="5" tint="-0.249977111117893"/>
        <rFont val="Arial"/>
        <family val="2"/>
        <charset val="238"/>
      </rPr>
      <t>noční</t>
    </r>
    <r>
      <rPr>
        <i/>
        <sz val="11"/>
        <color theme="5" tint="-0.249977111117893"/>
        <rFont val="Arial"/>
        <family val="2"/>
        <charset val="238"/>
      </rPr>
      <t xml:space="preserve">, </t>
    </r>
    <r>
      <rPr>
        <i/>
        <sz val="9"/>
        <color theme="5" tint="-0.249977111117893"/>
        <rFont val="Arial"/>
        <family val="2"/>
        <charset val="238"/>
      </rPr>
      <t>pažení pro mosty</t>
    </r>
  </si>
  <si>
    <r>
      <t xml:space="preserve">ŽST Havířov, SK1+TV, SK2+TV na 7x8 hod, </t>
    </r>
    <r>
      <rPr>
        <i/>
        <sz val="9"/>
        <color theme="9" tint="-0.249977111117893"/>
        <rFont val="Arial"/>
        <family val="2"/>
        <charset val="238"/>
      </rPr>
      <t>betonáž TV</t>
    </r>
  </si>
  <si>
    <r>
      <t xml:space="preserve">ŽST Havířov, SK8+TV, SK10+TV, SK12+TV, SK14+TV, SK16+TV, SK18+TV, SK20+TV, SK22+TV na 6x8 hod, podpěry TV, </t>
    </r>
    <r>
      <rPr>
        <i/>
        <sz val="11"/>
        <rFont val="Arial"/>
        <family val="2"/>
        <charset val="238"/>
      </rPr>
      <t>přepažení mostu</t>
    </r>
  </si>
  <si>
    <t>ŽST Havířov, SK14+TV, SK14a+TV na 1x4 hod</t>
  </si>
  <si>
    <t>ŽST Havířov, SK6+TV, SK12+TV, SK14+TV, bart.zhl. na 1x4 hod</t>
  </si>
  <si>
    <t>nový</t>
  </si>
  <si>
    <t>Stavební postup č.0</t>
  </si>
  <si>
    <t>ok</t>
  </si>
  <si>
    <t>B2.1</t>
  </si>
  <si>
    <t>B2.2</t>
  </si>
  <si>
    <t>B2.3</t>
  </si>
  <si>
    <t>N1</t>
  </si>
  <si>
    <t>zavedeno jako nová výluka 2. kategorie</t>
  </si>
  <si>
    <t>N2</t>
  </si>
  <si>
    <t>N3</t>
  </si>
  <si>
    <t>N4</t>
  </si>
  <si>
    <t>N5</t>
  </si>
  <si>
    <t>N6</t>
  </si>
  <si>
    <t>převedeno jako nová výluka 2. kategorie</t>
  </si>
  <si>
    <t>N7</t>
  </si>
  <si>
    <t>C0.1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</si>
  <si>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</si>
  <si>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</si>
  <si>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</si>
  <si>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</si>
  <si>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</si>
  <si>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</si>
  <si>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</si>
  <si>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</si>
  <si>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</si>
  <si>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</si>
  <si>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B2.4</t>
  </si>
  <si>
    <t>N18</t>
  </si>
  <si>
    <t>N19</t>
  </si>
  <si>
    <t>B2.5</t>
  </si>
  <si>
    <t>N20</t>
  </si>
  <si>
    <t>ŽST Havířov, SK1+TV na 1x4 hod</t>
  </si>
  <si>
    <t>N21</t>
  </si>
  <si>
    <t>N22</t>
  </si>
  <si>
    <t>N23</t>
  </si>
  <si>
    <t>N24</t>
  </si>
  <si>
    <t>N25</t>
  </si>
  <si>
    <t>N26</t>
  </si>
  <si>
    <t>N27</t>
  </si>
  <si>
    <r>
      <t xml:space="preserve">ŽST Havířov, (SK1, SK2, SK6, SK8)+TV na 1x4 hod </t>
    </r>
    <r>
      <rPr>
        <b/>
        <i/>
        <sz val="11"/>
        <color theme="9" tint="-0.249977111117893"/>
        <rFont val="Arial"/>
        <family val="2"/>
        <charset val="238"/>
      </rPr>
      <t>noční</t>
    </r>
  </si>
  <si>
    <t>N28</t>
  </si>
  <si>
    <t>N29</t>
  </si>
  <si>
    <t>N30</t>
  </si>
  <si>
    <t>C0.5</t>
  </si>
  <si>
    <t>N31</t>
  </si>
  <si>
    <t>N32</t>
  </si>
  <si>
    <t>N33</t>
  </si>
  <si>
    <r>
      <t xml:space="preserve">ŽST Havířov, SK1+TV na </t>
    </r>
    <r>
      <rPr>
        <i/>
        <sz val="17.600000000000001"/>
        <color rgb="FFFF0000"/>
        <rFont val="Arial"/>
        <family val="2"/>
        <charset val="238"/>
      </rPr>
      <t>2</t>
    </r>
    <r>
      <rPr>
        <i/>
        <sz val="11"/>
        <color theme="9" tint="-0.249977111117893"/>
        <rFont val="Arial"/>
        <family val="2"/>
        <charset val="238"/>
      </rPr>
      <t>x8 hod</t>
    </r>
  </si>
  <si>
    <t>N34</t>
  </si>
  <si>
    <t>N35</t>
  </si>
  <si>
    <t>N36</t>
  </si>
  <si>
    <t>N37</t>
  </si>
  <si>
    <t>N38</t>
  </si>
  <si>
    <t>N39</t>
  </si>
  <si>
    <t>N40</t>
  </si>
  <si>
    <t>N41</t>
  </si>
  <si>
    <t>N42</t>
  </si>
  <si>
    <t>N43</t>
  </si>
  <si>
    <t>N44</t>
  </si>
  <si>
    <t>N45</t>
  </si>
  <si>
    <t>N46</t>
  </si>
  <si>
    <t>N47</t>
  </si>
  <si>
    <t>N48</t>
  </si>
  <si>
    <t>N49</t>
  </si>
  <si>
    <t>N50</t>
  </si>
  <si>
    <t>N51</t>
  </si>
  <si>
    <t>N52</t>
  </si>
  <si>
    <t>N53</t>
  </si>
  <si>
    <t>N54</t>
  </si>
  <si>
    <t>N55</t>
  </si>
  <si>
    <t>N56</t>
  </si>
  <si>
    <t>N57</t>
  </si>
  <si>
    <t>N58</t>
  </si>
  <si>
    <t>N59</t>
  </si>
  <si>
    <t>N60</t>
  </si>
  <si>
    <t>N61</t>
  </si>
  <si>
    <t>N62</t>
  </si>
  <si>
    <t>C0.6</t>
  </si>
  <si>
    <r>
      <t xml:space="preserve">TK1, 2+TV Havířov - Ostrava-Bartovice na 1x4 hod, </t>
    </r>
    <r>
      <rPr>
        <b/>
        <i/>
        <sz val="11"/>
        <color rgb="FFFF0000"/>
        <rFont val="Arial"/>
        <family val="2"/>
        <charset val="238"/>
      </rPr>
      <t>ZP</t>
    </r>
    <r>
      <rPr>
        <i/>
        <sz val="11"/>
        <color theme="9" tint="-0.249977111117893"/>
        <rFont val="Arial"/>
        <family val="2"/>
        <charset val="238"/>
      </rPr>
      <t xml:space="preserve"> noční</t>
    </r>
  </si>
  <si>
    <t>musí proběhnout v noci pro minimalizaci dopadů na provoz!</t>
  </si>
  <si>
    <t>N63</t>
  </si>
  <si>
    <t>N64</t>
  </si>
  <si>
    <t>N65</t>
  </si>
  <si>
    <t>N66</t>
  </si>
  <si>
    <t>N67</t>
  </si>
  <si>
    <t>N68</t>
  </si>
  <si>
    <t>N69</t>
  </si>
  <si>
    <t>N70</t>
  </si>
  <si>
    <t>ŽST Havířov, SK2+TV na 1x2 hod do B8.1</t>
  </si>
  <si>
    <t>ŽST Havířov, SK6+TV na 1x4 hod do B8</t>
  </si>
  <si>
    <t>N71</t>
  </si>
  <si>
    <t>ŽST Havířov, SK2+TV albrecht.zhl.na 1x8 hod do B8.1</t>
  </si>
  <si>
    <t>N72</t>
  </si>
  <si>
    <t>N73</t>
  </si>
  <si>
    <t>N74</t>
  </si>
  <si>
    <t>duplicita s předchozím řádkem!!!</t>
  </si>
  <si>
    <t>N75</t>
  </si>
  <si>
    <t>ŽST Havířov, SK6+TV na 1x8 hod do B8</t>
  </si>
  <si>
    <t>N76</t>
  </si>
  <si>
    <t>N77</t>
  </si>
  <si>
    <t>N78</t>
  </si>
  <si>
    <t>B8.1</t>
  </si>
  <si>
    <t>B8.2</t>
  </si>
  <si>
    <t>N79</t>
  </si>
  <si>
    <t>N80</t>
  </si>
  <si>
    <t>N81</t>
  </si>
  <si>
    <t>N82</t>
  </si>
  <si>
    <t>N83</t>
  </si>
  <si>
    <t>N84</t>
  </si>
  <si>
    <t>N85</t>
  </si>
  <si>
    <t>ŽST Havířov, SK10a+TV, SK12a+TV, SK20+TV, SK22+TV, výh.č.10ab na 1x8 hod</t>
  </si>
  <si>
    <t>ŽST Havířov, SK6+TV na 1x2 hod B11</t>
  </si>
  <si>
    <t>ŽST Havířov, SK8+TV na 1x2 hod B11</t>
  </si>
  <si>
    <t>N86</t>
  </si>
  <si>
    <t>ŽST Havířov, SK12a na 1x4 hod B11</t>
  </si>
  <si>
    <t>N87</t>
  </si>
  <si>
    <t>ŽST Havířov, SK18+TV, SK20+TV, SK22+TV bartovické zhl. na 1x8 hod B11</t>
  </si>
  <si>
    <t>ŽST Havířov, SK8+TV, SK10+TV, SK12a+TV, výh.č.10ab na 1x8 hod B11</t>
  </si>
  <si>
    <t>ŽST Havířov, SK10b+TV, SK20+TV, SK22+TV na 1x4 hod B11</t>
  </si>
  <si>
    <t>B11.1</t>
  </si>
  <si>
    <t>N88</t>
  </si>
  <si>
    <t>N89</t>
  </si>
  <si>
    <t>N90</t>
  </si>
  <si>
    <t>N91</t>
  </si>
  <si>
    <t>B13</t>
  </si>
  <si>
    <t>N92</t>
  </si>
  <si>
    <t>N93</t>
  </si>
  <si>
    <t>N94</t>
  </si>
  <si>
    <t>N95</t>
  </si>
  <si>
    <t>ŽST Havířov, SK1+TV na 2x8 hod</t>
  </si>
  <si>
    <r>
      <t xml:space="preserve">TK1, 2+TV Havířov - Ostrava-Bartovice na 1x4 hod </t>
    </r>
    <r>
      <rPr>
        <b/>
        <i/>
        <sz val="11"/>
        <color theme="9" tint="-0.249977111117893"/>
        <rFont val="Arial"/>
        <family val="2"/>
        <charset val="238"/>
      </rPr>
      <t>noční</t>
    </r>
    <r>
      <rPr>
        <i/>
        <sz val="11"/>
        <color theme="9" tint="-0.249977111117893"/>
        <rFont val="Arial"/>
        <family val="2"/>
        <charset val="238"/>
      </rPr>
      <t xml:space="preserve">, </t>
    </r>
    <r>
      <rPr>
        <b/>
        <i/>
        <sz val="11"/>
        <color rgb="FFFF0000"/>
        <rFont val="Arial"/>
        <family val="2"/>
        <charset val="238"/>
      </rPr>
      <t>ZP</t>
    </r>
  </si>
  <si>
    <r>
      <t xml:space="preserve">ŽST Havířov, SK14+TV, SK16+TV na 18x6 hod </t>
    </r>
    <r>
      <rPr>
        <b/>
        <i/>
        <sz val="11"/>
        <color theme="5" tint="-0.249977111117893"/>
        <rFont val="Arial"/>
        <family val="2"/>
        <charset val="238"/>
      </rPr>
      <t>noční</t>
    </r>
    <r>
      <rPr>
        <i/>
        <sz val="11"/>
        <color theme="5" tint="-0.249977111117893"/>
        <rFont val="Arial"/>
        <family val="2"/>
        <charset val="238"/>
      </rPr>
      <t xml:space="preserve">, </t>
    </r>
    <r>
      <rPr>
        <i/>
        <sz val="9"/>
        <color theme="5" tint="-0.249977111117893"/>
        <rFont val="Arial"/>
        <family val="2"/>
        <charset val="238"/>
      </rPr>
      <t>pažení pro mosty</t>
    </r>
  </si>
  <si>
    <r>
      <t xml:space="preserve">ŽST Havířov, SK18+TV, SK20+TV na 6x6 hod </t>
    </r>
    <r>
      <rPr>
        <b/>
        <i/>
        <sz val="11"/>
        <color theme="5" tint="-0.249977111117893"/>
        <rFont val="Arial"/>
        <family val="2"/>
        <charset val="238"/>
      </rPr>
      <t>noční</t>
    </r>
    <r>
      <rPr>
        <i/>
        <sz val="11"/>
        <color theme="5" tint="-0.249977111117893"/>
        <rFont val="Arial"/>
        <family val="2"/>
        <charset val="238"/>
      </rPr>
      <t xml:space="preserve">, </t>
    </r>
    <r>
      <rPr>
        <i/>
        <sz val="9"/>
        <color theme="5" tint="-0.249977111117893"/>
        <rFont val="Arial"/>
        <family val="2"/>
        <charset val="238"/>
      </rPr>
      <t>přepažení pro mosty</t>
    </r>
  </si>
  <si>
    <t>N96</t>
  </si>
  <si>
    <t>N97</t>
  </si>
  <si>
    <r>
      <t xml:space="preserve">ŽST Havířov, SK10+TV, SK12+TV na 1x8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pažení pro kanalizaci</t>
    </r>
  </si>
  <si>
    <r>
      <t xml:space="preserve">ŽST Havířov, SK14+TV, SK16+TV na 1x8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pažení pro kanalizaci</t>
    </r>
  </si>
  <si>
    <r>
      <t xml:space="preserve">ŽST Havířov, SK18+TV, SK20+TV na 1x8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pažení pro kanalizaci</t>
    </r>
  </si>
  <si>
    <r>
      <t xml:space="preserve">TK1,2+TV Havířov - Ostrava-Bartovice na 8x6 hod </t>
    </r>
    <r>
      <rPr>
        <b/>
        <i/>
        <sz val="11"/>
        <color theme="4" tint="-0.499984740745262"/>
        <rFont val="Arial"/>
        <family val="2"/>
        <charset val="238"/>
      </rPr>
      <t>noční</t>
    </r>
    <r>
      <rPr>
        <i/>
        <sz val="11"/>
        <color theme="4" tint="-0.499984740745262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ZP</t>
    </r>
    <r>
      <rPr>
        <i/>
        <sz val="11"/>
        <color theme="4" tint="-0.499984740745262"/>
        <rFont val="Arial"/>
        <family val="2"/>
        <charset val="238"/>
      </rPr>
      <t xml:space="preserve">, </t>
    </r>
    <r>
      <rPr>
        <i/>
        <sz val="9"/>
        <color theme="4" tint="-0.499984740745262"/>
        <rFont val="Arial"/>
        <family val="2"/>
        <charset val="238"/>
      </rPr>
      <t>pažení mezi kolejemi</t>
    </r>
  </si>
  <si>
    <r>
      <t xml:space="preserve">TK1 Havířov - Ostrava-Bartovice na 8x3 hod </t>
    </r>
    <r>
      <rPr>
        <b/>
        <i/>
        <sz val="11"/>
        <rFont val="Arial"/>
        <family val="2"/>
        <charset val="238"/>
      </rPr>
      <t>noční</t>
    </r>
    <r>
      <rPr>
        <i/>
        <sz val="11"/>
        <rFont val="Arial"/>
        <family val="2"/>
        <charset val="238"/>
      </rPr>
      <t xml:space="preserve">, </t>
    </r>
    <r>
      <rPr>
        <i/>
        <sz val="9"/>
        <rFont val="Arial"/>
        <family val="2"/>
        <charset val="238"/>
      </rPr>
      <t>zásobování stavby</t>
    </r>
  </si>
  <si>
    <r>
      <t xml:space="preserve">TK2 Havířov - Ostrava-Bartovice na 8x3 hod </t>
    </r>
    <r>
      <rPr>
        <b/>
        <i/>
        <sz val="11"/>
        <rFont val="Arial"/>
        <family val="2"/>
        <charset val="238"/>
      </rPr>
      <t>noční</t>
    </r>
    <r>
      <rPr>
        <i/>
        <sz val="11"/>
        <rFont val="Arial"/>
        <family val="2"/>
        <charset val="238"/>
      </rPr>
      <t xml:space="preserve">, </t>
    </r>
    <r>
      <rPr>
        <i/>
        <sz val="9"/>
        <rFont val="Arial"/>
        <family val="2"/>
        <charset val="238"/>
      </rPr>
      <t>zásobování stavby</t>
    </r>
  </si>
  <si>
    <r>
      <t xml:space="preserve">TK101,102+TV Havířov-Albrechtice na 18x6 hod, </t>
    </r>
    <r>
      <rPr>
        <b/>
        <i/>
        <sz val="11"/>
        <color rgb="FFFF0000"/>
        <rFont val="Arial"/>
        <family val="2"/>
        <charset val="238"/>
      </rPr>
      <t>ZP</t>
    </r>
    <r>
      <rPr>
        <i/>
        <sz val="11"/>
        <color theme="4" tint="-0.499984740745262"/>
        <rFont val="Arial"/>
        <family val="2"/>
        <charset val="238"/>
      </rPr>
      <t xml:space="preserve"> </t>
    </r>
    <r>
      <rPr>
        <b/>
        <i/>
        <sz val="11"/>
        <color theme="4" tint="-0.499984740745262"/>
        <rFont val="Arial"/>
        <family val="2"/>
        <charset val="238"/>
      </rPr>
      <t>noční</t>
    </r>
    <r>
      <rPr>
        <i/>
        <sz val="11"/>
        <color theme="4" tint="-0.499984740745262"/>
        <rFont val="Arial"/>
        <family val="2"/>
        <charset val="238"/>
      </rPr>
      <t>,</t>
    </r>
    <r>
      <rPr>
        <i/>
        <sz val="9"/>
        <color theme="4" tint="-0.499984740745262"/>
        <rFont val="Arial"/>
        <family val="2"/>
        <charset val="238"/>
      </rPr>
      <t xml:space="preserve"> pažení mezi kolejemi</t>
    </r>
  </si>
  <si>
    <r>
      <t xml:space="preserve">TK101,102+TV Havířov-Albrechtice na 9x6 hod, </t>
    </r>
    <r>
      <rPr>
        <b/>
        <i/>
        <sz val="11"/>
        <color rgb="FFFF0000"/>
        <rFont val="Arial"/>
        <family val="2"/>
        <charset val="238"/>
      </rPr>
      <t>ZP</t>
    </r>
    <r>
      <rPr>
        <i/>
        <sz val="11"/>
        <color theme="4" tint="-0.499984740745262"/>
        <rFont val="Arial"/>
        <family val="2"/>
        <charset val="238"/>
      </rPr>
      <t xml:space="preserve"> </t>
    </r>
    <r>
      <rPr>
        <b/>
        <i/>
        <sz val="11"/>
        <color theme="4" tint="-0.499984740745262"/>
        <rFont val="Arial"/>
        <family val="2"/>
        <charset val="238"/>
      </rPr>
      <t>noční</t>
    </r>
    <r>
      <rPr>
        <i/>
        <sz val="11"/>
        <color theme="4" tint="-0.499984740745262"/>
        <rFont val="Arial"/>
        <family val="2"/>
        <charset val="238"/>
      </rPr>
      <t>,</t>
    </r>
    <r>
      <rPr>
        <i/>
        <sz val="9"/>
        <color theme="4" tint="-0.499984740745262"/>
        <rFont val="Arial"/>
        <family val="2"/>
        <charset val="238"/>
      </rPr>
      <t xml:space="preserve"> pažení mezi kolejemi</t>
    </r>
  </si>
  <si>
    <t>TK1+TV Albrechtice - Havířov nepřetržitě</t>
  </si>
  <si>
    <r>
      <t xml:space="preserve">TK2 Albrechtice - Havířov na 14x3 hod </t>
    </r>
    <r>
      <rPr>
        <b/>
        <i/>
        <sz val="11"/>
        <rFont val="Arial"/>
        <family val="2"/>
        <charset val="238"/>
      </rPr>
      <t>noční</t>
    </r>
    <r>
      <rPr>
        <i/>
        <sz val="11"/>
        <rFont val="Arial"/>
        <family val="2"/>
        <charset val="238"/>
      </rPr>
      <t xml:space="preserve">, </t>
    </r>
    <r>
      <rPr>
        <i/>
        <sz val="9"/>
        <rFont val="Arial"/>
        <family val="2"/>
        <charset val="238"/>
      </rPr>
      <t>zásobování stavby</t>
    </r>
  </si>
  <si>
    <t>TK2+TV Albrechtice - Havířov nepřetržitě</t>
  </si>
  <si>
    <r>
      <t xml:space="preserve">TK1 Albrechtice - Havířov na 14x3 hod </t>
    </r>
    <r>
      <rPr>
        <b/>
        <i/>
        <sz val="11"/>
        <rFont val="Arial"/>
        <family val="2"/>
        <charset val="238"/>
      </rPr>
      <t>noční</t>
    </r>
    <r>
      <rPr>
        <i/>
        <sz val="11"/>
        <rFont val="Arial"/>
        <family val="2"/>
        <charset val="238"/>
      </rPr>
      <t xml:space="preserve">, </t>
    </r>
    <r>
      <rPr>
        <i/>
        <sz val="9"/>
        <rFont val="Arial"/>
        <family val="2"/>
        <charset val="238"/>
      </rPr>
      <t>zásobování stavby</t>
    </r>
  </si>
  <si>
    <r>
      <t>ŽST Havířov, SK18+TV, SK20+TV na 15x6 hod</t>
    </r>
    <r>
      <rPr>
        <i/>
        <sz val="11"/>
        <color theme="5" tint="-0.249977111117893"/>
        <rFont val="Arial"/>
        <family val="2"/>
        <charset val="238"/>
      </rPr>
      <t xml:space="preserve">, </t>
    </r>
    <r>
      <rPr>
        <i/>
        <sz val="9"/>
        <color theme="5" tint="-0.249977111117893"/>
        <rFont val="Arial"/>
        <family val="2"/>
        <charset val="238"/>
      </rPr>
      <t>pažení pro mosty</t>
    </r>
  </si>
  <si>
    <r>
      <t>ŽST Havířov, SK6+TV, SK8+TV na 15x6 hod</t>
    </r>
    <r>
      <rPr>
        <i/>
        <sz val="11"/>
        <color theme="5" tint="-0.249977111117893"/>
        <rFont val="Arial"/>
        <family val="2"/>
        <charset val="238"/>
      </rPr>
      <t xml:space="preserve">, </t>
    </r>
    <r>
      <rPr>
        <i/>
        <sz val="9"/>
        <color theme="5" tint="-0.249977111117893"/>
        <rFont val="Arial"/>
        <family val="2"/>
        <charset val="238"/>
      </rPr>
      <t>pažení pro mosty</t>
    </r>
  </si>
  <si>
    <r>
      <t xml:space="preserve">ŽST Havířov, SK1+TV, SK2+TV, SK5+T V, SK6+TV, SK8+TV, SK10+TV na 1x4 hod </t>
    </r>
    <r>
      <rPr>
        <b/>
        <i/>
        <sz val="11"/>
        <color theme="9" tint="-0.249977111117893"/>
        <rFont val="Arial"/>
        <family val="2"/>
        <charset val="238"/>
      </rPr>
      <t>noční</t>
    </r>
  </si>
  <si>
    <r>
      <t xml:space="preserve">ŽST Havířov, SK1+TV, SK2+TV, SK6+TV, SK8+TV, SK10+TV na 1x4 hod </t>
    </r>
    <r>
      <rPr>
        <b/>
        <i/>
        <sz val="11"/>
        <color theme="9" tint="-0.249977111117893"/>
        <rFont val="Arial"/>
        <family val="2"/>
        <charset val="238"/>
      </rPr>
      <t>noční</t>
    </r>
  </si>
  <si>
    <r>
      <t xml:space="preserve">ŽST Havířov, SK1+TV, SK2+TV, SK3+TV, SK4+TV, SK5+TV, SK6+TV, SK8+TV na 7x6 hod </t>
    </r>
    <r>
      <rPr>
        <b/>
        <i/>
        <sz val="11"/>
        <color theme="9" tint="-0.249977111117893"/>
        <rFont val="Arial"/>
        <family val="2"/>
        <charset val="238"/>
      </rPr>
      <t>noční</t>
    </r>
  </si>
  <si>
    <r>
      <t>TK2 Havířov - Ostrava-Bartovice na 3x</t>
    </r>
    <r>
      <rPr>
        <b/>
        <i/>
        <sz val="11"/>
        <color rgb="FFFF0000"/>
        <rFont val="Arial"/>
        <family val="2"/>
        <charset val="238"/>
      </rPr>
      <t>4</t>
    </r>
    <r>
      <rPr>
        <i/>
        <sz val="11"/>
        <color theme="7" tint="-0.249977111117893"/>
        <rFont val="Arial"/>
        <family val="2"/>
        <charset val="238"/>
      </rPr>
      <t xml:space="preserve"> hod </t>
    </r>
    <r>
      <rPr>
        <b/>
        <i/>
        <sz val="11"/>
        <color theme="7" tint="-0.249977111117893"/>
        <rFont val="Arial"/>
        <family val="2"/>
        <charset val="238"/>
      </rPr>
      <t>noční</t>
    </r>
    <r>
      <rPr>
        <i/>
        <sz val="11"/>
        <color theme="7" tint="-0.249977111117893"/>
        <rFont val="Arial"/>
        <family val="2"/>
        <charset val="238"/>
      </rPr>
      <t xml:space="preserve">, </t>
    </r>
    <r>
      <rPr>
        <i/>
        <sz val="9"/>
        <color theme="7" tint="-0.249977111117893"/>
        <rFont val="Arial"/>
        <family val="2"/>
        <charset val="238"/>
      </rPr>
      <t>pažení most km 19,992</t>
    </r>
  </si>
  <si>
    <r>
      <t>TK1 Havířov - Ostrava-Bartovice na 9x</t>
    </r>
    <r>
      <rPr>
        <b/>
        <i/>
        <sz val="11"/>
        <color rgb="FFFF0000"/>
        <rFont val="Arial"/>
        <family val="2"/>
        <charset val="238"/>
      </rPr>
      <t>4</t>
    </r>
    <r>
      <rPr>
        <i/>
        <sz val="11"/>
        <rFont val="Arial"/>
        <family val="2"/>
        <charset val="238"/>
      </rPr>
      <t xml:space="preserve"> hod </t>
    </r>
    <r>
      <rPr>
        <b/>
        <i/>
        <sz val="11"/>
        <rFont val="Arial"/>
        <family val="2"/>
        <charset val="238"/>
      </rPr>
      <t>noční</t>
    </r>
    <r>
      <rPr>
        <i/>
        <sz val="11"/>
        <rFont val="Arial"/>
        <family val="2"/>
        <charset val="238"/>
      </rPr>
      <t xml:space="preserve">, </t>
    </r>
    <r>
      <rPr>
        <i/>
        <sz val="9"/>
        <rFont val="Arial"/>
        <family val="2"/>
        <charset val="238"/>
      </rPr>
      <t>zásobování stavby, piloty v blízkosti TK</t>
    </r>
  </si>
  <si>
    <r>
      <t xml:space="preserve">ŽST Havířov, SK3, SK4 na 1x6 hod, </t>
    </r>
    <r>
      <rPr>
        <i/>
        <sz val="9"/>
        <color theme="1"/>
        <rFont val="Arial"/>
        <family val="2"/>
        <charset val="238"/>
      </rPr>
      <t>krácení kolejí o cca 10 m</t>
    </r>
  </si>
  <si>
    <t>Zimní přestávka 2025-2026</t>
  </si>
  <si>
    <r>
      <rPr>
        <b/>
        <sz val="11"/>
        <color theme="1"/>
        <rFont val="Arial"/>
        <family val="2"/>
        <charset val="238"/>
      </rPr>
      <t>Stavební postup</t>
    </r>
    <r>
      <rPr>
        <sz val="11"/>
        <color theme="1"/>
        <rFont val="Arial"/>
        <family val="2"/>
        <charset val="238"/>
      </rPr>
      <t>/</t>
    </r>
    <r>
      <rPr>
        <i/>
        <sz val="11"/>
        <color theme="1"/>
        <rFont val="Arial"/>
        <family val="2"/>
        <charset val="238"/>
      </rPr>
      <t>Výluka</t>
    </r>
    <r>
      <rPr>
        <sz val="11"/>
        <color theme="1"/>
        <rFont val="Arial"/>
        <family val="2"/>
        <charset val="238"/>
      </rPr>
      <t>/Vybrané SO</t>
    </r>
  </si>
  <si>
    <r>
      <t xml:space="preserve">ŽST Havířov, SK2+TV na 1x8 hod, </t>
    </r>
    <r>
      <rPr>
        <i/>
        <sz val="9"/>
        <color theme="1"/>
        <rFont val="Arial"/>
        <family val="2"/>
        <charset val="238"/>
      </rPr>
      <t>betonáž TV N2, N2A</t>
    </r>
  </si>
  <si>
    <r>
      <t xml:space="preserve">ŽST Havířov, SK22+TV na 1x8 hod, </t>
    </r>
    <r>
      <rPr>
        <i/>
        <sz val="9"/>
        <color theme="1"/>
        <rFont val="Arial"/>
        <family val="2"/>
        <charset val="238"/>
      </rPr>
      <t>betonáž TV N2, B</t>
    </r>
  </si>
  <si>
    <r>
      <t xml:space="preserve">ŽST Havířov, SK1+TV, SK2+TV na 7x8 hod, </t>
    </r>
    <r>
      <rPr>
        <b/>
        <i/>
        <sz val="9"/>
        <color theme="1"/>
        <rFont val="Arial"/>
        <family val="2"/>
        <charset val="238"/>
      </rPr>
      <t>betonáž TV</t>
    </r>
  </si>
  <si>
    <r>
      <t xml:space="preserve">ŽST Havířov, SK6+TV, SK8+TV na 1x8 hod, </t>
    </r>
    <r>
      <rPr>
        <i/>
        <sz val="9"/>
        <color theme="1"/>
        <rFont val="Arial"/>
        <family val="2"/>
        <charset val="238"/>
      </rPr>
      <t>betonáž TV 44, 46, 48, pažení</t>
    </r>
  </si>
  <si>
    <r>
      <t xml:space="preserve">ŽST Havířov, SK12+TV, SK14+TV </t>
    </r>
    <r>
      <rPr>
        <b/>
        <i/>
        <sz val="11"/>
        <color theme="1"/>
        <rFont val="Arial"/>
        <family val="2"/>
        <charset val="238"/>
      </rPr>
      <t>nepřetržitě</t>
    </r>
    <r>
      <rPr>
        <i/>
        <sz val="11"/>
        <color theme="1"/>
        <rFont val="Arial"/>
        <family val="2"/>
        <charset val="238"/>
      </rPr>
      <t>,</t>
    </r>
    <r>
      <rPr>
        <i/>
        <sz val="9"/>
        <color theme="1"/>
        <rFont val="Arial"/>
        <family val="2"/>
        <charset val="238"/>
      </rPr>
      <t xml:space="preserve"> podpěry TV, kanalizace pod SK12, SK14</t>
    </r>
  </si>
  <si>
    <r>
      <t xml:space="preserve">ŽST Havířov, </t>
    </r>
    <r>
      <rPr>
        <b/>
        <i/>
        <sz val="11"/>
        <color theme="1"/>
        <rFont val="Arial"/>
        <family val="2"/>
        <charset val="238"/>
      </rPr>
      <t>SK18+TV</t>
    </r>
    <r>
      <rPr>
        <i/>
        <sz val="11"/>
        <color theme="1"/>
        <rFont val="Arial"/>
        <family val="2"/>
        <charset val="238"/>
      </rPr>
      <t>, SK20+TV, SK22+TV na 5x8 hod</t>
    </r>
  </si>
  <si>
    <r>
      <t xml:space="preserve">ŽST Havířov, SK16+TV, SK18+TV </t>
    </r>
    <r>
      <rPr>
        <b/>
        <i/>
        <sz val="11"/>
        <color theme="1"/>
        <rFont val="Arial"/>
        <family val="2"/>
        <charset val="238"/>
      </rPr>
      <t>nepřetržitě</t>
    </r>
    <r>
      <rPr>
        <i/>
        <sz val="11"/>
        <color theme="1"/>
        <rFont val="Arial"/>
        <family val="2"/>
        <charset val="238"/>
      </rPr>
      <t>,</t>
    </r>
    <r>
      <rPr>
        <i/>
        <sz val="9"/>
        <color theme="1"/>
        <rFont val="Arial"/>
        <family val="2"/>
        <charset val="238"/>
      </rPr>
      <t xml:space="preserve"> podpěry TV, kanalizace pod SK16, SK18</t>
    </r>
  </si>
  <si>
    <r>
      <t xml:space="preserve">ŽST Havířov, SK1+TV na 1x4 hod, </t>
    </r>
    <r>
      <rPr>
        <b/>
        <i/>
        <sz val="9"/>
        <color theme="1"/>
        <rFont val="Arial"/>
        <family val="2"/>
        <charset val="238"/>
      </rPr>
      <t>brány TV řádky 45-52</t>
    </r>
  </si>
  <si>
    <r>
      <t xml:space="preserve">ŽST Havířov, (SK1, SK2, SK6, SK8)+TV na 1x4 hod </t>
    </r>
    <r>
      <rPr>
        <b/>
        <i/>
        <sz val="11"/>
        <color theme="1"/>
        <rFont val="Arial"/>
        <family val="2"/>
        <charset val="238"/>
      </rPr>
      <t>noční</t>
    </r>
  </si>
  <si>
    <r>
      <t xml:space="preserve">ŽST Havířov, SK18+TV, SK20+TV na 15x6 hod, </t>
    </r>
    <r>
      <rPr>
        <i/>
        <sz val="9"/>
        <color theme="1"/>
        <rFont val="Arial"/>
        <family val="2"/>
        <charset val="238"/>
      </rPr>
      <t>pažení pro mosty</t>
    </r>
  </si>
  <si>
    <r>
      <t xml:space="preserve">ŽST Havířov, SK6+TV, SK8+TV na 15x6 hod, </t>
    </r>
    <r>
      <rPr>
        <i/>
        <sz val="9"/>
        <color theme="1"/>
        <rFont val="Arial"/>
        <family val="2"/>
        <charset val="238"/>
      </rPr>
      <t>pažení pro mosty</t>
    </r>
  </si>
  <si>
    <r>
      <t xml:space="preserve">ŽST Havířov, SK8+TV, SK10+TV nepřetržitě, </t>
    </r>
    <r>
      <rPr>
        <b/>
        <i/>
        <sz val="9"/>
        <color theme="1"/>
        <rFont val="Arial"/>
        <family val="2"/>
        <charset val="238"/>
      </rPr>
      <t>provizorní oboustranné nástupiště</t>
    </r>
    <r>
      <rPr>
        <i/>
        <sz val="9"/>
        <color theme="1"/>
        <rFont val="Arial"/>
        <family val="2"/>
        <charset val="238"/>
      </rPr>
      <t xml:space="preserve"> mezi SK8, SK10, kanalizace, podpěry TV</t>
    </r>
  </si>
  <si>
    <r>
      <t xml:space="preserve">TK1,2+TV Havířov - Ostrava-Bartovice na 8x6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 </t>
    </r>
    <r>
      <rPr>
        <b/>
        <i/>
        <sz val="11"/>
        <color theme="1"/>
        <rFont val="Arial"/>
        <family val="2"/>
        <charset val="238"/>
      </rPr>
      <t>ZP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pažení mezi kolejemi</t>
    </r>
  </si>
  <si>
    <r>
      <t xml:space="preserve">TK2+TV Havířov - Ostrava-Bartovice nepřetržitě, </t>
    </r>
    <r>
      <rPr>
        <i/>
        <sz val="9"/>
        <color theme="1"/>
        <rFont val="Arial"/>
        <family val="2"/>
        <charset val="238"/>
      </rPr>
      <t>mosty km 19,992 a 20,259+výhybky č.42, 45</t>
    </r>
  </si>
  <si>
    <r>
      <t xml:space="preserve">ŽST Havířov, SK1+TV, SK2+TV, SK3+TV, SK4+TV, SK5+TV, SK6+TV, SK8+TV na 7x6 hod </t>
    </r>
    <r>
      <rPr>
        <b/>
        <i/>
        <sz val="11"/>
        <color theme="1"/>
        <rFont val="Arial"/>
        <family val="2"/>
        <charset val="238"/>
      </rPr>
      <t>noční</t>
    </r>
  </si>
  <si>
    <r>
      <t>TK1 Havířov - Ostrava-Bartovice na 9x</t>
    </r>
    <r>
      <rPr>
        <b/>
        <i/>
        <sz val="11"/>
        <color theme="1"/>
        <rFont val="Arial"/>
        <family val="2"/>
        <charset val="238"/>
      </rPr>
      <t>4</t>
    </r>
    <r>
      <rPr>
        <i/>
        <sz val="11"/>
        <color theme="1"/>
        <rFont val="Arial"/>
        <family val="2"/>
        <charset val="238"/>
      </rPr>
      <t xml:space="preserve">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zásobování stavby, piloty v blízkosti TK</t>
    </r>
  </si>
  <si>
    <r>
      <t xml:space="preserve">TK1 Havířov - Ostrava-Bartovice na 8x3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zásobování stavby</t>
    </r>
  </si>
  <si>
    <r>
      <t>TK1+TV Havířov - Ostrava-Bartovice nepřetržitě,</t>
    </r>
    <r>
      <rPr>
        <i/>
        <sz val="9"/>
        <color theme="1"/>
        <rFont val="Arial"/>
        <family val="2"/>
        <charset val="238"/>
      </rPr>
      <t xml:space="preserve"> mosty km 19,992 a 20,259+výhybky č.43, 44, zprovoznění kolej.spojek</t>
    </r>
  </si>
  <si>
    <r>
      <t xml:space="preserve">TK1, 2+TV Havířov - Ostrava-Bartovice na 1x4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b/>
        <i/>
        <sz val="11"/>
        <color theme="1"/>
        <rFont val="Arial"/>
        <family val="2"/>
        <charset val="238"/>
      </rPr>
      <t>ZP</t>
    </r>
  </si>
  <si>
    <r>
      <t xml:space="preserve">TK2 Havířov - Ostrava-Bartovice na 3x4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pažení most km 19,992</t>
    </r>
  </si>
  <si>
    <r>
      <t xml:space="preserve">TK2 Havířov - Ostrava-Bartovice na 8x3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zásobování stavby</t>
    </r>
  </si>
  <si>
    <r>
      <t xml:space="preserve">TK101,102+TV Havířov-Albrechtice na 18x6 hod, </t>
    </r>
    <r>
      <rPr>
        <b/>
        <i/>
        <sz val="11"/>
        <color theme="1"/>
        <rFont val="Arial"/>
        <family val="2"/>
        <charset val="238"/>
      </rPr>
      <t>ZP</t>
    </r>
    <r>
      <rPr>
        <i/>
        <sz val="11"/>
        <color theme="1"/>
        <rFont val="Arial"/>
        <family val="2"/>
        <charset val="238"/>
      </rPr>
      <t xml:space="preserve">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>,</t>
    </r>
    <r>
      <rPr>
        <i/>
        <sz val="9"/>
        <color theme="1"/>
        <rFont val="Arial"/>
        <family val="2"/>
        <charset val="238"/>
      </rPr>
      <t xml:space="preserve"> pažení mezi kolejemi</t>
    </r>
  </si>
  <si>
    <r>
      <t xml:space="preserve">ŽST Havířov, SK14+TV, SK16+TV na 18x6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pažení pro mosty</t>
    </r>
  </si>
  <si>
    <r>
      <t xml:space="preserve">ŽST Havířov, SK18+TV, SK20+TV na 6x6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přepažení pro mosty</t>
    </r>
  </si>
  <si>
    <r>
      <t xml:space="preserve">TK101,102+TV Havířov-Albrechtice na 9x6 hod, </t>
    </r>
    <r>
      <rPr>
        <b/>
        <i/>
        <sz val="11"/>
        <color theme="1"/>
        <rFont val="Arial"/>
        <family val="2"/>
        <charset val="238"/>
      </rPr>
      <t>ZP</t>
    </r>
    <r>
      <rPr>
        <i/>
        <sz val="11"/>
        <color theme="1"/>
        <rFont val="Arial"/>
        <family val="2"/>
        <charset val="238"/>
      </rPr>
      <t xml:space="preserve">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>,</t>
    </r>
    <r>
      <rPr>
        <i/>
        <sz val="9"/>
        <color theme="1"/>
        <rFont val="Arial"/>
        <family val="2"/>
        <charset val="238"/>
      </rPr>
      <t xml:space="preserve"> pažení mezi kolejemi</t>
    </r>
  </si>
  <si>
    <r>
      <t xml:space="preserve">TK2 Albrechtice - Havířov na 14x3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zásobování stavby</t>
    </r>
  </si>
  <si>
    <t>ŽST Havířov, SK8+TV, SK10+TV, SK12+TV, SK14+TV, SK16+TV, SK18+TV, SK20+TV, SK22+TV na 6x8 hod, podpěry TV, přepažení mostu</t>
  </si>
  <si>
    <r>
      <t xml:space="preserve">TK1 Albrechtice - Havířov na 14x3 hod </t>
    </r>
    <r>
      <rPr>
        <b/>
        <i/>
        <sz val="11"/>
        <color theme="1"/>
        <rFont val="Arial"/>
        <family val="2"/>
        <charset val="238"/>
      </rPr>
      <t>noční</t>
    </r>
    <r>
      <rPr>
        <i/>
        <sz val="11"/>
        <color theme="1"/>
        <rFont val="Arial"/>
        <family val="2"/>
        <charset val="238"/>
      </rPr>
      <t xml:space="preserve">, </t>
    </r>
    <r>
      <rPr>
        <i/>
        <sz val="9"/>
        <color theme="1"/>
        <rFont val="Arial"/>
        <family val="2"/>
        <charset val="238"/>
      </rPr>
      <t>zásobování stavby</t>
    </r>
  </si>
  <si>
    <r>
      <t xml:space="preserve">ŽST Havířov, SK1+TV, SK2+TV, SK5+T V, SK6+TV, SK8+TV, SK10+TV na 1x4 hod </t>
    </r>
    <r>
      <rPr>
        <b/>
        <i/>
        <sz val="11"/>
        <color theme="1"/>
        <rFont val="Arial"/>
        <family val="2"/>
        <charset val="238"/>
      </rPr>
      <t>noční</t>
    </r>
  </si>
  <si>
    <r>
      <t xml:space="preserve">ŽST Havířov, SK1+TV, SK2+TV, SK6+TV, SK8+TV, SK10+TV na 1x4 hod </t>
    </r>
    <r>
      <rPr>
        <b/>
        <i/>
        <sz val="11"/>
        <color theme="1"/>
        <rFont val="Arial"/>
        <family val="2"/>
        <charset val="238"/>
      </rPr>
      <t>noční</t>
    </r>
  </si>
  <si>
    <r>
      <t xml:space="preserve">ŽST Havířov, </t>
    </r>
    <r>
      <rPr>
        <b/>
        <i/>
        <sz val="11"/>
        <color theme="5" tint="-0.249977111117893"/>
        <rFont val="Arial"/>
        <family val="2"/>
        <charset val="238"/>
      </rPr>
      <t>vlečka METRANS - Šenov</t>
    </r>
    <r>
      <rPr>
        <i/>
        <sz val="11"/>
        <color theme="5" tint="-0.249977111117893"/>
        <rFont val="Arial"/>
        <family val="2"/>
        <charset val="238"/>
      </rPr>
      <t xml:space="preserve">, </t>
    </r>
    <r>
      <rPr>
        <i/>
        <sz val="9"/>
        <color theme="5" tint="-0.249977111117893"/>
        <rFont val="Arial"/>
        <family val="2"/>
        <charset val="238"/>
      </rPr>
      <t>kabelovod</t>
    </r>
  </si>
  <si>
    <r>
      <t>ŽST Havířov,</t>
    </r>
    <r>
      <rPr>
        <b/>
        <i/>
        <sz val="11"/>
        <color theme="5" tint="-0.249977111117893"/>
        <rFont val="Arial"/>
        <family val="2"/>
        <charset val="238"/>
      </rPr>
      <t xml:space="preserve"> vlečka METRANS - Šenov</t>
    </r>
  </si>
  <si>
    <r>
      <t xml:space="preserve">ŽST Havířov, </t>
    </r>
    <r>
      <rPr>
        <b/>
        <i/>
        <sz val="11"/>
        <color theme="5" tint="-0.249977111117893"/>
        <rFont val="Arial"/>
        <family val="2"/>
        <charset val="238"/>
      </rPr>
      <t>vlečka METRANS - Šenov</t>
    </r>
    <r>
      <rPr>
        <i/>
        <sz val="11"/>
        <color theme="5" tint="-0.249977111117893"/>
        <rFont val="Arial"/>
        <family val="2"/>
        <charset val="238"/>
      </rPr>
      <t xml:space="preserve"> nepřetržitě</t>
    </r>
  </si>
  <si>
    <r>
      <t xml:space="preserve">Stavební postup č.6, </t>
    </r>
    <r>
      <rPr>
        <sz val="9"/>
        <color theme="1"/>
        <rFont val="Arial"/>
        <family val="2"/>
        <charset val="238"/>
      </rPr>
      <t xml:space="preserve">přepojení </t>
    </r>
    <r>
      <rPr>
        <b/>
        <sz val="9"/>
        <color theme="5" tint="-0.249977111117893"/>
        <rFont val="Arial"/>
        <family val="2"/>
        <charset val="238"/>
      </rPr>
      <t>vl. METRANS-Šenov</t>
    </r>
    <r>
      <rPr>
        <sz val="9"/>
        <color theme="1"/>
        <rFont val="Arial"/>
        <family val="2"/>
        <charset val="238"/>
      </rPr>
      <t xml:space="preserve"> do SK12</t>
    </r>
  </si>
  <si>
    <t>Rok 2026</t>
  </si>
  <si>
    <r>
      <t xml:space="preserve">TK2+TV Havířov - Ostrava-Bartovice nepřetržitě, </t>
    </r>
    <r>
      <rPr>
        <i/>
        <sz val="9"/>
        <color theme="8" tint="-0.499984740745262"/>
        <rFont val="Arial"/>
        <family val="2"/>
        <charset val="238"/>
      </rPr>
      <t>mosty km 19,992 a 20,259+výhybky č.42, 45</t>
    </r>
  </si>
  <si>
    <r>
      <t>TK1+TV Havířov - Ostrava-Bartovice nepřetržitě,</t>
    </r>
    <r>
      <rPr>
        <i/>
        <sz val="9"/>
        <color theme="8" tint="-0.499984740745262"/>
        <rFont val="Arial"/>
        <family val="2"/>
        <charset val="238"/>
      </rPr>
      <t xml:space="preserve"> mosty km 19,992 a 20,259+výhybky č.43, 44, zprovoznění kolej.spojek</t>
    </r>
  </si>
  <si>
    <r>
      <t>ŽST Havířov, SK18+TV, SK20+TV, SK22+TV bartovické zhl.,</t>
    </r>
    <r>
      <rPr>
        <b/>
        <i/>
        <sz val="11"/>
        <color theme="5" tint="-0.249977111117893"/>
        <rFont val="Arial"/>
        <family val="2"/>
        <charset val="238"/>
      </rPr>
      <t xml:space="preserve"> vlečka METRANS</t>
    </r>
    <r>
      <rPr>
        <i/>
        <sz val="11"/>
        <color theme="1"/>
        <rFont val="Arial"/>
        <family val="2"/>
        <charset val="238"/>
      </rPr>
      <t xml:space="preserve"> na 1x4 hod</t>
    </r>
  </si>
  <si>
    <t xml:space="preserve">Práce na aktivaci zab.zař. MPZZ albrechtické zhl.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</si>
</sst>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6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4" tint="-0.249977111117893"/>
      <name val="Arial"/>
      <family val="2"/>
      <charset val="238"/>
    </font>
    <font>
      <i/>
      <sz val="9"/>
      <color theme="4" tint="-0.249977111117893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1"/>
      <color theme="9" tint="-0.249977111117893"/>
      <name val="Arial"/>
      <family val="2"/>
      <charset val="238"/>
    </font>
    <font>
      <i/>
      <sz val="9"/>
      <color theme="9" tint="-0.249977111117893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sz val="11"/>
      <color theme="4" tint="0.39997558519241921"/>
      <name val="Arial"/>
      <family val="2"/>
      <charset val="238"/>
    </font>
    <font>
      <sz val="11"/>
      <color rgb="FF0070C0"/>
      <name val="Arial"/>
      <family val="2"/>
      <charset val="238"/>
    </font>
    <font>
      <i/>
      <sz val="11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i/>
      <sz val="11"/>
      <color theme="4" tint="-0.249977111117893"/>
      <name val="Arial"/>
      <family val="2"/>
      <charset val="238"/>
    </font>
    <font>
      <i/>
      <sz val="11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1"/>
      <color theme="7" tint="-0.249977111117893"/>
      <name val="Arial"/>
      <family val="2"/>
      <charset val="238"/>
    </font>
    <font>
      <i/>
      <sz val="9"/>
      <color theme="7" tint="-0.249977111117893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i/>
      <sz val="11"/>
      <color theme="5" tint="-0.249977111117893"/>
      <name val="Arial"/>
      <family val="2"/>
      <charset val="238"/>
    </font>
    <font>
      <i/>
      <sz val="11"/>
      <color theme="9" tint="-0.499984740745262"/>
      <name val="Arial"/>
      <family val="2"/>
      <charset val="238"/>
    </font>
    <font>
      <i/>
      <sz val="9"/>
      <color theme="9" tint="-0.49998474074526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4" tint="-0.499984740745262"/>
      <name val="Arial"/>
      <family val="2"/>
      <charset val="238"/>
    </font>
    <font>
      <i/>
      <sz val="9"/>
      <color theme="4" tint="-0.49998474074526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7" tint="-0.249977111117893"/>
      <name val="Arial"/>
      <family val="2"/>
      <charset val="238"/>
    </font>
    <font>
      <b/>
      <sz val="11"/>
      <color rgb="FFFFC000"/>
      <name val="Arial"/>
      <family val="2"/>
      <charset val="238"/>
    </font>
    <font>
      <b/>
      <sz val="11"/>
      <color theme="9" tint="-0.249977111117893"/>
      <name val="Arial"/>
      <family val="2"/>
      <charset val="238"/>
    </font>
    <font>
      <b/>
      <sz val="11"/>
      <color theme="5" tint="-0.249977111117893"/>
      <name val="Arial"/>
      <family val="2"/>
      <charset val="238"/>
    </font>
    <font>
      <i/>
      <sz val="11"/>
      <color theme="5" tint="-0.249977111117893"/>
      <name val="Arial"/>
      <family val="2"/>
      <charset val="238"/>
    </font>
    <font>
      <i/>
      <sz val="9"/>
      <color theme="5" tint="-0.249977111117893"/>
      <name val="Arial"/>
      <family val="2"/>
      <charset val="238"/>
    </font>
    <font>
      <b/>
      <sz val="9"/>
      <name val="Arial"/>
      <family val="2"/>
      <charset val="238"/>
    </font>
    <font>
      <i/>
      <sz val="11"/>
      <color theme="7" tint="-0.499984740745262"/>
      <name val="Arial"/>
      <family val="2"/>
      <charset val="238"/>
    </font>
    <font>
      <i/>
      <sz val="9"/>
      <color theme="7" tint="-0.499984740745262"/>
      <name val="Arial"/>
      <family val="2"/>
      <charset val="238"/>
    </font>
    <font>
      <b/>
      <i/>
      <sz val="11"/>
      <color theme="9" tint="-0.249977111117893"/>
      <name val="Arial"/>
      <family val="2"/>
      <charset val="238"/>
    </font>
    <font>
      <i/>
      <strike/>
      <sz val="11"/>
      <color theme="9" tint="-0.249977111117893"/>
      <name val="Arial"/>
      <family val="2"/>
      <charset val="238"/>
    </font>
    <font>
      <b/>
      <i/>
      <sz val="9"/>
      <color theme="9" tint="-0.249977111117893"/>
      <name val="Arial"/>
      <family val="2"/>
      <charset val="238"/>
    </font>
    <font>
      <b/>
      <i/>
      <strike/>
      <sz val="11"/>
      <color theme="9" tint="-0.249977111117893"/>
      <name val="Arial"/>
      <family val="2"/>
      <charset val="238"/>
    </font>
    <font>
      <i/>
      <strike/>
      <sz val="9"/>
      <color theme="9" tint="-0.249977111117893"/>
      <name val="Arial"/>
      <family val="2"/>
      <charset val="238"/>
    </font>
    <font>
      <b/>
      <i/>
      <strike/>
      <sz val="9"/>
      <color theme="9" tint="-0.249977111117893"/>
      <name val="Arial"/>
      <family val="2"/>
      <charset val="238"/>
    </font>
    <font>
      <i/>
      <strike/>
      <sz val="11"/>
      <color theme="5" tint="-0.249977111117893"/>
      <name val="Arial"/>
      <family val="2"/>
      <charset val="238"/>
    </font>
    <font>
      <i/>
      <strike/>
      <sz val="9"/>
      <color theme="5" tint="-0.249977111117893"/>
      <name val="Arial"/>
      <family val="2"/>
      <charset val="238"/>
    </font>
    <font>
      <i/>
      <sz val="17.600000000000001"/>
      <color rgb="FFFF000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1"/>
      <color theme="4" tint="-0.499984740745262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theme="7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5" tint="-0.249977111117893"/>
      <name val="Arial"/>
      <family val="2"/>
      <charset val="238"/>
    </font>
    <font>
      <b/>
      <i/>
      <sz val="11"/>
      <color theme="8" tint="-0.499984740745262"/>
      <name val="Arial"/>
      <family val="2"/>
      <charset val="238"/>
    </font>
    <font>
      <i/>
      <sz val="9"/>
      <color theme="8" tint="-0.499984740745262"/>
      <name val="Arial"/>
      <family val="2"/>
      <charset val="238"/>
    </font>
    <font>
      <b/>
      <i/>
      <sz val="11"/>
      <color theme="5" tint="-0.49998474074526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164" fontId="15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4" fillId="4" borderId="1" xfId="0" applyFont="1" applyFill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164" fontId="21" fillId="0" borderId="1" xfId="0" applyNumberFormat="1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6" fillId="0" borderId="1" xfId="0" applyFont="1" applyBorder="1" applyAlignment="1">
      <alignment vertical="center" wrapText="1"/>
    </xf>
    <xf numFmtId="164" fontId="26" fillId="0" borderId="1" xfId="0" applyNumberFormat="1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 wrapText="1"/>
    </xf>
    <xf numFmtId="164" fontId="27" fillId="0" borderId="1" xfId="0" applyNumberFormat="1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7" fillId="2" borderId="1" xfId="0" applyFont="1" applyFill="1" applyBorder="1" applyAlignment="1">
      <alignment vertical="center" wrapText="1"/>
    </xf>
    <xf numFmtId="164" fontId="27" fillId="2" borderId="1" xfId="0" applyNumberFormat="1" applyFont="1" applyFill="1" applyBorder="1" applyAlignment="1">
      <alignment vertical="center"/>
    </xf>
    <xf numFmtId="0" fontId="27" fillId="2" borderId="1" xfId="0" applyFont="1" applyFill="1" applyBorder="1" applyAlignment="1">
      <alignment vertical="center"/>
    </xf>
    <xf numFmtId="0" fontId="27" fillId="6" borderId="1" xfId="0" applyFont="1" applyFill="1" applyBorder="1" applyAlignment="1">
      <alignment vertical="center" wrapText="1"/>
    </xf>
    <xf numFmtId="164" fontId="27" fillId="6" borderId="1" xfId="0" applyNumberFormat="1" applyFont="1" applyFill="1" applyBorder="1" applyAlignment="1">
      <alignment vertical="center"/>
    </xf>
    <xf numFmtId="0" fontId="27" fillId="6" borderId="1" xfId="0" applyFont="1" applyFill="1" applyBorder="1" applyAlignment="1">
      <alignment vertical="center"/>
    </xf>
    <xf numFmtId="0" fontId="27" fillId="7" borderId="1" xfId="0" applyFont="1" applyFill="1" applyBorder="1" applyAlignment="1">
      <alignment vertical="center" wrapText="1"/>
    </xf>
    <xf numFmtId="164" fontId="27" fillId="7" borderId="1" xfId="0" applyNumberFormat="1" applyFont="1" applyFill="1" applyBorder="1" applyAlignment="1">
      <alignment vertical="center"/>
    </xf>
    <xf numFmtId="0" fontId="27" fillId="7" borderId="1" xfId="0" applyFont="1" applyFill="1" applyBorder="1" applyAlignment="1">
      <alignment vertical="center"/>
    </xf>
    <xf numFmtId="0" fontId="27" fillId="8" borderId="1" xfId="0" applyFont="1" applyFill="1" applyBorder="1" applyAlignment="1">
      <alignment vertical="center" wrapText="1"/>
    </xf>
    <xf numFmtId="164" fontId="27" fillId="8" borderId="1" xfId="0" applyNumberFormat="1" applyFont="1" applyFill="1" applyBorder="1" applyAlignment="1">
      <alignment vertical="center"/>
    </xf>
    <xf numFmtId="0" fontId="27" fillId="8" borderId="1" xfId="0" applyFont="1" applyFill="1" applyBorder="1" applyAlignment="1">
      <alignment vertical="center"/>
    </xf>
    <xf numFmtId="0" fontId="31" fillId="0" borderId="1" xfId="0" applyFont="1" applyBorder="1" applyAlignment="1">
      <alignment vertical="center" wrapText="1"/>
    </xf>
    <xf numFmtId="164" fontId="31" fillId="0" borderId="1" xfId="0" applyNumberFormat="1" applyFont="1" applyBorder="1" applyAlignment="1">
      <alignment vertical="center"/>
    </xf>
    <xf numFmtId="0" fontId="31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33" fillId="0" borderId="0" xfId="0" applyFont="1" applyAlignment="1">
      <alignment vertical="center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vertical="center"/>
    </xf>
    <xf numFmtId="0" fontId="34" fillId="0" borderId="1" xfId="0" applyFont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36" fillId="0" borderId="1" xfId="0" applyFont="1" applyBorder="1" applyAlignment="1">
      <alignment vertical="center"/>
    </xf>
    <xf numFmtId="0" fontId="37" fillId="0" borderId="1" xfId="0" applyFont="1" applyBorder="1" applyAlignment="1">
      <alignment vertical="center"/>
    </xf>
    <xf numFmtId="0" fontId="38" fillId="0" borderId="1" xfId="0" applyFont="1" applyBorder="1" applyAlignment="1">
      <alignment vertical="center" wrapText="1"/>
    </xf>
    <xf numFmtId="164" fontId="38" fillId="0" borderId="1" xfId="0" applyNumberFormat="1" applyFont="1" applyBorder="1" applyAlignment="1">
      <alignment vertical="center"/>
    </xf>
    <xf numFmtId="0" fontId="38" fillId="0" borderId="1" xfId="0" applyFont="1" applyBorder="1" applyAlignment="1">
      <alignment vertical="center"/>
    </xf>
    <xf numFmtId="0" fontId="40" fillId="0" borderId="1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164" fontId="41" fillId="0" borderId="1" xfId="0" applyNumberFormat="1" applyFont="1" applyBorder="1" applyAlignment="1">
      <alignment vertical="center"/>
    </xf>
    <xf numFmtId="0" fontId="41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44" fillId="0" borderId="1" xfId="0" applyFont="1" applyBorder="1" applyAlignment="1">
      <alignment vertical="center" wrapText="1"/>
    </xf>
    <xf numFmtId="164" fontId="44" fillId="0" borderId="1" xfId="0" applyNumberFormat="1" applyFont="1" applyBorder="1" applyAlignment="1">
      <alignment vertical="center"/>
    </xf>
    <xf numFmtId="0" fontId="44" fillId="0" borderId="1" xfId="0" applyFont="1" applyBorder="1" applyAlignment="1">
      <alignment vertical="center"/>
    </xf>
    <xf numFmtId="0" fontId="43" fillId="0" borderId="1" xfId="0" applyFont="1" applyBorder="1" applyAlignment="1">
      <alignment vertical="center" wrapText="1"/>
    </xf>
    <xf numFmtId="0" fontId="8" fillId="9" borderId="1" xfId="0" applyFont="1" applyFill="1" applyBorder="1" applyAlignment="1">
      <alignment vertical="center" wrapText="1"/>
    </xf>
    <xf numFmtId="164" fontId="8" fillId="9" borderId="1" xfId="0" applyNumberFormat="1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31" fillId="10" borderId="1" xfId="0" applyFont="1" applyFill="1" applyBorder="1" applyAlignment="1">
      <alignment vertical="center" wrapText="1"/>
    </xf>
    <xf numFmtId="164" fontId="31" fillId="10" borderId="1" xfId="0" applyNumberFormat="1" applyFont="1" applyFill="1" applyBorder="1" applyAlignment="1">
      <alignment vertical="center"/>
    </xf>
    <xf numFmtId="0" fontId="31" fillId="10" borderId="1" xfId="0" applyFont="1" applyFill="1" applyBorder="1" applyAlignment="1">
      <alignment vertical="center"/>
    </xf>
    <xf numFmtId="0" fontId="5" fillId="10" borderId="1" xfId="0" applyFont="1" applyFill="1" applyBorder="1" applyAlignment="1">
      <alignment vertical="center" wrapText="1"/>
    </xf>
    <xf numFmtId="164" fontId="5" fillId="10" borderId="1" xfId="0" applyNumberFormat="1" applyFont="1" applyFill="1" applyBorder="1" applyAlignment="1">
      <alignment vertical="center"/>
    </xf>
    <xf numFmtId="0" fontId="5" fillId="10" borderId="1" xfId="0" applyFont="1" applyFill="1" applyBorder="1" applyAlignment="1">
      <alignment vertical="center"/>
    </xf>
    <xf numFmtId="0" fontId="49" fillId="0" borderId="1" xfId="0" applyFont="1" applyBorder="1" applyAlignment="1">
      <alignment vertical="center" wrapText="1"/>
    </xf>
    <xf numFmtId="164" fontId="49" fillId="0" borderId="1" xfId="0" applyNumberFormat="1" applyFont="1" applyBorder="1" applyAlignment="1">
      <alignment vertical="center"/>
    </xf>
    <xf numFmtId="0" fontId="49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24" fillId="6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vertical="center" wrapText="1"/>
    </xf>
    <xf numFmtId="164" fontId="8" fillId="6" borderId="1" xfId="0" applyNumberFormat="1" applyFont="1" applyFill="1" applyBorder="1" applyAlignment="1">
      <alignment vertical="center"/>
    </xf>
    <xf numFmtId="0" fontId="8" fillId="6" borderId="1" xfId="0" applyFont="1" applyFill="1" applyBorder="1" applyAlignment="1">
      <alignment vertical="center"/>
    </xf>
    <xf numFmtId="0" fontId="20" fillId="6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5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2" fillId="0" borderId="1" xfId="0" applyFont="1" applyBorder="1" applyAlignment="1">
      <alignment vertical="center" wrapText="1"/>
    </xf>
    <xf numFmtId="164" fontId="52" fillId="0" borderId="1" xfId="0" applyNumberFormat="1" applyFont="1" applyBorder="1" applyAlignment="1">
      <alignment vertical="center"/>
    </xf>
    <xf numFmtId="0" fontId="5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58" fillId="0" borderId="1" xfId="0" applyFont="1" applyBorder="1" applyAlignment="1">
      <alignment vertical="center" wrapText="1"/>
    </xf>
    <xf numFmtId="164" fontId="58" fillId="0" borderId="1" xfId="0" applyNumberFormat="1" applyFont="1" applyBorder="1" applyAlignment="1">
      <alignment vertical="center"/>
    </xf>
    <xf numFmtId="0" fontId="58" fillId="0" borderId="1" xfId="0" applyFont="1" applyBorder="1" applyAlignment="1">
      <alignment vertical="center"/>
    </xf>
    <xf numFmtId="0" fontId="60" fillId="0" borderId="1" xfId="0" applyFont="1" applyBorder="1" applyAlignment="1">
      <alignment vertical="center" wrapText="1"/>
    </xf>
    <xf numFmtId="164" fontId="60" fillId="0" borderId="1" xfId="0" applyNumberFormat="1" applyFont="1" applyBorder="1" applyAlignment="1">
      <alignment vertical="center"/>
    </xf>
    <xf numFmtId="0" fontId="60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6A3F-78B9-4815-8076-AA212D4CD7B6}">
  <dimension ref="A1:E62"/>
  <sheetViews>
    <sheetView workbookViewId="0">
      <selection activeCell="C28" sqref="C28"/>
    </sheetView>
  </sheetViews>
  <sheetFormatPr defaultRowHeight="14.25" x14ac:dyDescent="0.25"/>
  <cols>
    <col min="1" max="1" width="4" style="1" bestFit="1" customWidth="1"/>
    <col min="2" max="2" width="60.28515625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16384" width="9.140625" style="1"/>
  </cols>
  <sheetData>
    <row r="1" spans="1:5" ht="15" x14ac:dyDescent="0.25">
      <c r="A1" s="4"/>
      <c r="B1" s="5" t="s">
        <v>0</v>
      </c>
      <c r="C1" s="6" t="s">
        <v>1</v>
      </c>
      <c r="D1" s="6" t="s">
        <v>2</v>
      </c>
      <c r="E1" s="6" t="s">
        <v>3</v>
      </c>
    </row>
    <row r="2" spans="1:5" ht="15" x14ac:dyDescent="0.25">
      <c r="A2" s="4"/>
      <c r="B2" s="131" t="s">
        <v>5</v>
      </c>
      <c r="C2" s="132"/>
      <c r="D2" s="132"/>
      <c r="E2" s="132"/>
    </row>
    <row r="3" spans="1:5" ht="15" x14ac:dyDescent="0.25">
      <c r="A3" s="4"/>
      <c r="B3" s="7" t="s">
        <v>4</v>
      </c>
      <c r="C3" s="8">
        <v>44713</v>
      </c>
      <c r="D3" s="9">
        <v>205</v>
      </c>
      <c r="E3" s="8">
        <f t="shared" ref="E3:E8" si="0">C3+D3-1</f>
        <v>44917</v>
      </c>
    </row>
    <row r="4" spans="1:5" ht="28.5" x14ac:dyDescent="0.25">
      <c r="A4" s="4"/>
      <c r="B4" s="10" t="s">
        <v>22</v>
      </c>
      <c r="C4" s="11">
        <f>C3+14</f>
        <v>44727</v>
      </c>
      <c r="D4" s="12">
        <v>7</v>
      </c>
      <c r="E4" s="11">
        <f t="shared" si="0"/>
        <v>44733</v>
      </c>
    </row>
    <row r="5" spans="1:5" x14ac:dyDescent="0.25">
      <c r="A5" s="4"/>
      <c r="B5" s="17" t="s">
        <v>16</v>
      </c>
      <c r="C5" s="18">
        <f>C4+121</f>
        <v>44848</v>
      </c>
      <c r="D5" s="19">
        <v>4</v>
      </c>
      <c r="E5" s="18">
        <f t="shared" si="0"/>
        <v>44851</v>
      </c>
    </row>
    <row r="6" spans="1:5" x14ac:dyDescent="0.25">
      <c r="A6" s="4"/>
      <c r="B6" s="17" t="s">
        <v>17</v>
      </c>
      <c r="C6" s="18">
        <f t="shared" ref="C6:C13" si="1">E5+1</f>
        <v>44852</v>
      </c>
      <c r="D6" s="19">
        <v>3</v>
      </c>
      <c r="E6" s="18">
        <f t="shared" si="0"/>
        <v>44854</v>
      </c>
    </row>
    <row r="7" spans="1:5" x14ac:dyDescent="0.25">
      <c r="A7" s="4"/>
      <c r="B7" s="17" t="s">
        <v>18</v>
      </c>
      <c r="C7" s="18">
        <f t="shared" si="1"/>
        <v>44855</v>
      </c>
      <c r="D7" s="19">
        <v>8</v>
      </c>
      <c r="E7" s="18">
        <f t="shared" si="0"/>
        <v>44862</v>
      </c>
    </row>
    <row r="8" spans="1:5" x14ac:dyDescent="0.25">
      <c r="A8" s="4"/>
      <c r="B8" s="17" t="s">
        <v>19</v>
      </c>
      <c r="C8" s="18">
        <f t="shared" si="1"/>
        <v>44863</v>
      </c>
      <c r="D8" s="19">
        <v>8</v>
      </c>
      <c r="E8" s="18">
        <f t="shared" si="0"/>
        <v>44870</v>
      </c>
    </row>
    <row r="9" spans="1:5" ht="26.25" x14ac:dyDescent="0.25">
      <c r="A9" s="4"/>
      <c r="B9" s="10" t="s">
        <v>10</v>
      </c>
      <c r="C9" s="11">
        <f t="shared" si="1"/>
        <v>44871</v>
      </c>
      <c r="D9" s="12">
        <v>14</v>
      </c>
      <c r="E9" s="11">
        <f>C9+D9-1</f>
        <v>44884</v>
      </c>
    </row>
    <row r="10" spans="1:5" x14ac:dyDescent="0.25">
      <c r="A10" s="4"/>
      <c r="B10" s="10" t="s">
        <v>25</v>
      </c>
      <c r="C10" s="11">
        <f t="shared" si="1"/>
        <v>44885</v>
      </c>
      <c r="D10" s="12">
        <v>6</v>
      </c>
      <c r="E10" s="11">
        <f>C10+D10-1</f>
        <v>44890</v>
      </c>
    </row>
    <row r="11" spans="1:5" x14ac:dyDescent="0.25">
      <c r="A11" s="4"/>
      <c r="B11" s="10" t="s">
        <v>23</v>
      </c>
      <c r="C11" s="11">
        <f t="shared" si="1"/>
        <v>44891</v>
      </c>
      <c r="D11" s="12">
        <v>6</v>
      </c>
      <c r="E11" s="11">
        <f>C11+D11-1</f>
        <v>44896</v>
      </c>
    </row>
    <row r="12" spans="1:5" x14ac:dyDescent="0.25">
      <c r="A12" s="4"/>
      <c r="B12" s="20" t="s">
        <v>24</v>
      </c>
      <c r="C12" s="21">
        <f t="shared" si="1"/>
        <v>44897</v>
      </c>
      <c r="D12" s="22">
        <v>8</v>
      </c>
      <c r="E12" s="21">
        <f t="shared" ref="E12:E13" si="2">C12+D12-1</f>
        <v>44904</v>
      </c>
    </row>
    <row r="13" spans="1:5" x14ac:dyDescent="0.25">
      <c r="A13" s="4"/>
      <c r="B13" s="20" t="s">
        <v>26</v>
      </c>
      <c r="C13" s="21">
        <f t="shared" si="1"/>
        <v>44905</v>
      </c>
      <c r="D13" s="22">
        <v>8</v>
      </c>
      <c r="E13" s="21">
        <f t="shared" si="2"/>
        <v>44912</v>
      </c>
    </row>
    <row r="14" spans="1:5" ht="15" x14ac:dyDescent="0.25">
      <c r="A14" s="4"/>
      <c r="B14" s="131" t="s">
        <v>15</v>
      </c>
      <c r="C14" s="132"/>
      <c r="D14" s="132"/>
      <c r="E14" s="132"/>
    </row>
    <row r="15" spans="1:5" ht="15" x14ac:dyDescent="0.25">
      <c r="A15" s="4"/>
      <c r="B15" s="7" t="s">
        <v>12</v>
      </c>
      <c r="C15" s="8">
        <v>44986</v>
      </c>
      <c r="D15" s="9">
        <f>D16+D18</f>
        <v>149</v>
      </c>
      <c r="E15" s="8">
        <f>C15+D15-1</f>
        <v>45134</v>
      </c>
    </row>
    <row r="16" spans="1:5" ht="26.25" x14ac:dyDescent="0.25">
      <c r="A16" s="4"/>
      <c r="B16" s="13" t="s">
        <v>7</v>
      </c>
      <c r="C16" s="14">
        <f>C15</f>
        <v>44986</v>
      </c>
      <c r="D16" s="15">
        <v>14</v>
      </c>
      <c r="E16" s="14">
        <f t="shared" ref="E16:E21" si="3">C16+D16-1</f>
        <v>44999</v>
      </c>
    </row>
    <row r="17" spans="1:5" ht="26.25" x14ac:dyDescent="0.25">
      <c r="A17" s="4"/>
      <c r="B17" s="13" t="s">
        <v>6</v>
      </c>
      <c r="C17" s="14">
        <f>E16+1</f>
        <v>45000</v>
      </c>
      <c r="D17" s="15">
        <v>14</v>
      </c>
      <c r="E17" s="14">
        <f t="shared" si="3"/>
        <v>45013</v>
      </c>
    </row>
    <row r="18" spans="1:5" ht="28.5" x14ac:dyDescent="0.25">
      <c r="A18" s="4"/>
      <c r="B18" s="10" t="s">
        <v>8</v>
      </c>
      <c r="C18" s="11">
        <f>C17</f>
        <v>45000</v>
      </c>
      <c r="D18" s="12">
        <v>135</v>
      </c>
      <c r="E18" s="11">
        <f>C18+D18-1</f>
        <v>45134</v>
      </c>
    </row>
    <row r="19" spans="1:5" x14ac:dyDescent="0.25">
      <c r="A19" s="4"/>
      <c r="B19" s="10" t="s">
        <v>9</v>
      </c>
      <c r="C19" s="11">
        <f>E18-9</f>
        <v>45125</v>
      </c>
      <c r="D19" s="12">
        <v>10</v>
      </c>
      <c r="E19" s="11">
        <f t="shared" ref="E19" si="4">C19+D19-1</f>
        <v>45134</v>
      </c>
    </row>
    <row r="20" spans="1:5" x14ac:dyDescent="0.25">
      <c r="A20" s="4"/>
      <c r="B20" s="13" t="s">
        <v>20</v>
      </c>
      <c r="C20" s="14">
        <f>C17</f>
        <v>45000</v>
      </c>
      <c r="D20" s="15">
        <v>105</v>
      </c>
      <c r="E20" s="14">
        <f>C20+D20-1</f>
        <v>45104</v>
      </c>
    </row>
    <row r="21" spans="1:5" ht="15" x14ac:dyDescent="0.25">
      <c r="A21" s="4"/>
      <c r="B21" s="7" t="s">
        <v>11</v>
      </c>
      <c r="C21" s="8">
        <f>E15+1</f>
        <v>45135</v>
      </c>
      <c r="D21" s="9">
        <v>135</v>
      </c>
      <c r="E21" s="8">
        <f t="shared" si="3"/>
        <v>45269</v>
      </c>
    </row>
    <row r="22" spans="1:5" x14ac:dyDescent="0.25">
      <c r="A22" s="4"/>
      <c r="B22" s="10" t="s">
        <v>13</v>
      </c>
      <c r="C22" s="16">
        <f>C21</f>
        <v>45135</v>
      </c>
      <c r="D22" s="4">
        <v>135</v>
      </c>
      <c r="E22" s="16">
        <f>C22+D22-1</f>
        <v>45269</v>
      </c>
    </row>
    <row r="23" spans="1:5" x14ac:dyDescent="0.25">
      <c r="A23" s="4"/>
      <c r="B23" s="13" t="s">
        <v>21</v>
      </c>
      <c r="C23" s="14">
        <f>C20</f>
        <v>45000</v>
      </c>
      <c r="D23" s="15">
        <v>105</v>
      </c>
      <c r="E23" s="14">
        <f>C23+D23-1</f>
        <v>45104</v>
      </c>
    </row>
    <row r="24" spans="1:5" ht="15" x14ac:dyDescent="0.25">
      <c r="A24" s="4"/>
      <c r="B24" s="131" t="s">
        <v>14</v>
      </c>
      <c r="C24" s="132"/>
      <c r="D24" s="132"/>
      <c r="E24" s="132"/>
    </row>
    <row r="25" spans="1:5" ht="15" x14ac:dyDescent="0.25">
      <c r="A25" s="4"/>
      <c r="B25" s="7" t="s">
        <v>27</v>
      </c>
      <c r="C25" s="8">
        <v>45352</v>
      </c>
      <c r="D25" s="9">
        <f>105+6</f>
        <v>111</v>
      </c>
      <c r="E25" s="8">
        <f t="shared" ref="E25" si="5">C25+D25-1</f>
        <v>45462</v>
      </c>
    </row>
    <row r="26" spans="1:5" x14ac:dyDescent="0.25">
      <c r="A26" s="4"/>
      <c r="B26" s="10" t="s">
        <v>28</v>
      </c>
      <c r="C26" s="16">
        <f>C25</f>
        <v>45352</v>
      </c>
      <c r="D26" s="4">
        <v>6</v>
      </c>
      <c r="E26" s="16">
        <f>C26+D26-1</f>
        <v>45357</v>
      </c>
    </row>
    <row r="27" spans="1:5" ht="28.5" x14ac:dyDescent="0.25">
      <c r="A27" s="4"/>
      <c r="B27" s="10" t="s">
        <v>29</v>
      </c>
      <c r="C27" s="16">
        <f>E26+1</f>
        <v>45358</v>
      </c>
      <c r="D27" s="4">
        <v>105</v>
      </c>
      <c r="E27" s="16">
        <f>C27+D27-1</f>
        <v>45462</v>
      </c>
    </row>
    <row r="28" spans="1:5" x14ac:dyDescent="0.25">
      <c r="A28" s="4"/>
      <c r="B28" s="13" t="s">
        <v>21</v>
      </c>
      <c r="C28" s="14">
        <f>C27</f>
        <v>45358</v>
      </c>
      <c r="D28" s="15">
        <v>105</v>
      </c>
      <c r="E28" s="14">
        <f>C28+D28-1</f>
        <v>45462</v>
      </c>
    </row>
    <row r="29" spans="1:5" ht="15" x14ac:dyDescent="0.25">
      <c r="A29" s="4"/>
      <c r="B29" s="7" t="s">
        <v>30</v>
      </c>
      <c r="C29" s="8">
        <f>E25</f>
        <v>45462</v>
      </c>
      <c r="D29" s="9">
        <v>21</v>
      </c>
      <c r="E29" s="8">
        <f t="shared" ref="E29" si="6">C29+D29-1</f>
        <v>45482</v>
      </c>
    </row>
    <row r="30" spans="1:5" x14ac:dyDescent="0.25">
      <c r="A30" s="4"/>
      <c r="B30" s="10" t="s">
        <v>31</v>
      </c>
      <c r="C30" s="16">
        <f>C29</f>
        <v>45462</v>
      </c>
      <c r="D30" s="4">
        <v>21</v>
      </c>
      <c r="E30" s="16">
        <f>C30+D30-1</f>
        <v>45482</v>
      </c>
    </row>
    <row r="31" spans="1:5" ht="15" x14ac:dyDescent="0.25">
      <c r="A31" s="4"/>
      <c r="B31" s="7" t="s">
        <v>32</v>
      </c>
      <c r="C31" s="8">
        <f>E29+1</f>
        <v>45483</v>
      </c>
      <c r="D31" s="9">
        <v>105</v>
      </c>
      <c r="E31" s="8">
        <f t="shared" ref="E31" si="7">C31+D31-1</f>
        <v>45587</v>
      </c>
    </row>
    <row r="32" spans="1:5" x14ac:dyDescent="0.25">
      <c r="A32" s="4"/>
      <c r="B32" s="5"/>
      <c r="C32" s="16"/>
      <c r="D32" s="4"/>
      <c r="E32" s="16"/>
    </row>
    <row r="33" spans="1:5" x14ac:dyDescent="0.25">
      <c r="A33" s="4"/>
      <c r="B33" s="5"/>
      <c r="C33" s="16"/>
      <c r="D33" s="4"/>
      <c r="E33" s="16"/>
    </row>
    <row r="34" spans="1:5" x14ac:dyDescent="0.25">
      <c r="A34" s="4"/>
      <c r="B34" s="5"/>
      <c r="C34" s="16"/>
      <c r="D34" s="4"/>
      <c r="E34" s="16"/>
    </row>
    <row r="35" spans="1:5" x14ac:dyDescent="0.25">
      <c r="A35" s="4"/>
      <c r="B35" s="5"/>
      <c r="C35" s="16"/>
      <c r="D35" s="4"/>
      <c r="E35" s="16"/>
    </row>
    <row r="36" spans="1:5" x14ac:dyDescent="0.25">
      <c r="A36" s="4"/>
      <c r="B36" s="5"/>
      <c r="C36" s="16"/>
      <c r="D36" s="4"/>
      <c r="E36" s="16"/>
    </row>
    <row r="37" spans="1:5" x14ac:dyDescent="0.25">
      <c r="A37" s="4"/>
      <c r="B37" s="5"/>
      <c r="C37" s="16"/>
      <c r="D37" s="4"/>
      <c r="E37" s="16"/>
    </row>
    <row r="38" spans="1:5" x14ac:dyDescent="0.25">
      <c r="A38" s="4"/>
      <c r="B38" s="5"/>
      <c r="C38" s="16"/>
      <c r="D38" s="4"/>
      <c r="E38" s="16"/>
    </row>
    <row r="39" spans="1:5" x14ac:dyDescent="0.25">
      <c r="A39" s="4"/>
      <c r="B39" s="5"/>
      <c r="C39" s="16"/>
      <c r="D39" s="4"/>
      <c r="E39" s="16"/>
    </row>
    <row r="40" spans="1:5" x14ac:dyDescent="0.25">
      <c r="A40" s="4"/>
      <c r="B40" s="5"/>
      <c r="C40" s="16"/>
      <c r="D40" s="4"/>
      <c r="E40" s="16"/>
    </row>
    <row r="41" spans="1:5" x14ac:dyDescent="0.25">
      <c r="A41" s="4"/>
      <c r="B41" s="5"/>
      <c r="C41" s="16"/>
      <c r="D41" s="4"/>
      <c r="E41" s="16"/>
    </row>
    <row r="42" spans="1:5" x14ac:dyDescent="0.25">
      <c r="A42" s="4"/>
      <c r="B42" s="5"/>
      <c r="C42" s="16"/>
      <c r="D42" s="4"/>
      <c r="E42" s="16"/>
    </row>
    <row r="43" spans="1:5" x14ac:dyDescent="0.25">
      <c r="A43" s="4"/>
      <c r="B43" s="5"/>
      <c r="C43" s="16"/>
      <c r="D43" s="4"/>
      <c r="E43" s="16"/>
    </row>
    <row r="44" spans="1:5" x14ac:dyDescent="0.25">
      <c r="C44" s="2"/>
      <c r="E44" s="2"/>
    </row>
    <row r="45" spans="1:5" x14ac:dyDescent="0.25">
      <c r="C45" s="2"/>
      <c r="E45" s="2"/>
    </row>
    <row r="46" spans="1:5" x14ac:dyDescent="0.25">
      <c r="C46" s="2"/>
      <c r="E46" s="2"/>
    </row>
    <row r="47" spans="1:5" x14ac:dyDescent="0.25">
      <c r="C47" s="2"/>
      <c r="E47" s="2"/>
    </row>
    <row r="48" spans="1:5" x14ac:dyDescent="0.25">
      <c r="C48" s="2"/>
      <c r="E48" s="2"/>
    </row>
    <row r="49" spans="3:5" x14ac:dyDescent="0.25">
      <c r="C49" s="2"/>
      <c r="E49" s="2"/>
    </row>
    <row r="50" spans="3:5" x14ac:dyDescent="0.25">
      <c r="C50" s="2"/>
      <c r="E50" s="2"/>
    </row>
    <row r="51" spans="3:5" x14ac:dyDescent="0.25">
      <c r="C51" s="2"/>
      <c r="E51" s="2"/>
    </row>
    <row r="52" spans="3:5" x14ac:dyDescent="0.25">
      <c r="C52" s="2"/>
      <c r="E52" s="2"/>
    </row>
    <row r="53" spans="3:5" x14ac:dyDescent="0.25">
      <c r="C53" s="2"/>
      <c r="E53" s="2"/>
    </row>
    <row r="54" spans="3:5" x14ac:dyDescent="0.25">
      <c r="C54" s="2"/>
      <c r="E54" s="2"/>
    </row>
    <row r="55" spans="3:5" x14ac:dyDescent="0.25">
      <c r="C55" s="2"/>
      <c r="E55" s="2"/>
    </row>
    <row r="56" spans="3:5" x14ac:dyDescent="0.25">
      <c r="C56" s="2"/>
      <c r="E56" s="2"/>
    </row>
    <row r="57" spans="3:5" x14ac:dyDescent="0.25">
      <c r="C57" s="2"/>
      <c r="E57" s="2"/>
    </row>
    <row r="58" spans="3:5" x14ac:dyDescent="0.25">
      <c r="C58" s="2"/>
      <c r="E58" s="2"/>
    </row>
    <row r="59" spans="3:5" x14ac:dyDescent="0.25">
      <c r="C59" s="2"/>
      <c r="E59" s="2"/>
    </row>
    <row r="60" spans="3:5" x14ac:dyDescent="0.25">
      <c r="C60" s="2"/>
      <c r="E60" s="2"/>
    </row>
    <row r="61" spans="3:5" x14ac:dyDescent="0.25">
      <c r="C61" s="2"/>
      <c r="E61" s="2"/>
    </row>
    <row r="62" spans="3:5" x14ac:dyDescent="0.25">
      <c r="C62" s="2"/>
      <c r="E62" s="2"/>
    </row>
  </sheetData>
  <mergeCells count="3">
    <mergeCell ref="B2:E2"/>
    <mergeCell ref="B24:E24"/>
    <mergeCell ref="B14:E14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8D9B4-681F-42F4-88B0-D3C56B7C3FEA}">
  <dimension ref="A1:G101"/>
  <sheetViews>
    <sheetView topLeftCell="A25" workbookViewId="0">
      <selection activeCell="C43" sqref="C43"/>
    </sheetView>
  </sheetViews>
  <sheetFormatPr defaultRowHeight="14.25" x14ac:dyDescent="0.25"/>
  <cols>
    <col min="1" max="1" width="4" style="33" bestFit="1" customWidth="1"/>
    <col min="2" max="2" width="57.42578125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6" width="9.140625" style="41"/>
    <col min="7" max="16384" width="9.140625" style="1"/>
  </cols>
  <sheetData>
    <row r="1" spans="1:7" ht="15" x14ac:dyDescent="0.25">
      <c r="A1" s="32"/>
      <c r="B1" s="5" t="s">
        <v>57</v>
      </c>
      <c r="C1" s="6" t="s">
        <v>1</v>
      </c>
      <c r="D1" s="6" t="s">
        <v>2</v>
      </c>
      <c r="E1" s="6" t="s">
        <v>3</v>
      </c>
    </row>
    <row r="2" spans="1:7" x14ac:dyDescent="0.25">
      <c r="A2" s="32">
        <v>1</v>
      </c>
      <c r="B2" s="131" t="s">
        <v>5</v>
      </c>
      <c r="C2" s="131"/>
      <c r="D2" s="131"/>
      <c r="E2" s="131"/>
    </row>
    <row r="3" spans="1:7" ht="15" x14ac:dyDescent="0.25">
      <c r="A3" s="32">
        <f>A2+1</f>
        <v>2</v>
      </c>
      <c r="B3" s="7" t="s">
        <v>4</v>
      </c>
      <c r="C3" s="8">
        <v>44835</v>
      </c>
      <c r="D3" s="9">
        <v>84</v>
      </c>
      <c r="E3" s="8">
        <f t="shared" ref="E3:E37" si="0">C3+D3-1</f>
        <v>44918</v>
      </c>
    </row>
    <row r="4" spans="1:7" x14ac:dyDescent="0.25">
      <c r="A4" s="32">
        <f t="shared" ref="A4:A67" si="1">A3+1</f>
        <v>3</v>
      </c>
      <c r="B4" s="26" t="s">
        <v>58</v>
      </c>
      <c r="C4" s="27">
        <f>C3</f>
        <v>44835</v>
      </c>
      <c r="D4" s="28">
        <f>30*(6+4)</f>
        <v>300</v>
      </c>
      <c r="E4" s="27">
        <f t="shared" si="0"/>
        <v>45134</v>
      </c>
    </row>
    <row r="5" spans="1:7" ht="26.25" x14ac:dyDescent="0.25">
      <c r="A5" s="32">
        <f t="shared" si="1"/>
        <v>4</v>
      </c>
      <c r="B5" s="10" t="s">
        <v>98</v>
      </c>
      <c r="C5" s="11">
        <f>C3</f>
        <v>44835</v>
      </c>
      <c r="D5" s="12">
        <v>2</v>
      </c>
      <c r="E5" s="11">
        <f t="shared" si="0"/>
        <v>44836</v>
      </c>
    </row>
    <row r="6" spans="1:7" ht="15" x14ac:dyDescent="0.25">
      <c r="A6" s="32">
        <f t="shared" si="1"/>
        <v>5</v>
      </c>
      <c r="B6" s="48" t="s">
        <v>25</v>
      </c>
      <c r="C6" s="49">
        <f>E5+1</f>
        <v>44837</v>
      </c>
      <c r="D6" s="50">
        <v>6</v>
      </c>
      <c r="E6" s="49">
        <f>C6+D6-1</f>
        <v>44842</v>
      </c>
      <c r="F6" s="51" t="s">
        <v>147</v>
      </c>
      <c r="G6" s="52"/>
    </row>
    <row r="7" spans="1:7" ht="15" x14ac:dyDescent="0.25">
      <c r="A7" s="32">
        <f t="shared" si="1"/>
        <v>6</v>
      </c>
      <c r="B7" s="48" t="s">
        <v>145</v>
      </c>
      <c r="C7" s="49">
        <f t="shared" ref="C7" si="2">E6+1</f>
        <v>44843</v>
      </c>
      <c r="D7" s="50">
        <v>6</v>
      </c>
      <c r="E7" s="49">
        <f>C7+D7-1</f>
        <v>44848</v>
      </c>
      <c r="F7" s="51" t="s">
        <v>147</v>
      </c>
      <c r="G7" s="52"/>
    </row>
    <row r="8" spans="1:7" ht="26.25" x14ac:dyDescent="0.25">
      <c r="A8" s="32">
        <f t="shared" si="1"/>
        <v>7</v>
      </c>
      <c r="B8" s="48" t="s">
        <v>101</v>
      </c>
      <c r="C8" s="49">
        <f>E7+1</f>
        <v>44849</v>
      </c>
      <c r="D8" s="50">
        <v>4</v>
      </c>
      <c r="E8" s="49">
        <f>C8+D8-1</f>
        <v>44852</v>
      </c>
      <c r="F8" s="51" t="s">
        <v>147</v>
      </c>
      <c r="G8" s="52"/>
    </row>
    <row r="9" spans="1:7" ht="26.25" x14ac:dyDescent="0.25">
      <c r="A9" s="32">
        <f t="shared" si="1"/>
        <v>8</v>
      </c>
      <c r="B9" s="48" t="s">
        <v>104</v>
      </c>
      <c r="C9" s="49">
        <f>E8+1</f>
        <v>44853</v>
      </c>
      <c r="D9" s="50">
        <v>4</v>
      </c>
      <c r="E9" s="49">
        <f>C9+D9-1</f>
        <v>44856</v>
      </c>
      <c r="F9" s="51" t="s">
        <v>147</v>
      </c>
      <c r="G9" s="52"/>
    </row>
    <row r="10" spans="1:7" ht="28.5" x14ac:dyDescent="0.25">
      <c r="A10" s="32">
        <f t="shared" si="1"/>
        <v>9</v>
      </c>
      <c r="B10" s="17" t="s">
        <v>119</v>
      </c>
      <c r="C10" s="18">
        <f>E9</f>
        <v>44856</v>
      </c>
      <c r="D10" s="38">
        <v>2</v>
      </c>
      <c r="E10" s="18">
        <f t="shared" si="0"/>
        <v>44857</v>
      </c>
      <c r="F10" s="41" t="s">
        <v>111</v>
      </c>
    </row>
    <row r="11" spans="1:7" ht="28.5" x14ac:dyDescent="0.25">
      <c r="A11" s="32">
        <f t="shared" si="1"/>
        <v>10</v>
      </c>
      <c r="B11" s="39" t="s">
        <v>110</v>
      </c>
      <c r="C11" s="40">
        <f>E10+1</f>
        <v>44858</v>
      </c>
      <c r="D11" s="38">
        <v>2</v>
      </c>
      <c r="E11" s="40">
        <f t="shared" si="0"/>
        <v>44859</v>
      </c>
    </row>
    <row r="12" spans="1:7" x14ac:dyDescent="0.25">
      <c r="A12" s="32">
        <f t="shared" si="1"/>
        <v>11</v>
      </c>
      <c r="B12" s="39" t="s">
        <v>118</v>
      </c>
      <c r="C12" s="40">
        <f>E10+1</f>
        <v>44858</v>
      </c>
      <c r="D12" s="38">
        <v>7</v>
      </c>
      <c r="E12" s="40">
        <f t="shared" si="0"/>
        <v>44864</v>
      </c>
    </row>
    <row r="13" spans="1:7" x14ac:dyDescent="0.25">
      <c r="A13" s="32">
        <f t="shared" si="1"/>
        <v>12</v>
      </c>
      <c r="B13" s="39" t="s">
        <v>113</v>
      </c>
      <c r="C13" s="40">
        <f>C12</f>
        <v>44858</v>
      </c>
      <c r="D13" s="38">
        <v>2</v>
      </c>
      <c r="E13" s="40">
        <f t="shared" si="0"/>
        <v>44859</v>
      </c>
      <c r="F13" s="41" t="s">
        <v>115</v>
      </c>
    </row>
    <row r="14" spans="1:7" x14ac:dyDescent="0.25">
      <c r="A14" s="32">
        <f t="shared" si="1"/>
        <v>13</v>
      </c>
      <c r="B14" s="39" t="s">
        <v>114</v>
      </c>
      <c r="C14" s="40">
        <f>E13+1</f>
        <v>44860</v>
      </c>
      <c r="D14" s="38">
        <v>2</v>
      </c>
      <c r="E14" s="40">
        <f t="shared" si="0"/>
        <v>44861</v>
      </c>
    </row>
    <row r="15" spans="1:7" x14ac:dyDescent="0.25">
      <c r="A15" s="32">
        <f t="shared" si="1"/>
        <v>14</v>
      </c>
      <c r="B15" s="39" t="s">
        <v>116</v>
      </c>
      <c r="C15" s="40">
        <f>E14+1</f>
        <v>44862</v>
      </c>
      <c r="D15" s="38">
        <v>3</v>
      </c>
      <c r="E15" s="40">
        <f t="shared" si="0"/>
        <v>44864</v>
      </c>
    </row>
    <row r="16" spans="1:7" ht="28.5" x14ac:dyDescent="0.25">
      <c r="A16" s="32">
        <f t="shared" si="1"/>
        <v>15</v>
      </c>
      <c r="B16" s="39" t="s">
        <v>117</v>
      </c>
      <c r="C16" s="40">
        <f>E12+1</f>
        <v>44865</v>
      </c>
      <c r="D16" s="38">
        <v>1</v>
      </c>
      <c r="E16" s="40">
        <f t="shared" si="0"/>
        <v>44865</v>
      </c>
    </row>
    <row r="17" spans="1:6" x14ac:dyDescent="0.25">
      <c r="A17" s="32">
        <f t="shared" si="1"/>
        <v>16</v>
      </c>
      <c r="B17" s="39" t="s">
        <v>120</v>
      </c>
      <c r="C17" s="40">
        <f>C11</f>
        <v>44858</v>
      </c>
      <c r="D17" s="38">
        <v>10</v>
      </c>
      <c r="E17" s="40">
        <f>C17+D17-1</f>
        <v>44867</v>
      </c>
    </row>
    <row r="18" spans="1:6" ht="28.5" x14ac:dyDescent="0.25">
      <c r="A18" s="32">
        <f t="shared" si="1"/>
        <v>17</v>
      </c>
      <c r="B18" s="17" t="s">
        <v>121</v>
      </c>
      <c r="C18" s="18">
        <f t="shared" ref="C18:C25" si="3">E17+1</f>
        <v>44868</v>
      </c>
      <c r="D18" s="38">
        <v>14</v>
      </c>
      <c r="E18" s="18">
        <f t="shared" si="0"/>
        <v>44881</v>
      </c>
      <c r="F18" s="41" t="s">
        <v>112</v>
      </c>
    </row>
    <row r="19" spans="1:6" ht="28.5" x14ac:dyDescent="0.25">
      <c r="A19" s="32">
        <f t="shared" si="1"/>
        <v>18</v>
      </c>
      <c r="B19" s="39" t="s">
        <v>122</v>
      </c>
      <c r="C19" s="40">
        <f t="shared" si="3"/>
        <v>44882</v>
      </c>
      <c r="D19" s="38">
        <v>2</v>
      </c>
      <c r="E19" s="40">
        <f t="shared" si="0"/>
        <v>44883</v>
      </c>
    </row>
    <row r="20" spans="1:6" x14ac:dyDescent="0.25">
      <c r="A20" s="32">
        <f t="shared" si="1"/>
        <v>19</v>
      </c>
      <c r="B20" s="39" t="s">
        <v>126</v>
      </c>
      <c r="C20" s="40">
        <f t="shared" si="3"/>
        <v>44884</v>
      </c>
      <c r="D20" s="38">
        <v>1</v>
      </c>
      <c r="E20" s="40">
        <f t="shared" si="0"/>
        <v>44884</v>
      </c>
    </row>
    <row r="21" spans="1:6" x14ac:dyDescent="0.25">
      <c r="A21" s="32">
        <f t="shared" si="1"/>
        <v>20</v>
      </c>
      <c r="B21" s="39" t="s">
        <v>125</v>
      </c>
      <c r="C21" s="40">
        <f t="shared" si="3"/>
        <v>44885</v>
      </c>
      <c r="D21" s="38">
        <v>2</v>
      </c>
      <c r="E21" s="40">
        <f t="shared" si="0"/>
        <v>44886</v>
      </c>
      <c r="F21" s="41" t="s">
        <v>129</v>
      </c>
    </row>
    <row r="22" spans="1:6" x14ac:dyDescent="0.25">
      <c r="A22" s="32">
        <f t="shared" si="1"/>
        <v>21</v>
      </c>
      <c r="B22" s="39" t="s">
        <v>124</v>
      </c>
      <c r="C22" s="40">
        <f t="shared" si="3"/>
        <v>44887</v>
      </c>
      <c r="D22" s="38">
        <v>3</v>
      </c>
      <c r="E22" s="40">
        <f t="shared" si="0"/>
        <v>44889</v>
      </c>
      <c r="F22" s="41" t="s">
        <v>129</v>
      </c>
    </row>
    <row r="23" spans="1:6" x14ac:dyDescent="0.25">
      <c r="A23" s="32">
        <f t="shared" si="1"/>
        <v>22</v>
      </c>
      <c r="B23" s="39" t="s">
        <v>141</v>
      </c>
      <c r="C23" s="40">
        <f t="shared" si="3"/>
        <v>44890</v>
      </c>
      <c r="D23" s="38">
        <v>7</v>
      </c>
      <c r="E23" s="40">
        <f t="shared" si="0"/>
        <v>44896</v>
      </c>
      <c r="F23" s="41" t="s">
        <v>129</v>
      </c>
    </row>
    <row r="24" spans="1:6" x14ac:dyDescent="0.25">
      <c r="A24" s="32">
        <f t="shared" si="1"/>
        <v>23</v>
      </c>
      <c r="B24" s="39" t="s">
        <v>123</v>
      </c>
      <c r="C24" s="40">
        <f t="shared" si="3"/>
        <v>44897</v>
      </c>
      <c r="D24" s="38">
        <v>5</v>
      </c>
      <c r="E24" s="40">
        <f t="shared" si="0"/>
        <v>44901</v>
      </c>
      <c r="F24" s="41" t="s">
        <v>129</v>
      </c>
    </row>
    <row r="25" spans="1:6" x14ac:dyDescent="0.25">
      <c r="A25" s="32">
        <f t="shared" si="1"/>
        <v>24</v>
      </c>
      <c r="B25" s="39" t="s">
        <v>127</v>
      </c>
      <c r="C25" s="40">
        <f t="shared" si="3"/>
        <v>44902</v>
      </c>
      <c r="D25" s="38">
        <v>2</v>
      </c>
      <c r="E25" s="40">
        <f t="shared" si="0"/>
        <v>44903</v>
      </c>
      <c r="F25" s="41" t="s">
        <v>129</v>
      </c>
    </row>
    <row r="26" spans="1:6" x14ac:dyDescent="0.25">
      <c r="A26" s="32">
        <f t="shared" si="1"/>
        <v>25</v>
      </c>
      <c r="B26" s="39" t="s">
        <v>128</v>
      </c>
      <c r="C26" s="40">
        <f>C19</f>
        <v>44882</v>
      </c>
      <c r="D26" s="38">
        <v>22</v>
      </c>
      <c r="E26" s="40">
        <f t="shared" si="0"/>
        <v>44903</v>
      </c>
      <c r="F26" s="41" t="s">
        <v>129</v>
      </c>
    </row>
    <row r="27" spans="1:6" ht="26.25" x14ac:dyDescent="0.25">
      <c r="A27" s="32">
        <f t="shared" si="1"/>
        <v>26</v>
      </c>
      <c r="B27" s="39" t="s">
        <v>130</v>
      </c>
      <c r="C27" s="40">
        <f>E26+1</f>
        <v>44904</v>
      </c>
      <c r="D27" s="38">
        <v>1</v>
      </c>
      <c r="E27" s="40">
        <f t="shared" si="0"/>
        <v>44904</v>
      </c>
    </row>
    <row r="28" spans="1:6" ht="28.5" x14ac:dyDescent="0.25">
      <c r="A28" s="32">
        <f t="shared" si="1"/>
        <v>27</v>
      </c>
      <c r="B28" s="39" t="s">
        <v>136</v>
      </c>
      <c r="C28" s="40">
        <f>C27</f>
        <v>44904</v>
      </c>
      <c r="D28" s="38">
        <v>22</v>
      </c>
      <c r="E28" s="40">
        <f t="shared" si="0"/>
        <v>44925</v>
      </c>
    </row>
    <row r="29" spans="1:6" ht="28.5" x14ac:dyDescent="0.25">
      <c r="A29" s="32">
        <f t="shared" si="1"/>
        <v>28</v>
      </c>
      <c r="B29" s="39" t="s">
        <v>134</v>
      </c>
      <c r="C29" s="40">
        <f>E27+1</f>
        <v>44905</v>
      </c>
      <c r="D29" s="38">
        <v>1</v>
      </c>
      <c r="E29" s="40">
        <f t="shared" si="0"/>
        <v>44905</v>
      </c>
    </row>
    <row r="30" spans="1:6" ht="28.5" x14ac:dyDescent="0.25">
      <c r="A30" s="32">
        <f t="shared" si="1"/>
        <v>29</v>
      </c>
      <c r="B30" s="39" t="s">
        <v>133</v>
      </c>
      <c r="C30" s="40">
        <f>E29+1</f>
        <v>44906</v>
      </c>
      <c r="D30" s="38">
        <v>1</v>
      </c>
      <c r="E30" s="40">
        <f t="shared" si="0"/>
        <v>44906</v>
      </c>
    </row>
    <row r="31" spans="1:6" x14ac:dyDescent="0.25">
      <c r="A31" s="32">
        <f t="shared" si="1"/>
        <v>30</v>
      </c>
      <c r="B31" s="39" t="s">
        <v>131</v>
      </c>
      <c r="C31" s="40">
        <f>E30+1</f>
        <v>44907</v>
      </c>
      <c r="D31" s="38">
        <v>3</v>
      </c>
      <c r="E31" s="40">
        <f t="shared" si="0"/>
        <v>44909</v>
      </c>
    </row>
    <row r="32" spans="1:6" x14ac:dyDescent="0.25">
      <c r="A32" s="32">
        <f t="shared" si="1"/>
        <v>31</v>
      </c>
      <c r="B32" s="39" t="s">
        <v>132</v>
      </c>
      <c r="C32" s="40">
        <f>E31+1</f>
        <v>44910</v>
      </c>
      <c r="D32" s="38">
        <v>3</v>
      </c>
      <c r="E32" s="40">
        <f t="shared" si="0"/>
        <v>44912</v>
      </c>
    </row>
    <row r="33" spans="1:6" x14ac:dyDescent="0.25">
      <c r="A33" s="32">
        <f t="shared" si="1"/>
        <v>32</v>
      </c>
      <c r="B33" s="39" t="s">
        <v>135</v>
      </c>
      <c r="C33" s="40">
        <f>E32+1</f>
        <v>44913</v>
      </c>
      <c r="D33" s="38">
        <v>4</v>
      </c>
      <c r="E33" s="40">
        <f t="shared" si="0"/>
        <v>44916</v>
      </c>
    </row>
    <row r="34" spans="1:6" x14ac:dyDescent="0.25">
      <c r="A34" s="32">
        <f t="shared" si="1"/>
        <v>33</v>
      </c>
      <c r="B34" s="39" t="s">
        <v>137</v>
      </c>
      <c r="C34" s="40">
        <f>E33+1</f>
        <v>44917</v>
      </c>
      <c r="D34" s="38">
        <v>2</v>
      </c>
      <c r="E34" s="40">
        <f t="shared" si="0"/>
        <v>44918</v>
      </c>
    </row>
    <row r="35" spans="1:6" x14ac:dyDescent="0.25">
      <c r="A35" s="32">
        <f t="shared" si="1"/>
        <v>34</v>
      </c>
      <c r="B35" s="39" t="s">
        <v>138</v>
      </c>
      <c r="C35" s="40">
        <f>C29</f>
        <v>44905</v>
      </c>
      <c r="D35" s="38">
        <v>14</v>
      </c>
      <c r="E35" s="40">
        <f t="shared" si="0"/>
        <v>44918</v>
      </c>
    </row>
    <row r="36" spans="1:6" ht="15" x14ac:dyDescent="0.25">
      <c r="A36" s="32">
        <f t="shared" si="1"/>
        <v>35</v>
      </c>
      <c r="B36" s="39" t="s">
        <v>139</v>
      </c>
      <c r="C36" s="40">
        <f>C29</f>
        <v>44905</v>
      </c>
      <c r="D36" s="38">
        <v>1</v>
      </c>
      <c r="E36" s="40">
        <f t="shared" si="0"/>
        <v>44905</v>
      </c>
      <c r="F36" s="51" t="s">
        <v>150</v>
      </c>
    </row>
    <row r="37" spans="1:6" ht="28.5" x14ac:dyDescent="0.25">
      <c r="A37" s="32">
        <f t="shared" si="1"/>
        <v>36</v>
      </c>
      <c r="B37" s="39" t="s">
        <v>140</v>
      </c>
      <c r="C37" s="40">
        <f>C36</f>
        <v>44905</v>
      </c>
      <c r="D37" s="38">
        <v>1</v>
      </c>
      <c r="E37" s="40">
        <f t="shared" si="0"/>
        <v>44905</v>
      </c>
    </row>
    <row r="38" spans="1:6" x14ac:dyDescent="0.25">
      <c r="A38" s="32">
        <f t="shared" si="1"/>
        <v>37</v>
      </c>
      <c r="B38" s="25" t="s">
        <v>35</v>
      </c>
      <c r="C38" s="23">
        <f>E3+1</f>
        <v>44919</v>
      </c>
      <c r="D38" s="24">
        <v>84</v>
      </c>
      <c r="E38" s="23">
        <f>C38+D38-1</f>
        <v>45002</v>
      </c>
    </row>
    <row r="39" spans="1:6" x14ac:dyDescent="0.25">
      <c r="A39" s="32">
        <f t="shared" si="1"/>
        <v>38</v>
      </c>
      <c r="B39" s="131" t="s">
        <v>15</v>
      </c>
      <c r="C39" s="131"/>
      <c r="D39" s="131"/>
      <c r="E39" s="131"/>
    </row>
    <row r="40" spans="1:6" ht="15" x14ac:dyDescent="0.25">
      <c r="A40" s="32">
        <f t="shared" si="1"/>
        <v>39</v>
      </c>
      <c r="B40" s="7" t="s">
        <v>53</v>
      </c>
      <c r="C40" s="8">
        <v>44986</v>
      </c>
      <c r="D40" s="9">
        <f>105+8+7-1</f>
        <v>119</v>
      </c>
      <c r="E40" s="8">
        <f t="shared" ref="E40:E45" si="4">C40+D40-1</f>
        <v>45104</v>
      </c>
    </row>
    <row r="41" spans="1:6" ht="26.25" x14ac:dyDescent="0.25">
      <c r="A41" s="32">
        <f t="shared" si="1"/>
        <v>40</v>
      </c>
      <c r="B41" s="10" t="s">
        <v>144</v>
      </c>
      <c r="C41" s="11">
        <f>C40+1</f>
        <v>44987</v>
      </c>
      <c r="D41" s="12">
        <v>14</v>
      </c>
      <c r="E41" s="11">
        <f t="shared" si="4"/>
        <v>45000</v>
      </c>
      <c r="F41" s="51" t="s">
        <v>147</v>
      </c>
    </row>
    <row r="42" spans="1:6" ht="15" x14ac:dyDescent="0.25">
      <c r="A42" s="32">
        <f t="shared" si="1"/>
        <v>41</v>
      </c>
      <c r="B42" s="45" t="s">
        <v>142</v>
      </c>
      <c r="C42" s="46">
        <f>C40+6</f>
        <v>44992</v>
      </c>
      <c r="D42" s="47">
        <v>8</v>
      </c>
      <c r="E42" s="46">
        <f t="shared" si="4"/>
        <v>44999</v>
      </c>
      <c r="F42" s="51" t="s">
        <v>147</v>
      </c>
    </row>
    <row r="43" spans="1:6" ht="26.25" x14ac:dyDescent="0.25">
      <c r="A43" s="32">
        <f t="shared" si="1"/>
        <v>42</v>
      </c>
      <c r="B43" s="13" t="s">
        <v>99</v>
      </c>
      <c r="C43" s="14">
        <f>E42+1</f>
        <v>45000</v>
      </c>
      <c r="D43" s="15">
        <v>105</v>
      </c>
      <c r="E43" s="14">
        <f t="shared" si="4"/>
        <v>45104</v>
      </c>
    </row>
    <row r="44" spans="1:6" ht="26.25" x14ac:dyDescent="0.25">
      <c r="A44" s="32">
        <f t="shared" si="1"/>
        <v>43</v>
      </c>
      <c r="B44" s="20" t="s">
        <v>105</v>
      </c>
      <c r="C44" s="36">
        <f>C43+75</f>
        <v>45075</v>
      </c>
      <c r="D44" s="37">
        <v>8</v>
      </c>
      <c r="E44" s="36">
        <f t="shared" si="4"/>
        <v>45082</v>
      </c>
    </row>
    <row r="45" spans="1:6" ht="15" x14ac:dyDescent="0.25">
      <c r="A45" s="32">
        <f t="shared" si="1"/>
        <v>44</v>
      </c>
      <c r="B45" s="7" t="s">
        <v>54</v>
      </c>
      <c r="C45" s="8">
        <f>E40+1</f>
        <v>45105</v>
      </c>
      <c r="D45" s="9">
        <v>147</v>
      </c>
      <c r="E45" s="8">
        <f t="shared" si="4"/>
        <v>45251</v>
      </c>
    </row>
    <row r="46" spans="1:6" ht="26.25" x14ac:dyDescent="0.25">
      <c r="A46" s="32">
        <f t="shared" si="1"/>
        <v>45</v>
      </c>
      <c r="B46" s="13" t="s">
        <v>151</v>
      </c>
      <c r="C46" s="14">
        <f>C45</f>
        <v>45105</v>
      </c>
      <c r="D46" s="15">
        <v>105</v>
      </c>
      <c r="E46" s="14">
        <f t="shared" ref="E46:E59" si="5">C46+D46-1</f>
        <v>45209</v>
      </c>
    </row>
    <row r="47" spans="1:6" ht="26.25" x14ac:dyDescent="0.25">
      <c r="A47" s="32">
        <f t="shared" si="1"/>
        <v>46</v>
      </c>
      <c r="B47" s="20" t="s">
        <v>106</v>
      </c>
      <c r="C47" s="21">
        <f>C46+75</f>
        <v>45180</v>
      </c>
      <c r="D47" s="22">
        <v>8</v>
      </c>
      <c r="E47" s="21">
        <f>C47+D47-1</f>
        <v>45187</v>
      </c>
    </row>
    <row r="48" spans="1:6" ht="28.5" x14ac:dyDescent="0.25">
      <c r="A48" s="32">
        <f t="shared" si="1"/>
        <v>47</v>
      </c>
      <c r="B48" s="10" t="s">
        <v>59</v>
      </c>
      <c r="C48" s="11">
        <f>C46</f>
        <v>45105</v>
      </c>
      <c r="D48" s="12">
        <f>D45</f>
        <v>147</v>
      </c>
      <c r="E48" s="11">
        <f t="shared" si="5"/>
        <v>45251</v>
      </c>
    </row>
    <row r="49" spans="1:6" x14ac:dyDescent="0.25">
      <c r="A49" s="32">
        <f t="shared" si="1"/>
        <v>48</v>
      </c>
      <c r="B49" s="10" t="s">
        <v>109</v>
      </c>
      <c r="C49" s="11">
        <f>C48</f>
        <v>45105</v>
      </c>
      <c r="D49" s="12">
        <f>D46</f>
        <v>105</v>
      </c>
      <c r="E49" s="11">
        <f t="shared" si="5"/>
        <v>45209</v>
      </c>
    </row>
    <row r="50" spans="1:6" x14ac:dyDescent="0.25">
      <c r="A50" s="32">
        <f t="shared" si="1"/>
        <v>49</v>
      </c>
      <c r="B50" s="29" t="s">
        <v>71</v>
      </c>
      <c r="C50" s="30">
        <f>C45</f>
        <v>45105</v>
      </c>
      <c r="D50" s="31">
        <v>2</v>
      </c>
      <c r="E50" s="30">
        <f t="shared" si="5"/>
        <v>45106</v>
      </c>
    </row>
    <row r="51" spans="1:6" x14ac:dyDescent="0.25">
      <c r="A51" s="32">
        <f t="shared" si="1"/>
        <v>50</v>
      </c>
      <c r="B51" s="25" t="s">
        <v>44</v>
      </c>
      <c r="C51" s="23">
        <f>E45+1</f>
        <v>45252</v>
      </c>
      <c r="D51" s="24">
        <v>114</v>
      </c>
      <c r="E51" s="23">
        <f>C51+D51-1</f>
        <v>45365</v>
      </c>
    </row>
    <row r="52" spans="1:6" x14ac:dyDescent="0.25">
      <c r="A52" s="32">
        <f t="shared" si="1"/>
        <v>51</v>
      </c>
      <c r="B52" s="131" t="s">
        <v>14</v>
      </c>
      <c r="C52" s="131"/>
      <c r="D52" s="131"/>
      <c r="E52" s="131"/>
    </row>
    <row r="53" spans="1:6" ht="15" x14ac:dyDescent="0.25">
      <c r="A53" s="32">
        <f t="shared" si="1"/>
        <v>52</v>
      </c>
      <c r="B53" s="7" t="s">
        <v>55</v>
      </c>
      <c r="C53" s="8">
        <v>45352</v>
      </c>
      <c r="D53" s="9">
        <v>128</v>
      </c>
      <c r="E53" s="8">
        <f t="shared" si="5"/>
        <v>45479</v>
      </c>
    </row>
    <row r="54" spans="1:6" ht="26.25" x14ac:dyDescent="0.25">
      <c r="A54" s="32">
        <f t="shared" si="1"/>
        <v>53</v>
      </c>
      <c r="B54" s="45" t="s">
        <v>143</v>
      </c>
      <c r="C54" s="46">
        <f>C53+4</f>
        <v>45356</v>
      </c>
      <c r="D54" s="47">
        <v>10</v>
      </c>
      <c r="E54" s="46">
        <f t="shared" ref="E54" si="6">C54+D54-1</f>
        <v>45365</v>
      </c>
      <c r="F54" s="51" t="s">
        <v>147</v>
      </c>
    </row>
    <row r="55" spans="1:6" x14ac:dyDescent="0.25">
      <c r="A55" s="32">
        <f t="shared" si="1"/>
        <v>54</v>
      </c>
      <c r="B55" s="13" t="s">
        <v>95</v>
      </c>
      <c r="C55" s="14">
        <f>E54+1</f>
        <v>45366</v>
      </c>
      <c r="D55" s="15">
        <f>D53</f>
        <v>128</v>
      </c>
      <c r="E55" s="14">
        <f t="shared" si="5"/>
        <v>45493</v>
      </c>
    </row>
    <row r="56" spans="1:6" ht="26.25" x14ac:dyDescent="0.25">
      <c r="A56" s="32">
        <f t="shared" si="1"/>
        <v>55</v>
      </c>
      <c r="B56" s="20" t="s">
        <v>96</v>
      </c>
      <c r="C56" s="21">
        <f>C55+21</f>
        <v>45387</v>
      </c>
      <c r="D56" s="22">
        <v>14</v>
      </c>
      <c r="E56" s="21">
        <f t="shared" si="5"/>
        <v>45400</v>
      </c>
    </row>
    <row r="57" spans="1:6" x14ac:dyDescent="0.25">
      <c r="A57" s="32">
        <f t="shared" si="1"/>
        <v>56</v>
      </c>
      <c r="B57" s="10" t="s">
        <v>40</v>
      </c>
      <c r="C57" s="11">
        <f>C55</f>
        <v>45366</v>
      </c>
      <c r="D57" s="12">
        <v>112</v>
      </c>
      <c r="E57" s="11">
        <f t="shared" si="5"/>
        <v>45477</v>
      </c>
    </row>
    <row r="58" spans="1:6" x14ac:dyDescent="0.25">
      <c r="A58" s="32">
        <f t="shared" si="1"/>
        <v>57</v>
      </c>
      <c r="B58" s="10" t="s">
        <v>107</v>
      </c>
      <c r="C58" s="11">
        <f>E57+1</f>
        <v>45478</v>
      </c>
      <c r="D58" s="12">
        <v>3</v>
      </c>
      <c r="E58" s="11">
        <f>C58+D58-1</f>
        <v>45480</v>
      </c>
    </row>
    <row r="59" spans="1:6" ht="15" x14ac:dyDescent="0.25">
      <c r="A59" s="32">
        <f t="shared" si="1"/>
        <v>58</v>
      </c>
      <c r="B59" s="7" t="s">
        <v>49</v>
      </c>
      <c r="C59" s="8">
        <f>E53+1</f>
        <v>45480</v>
      </c>
      <c r="D59" s="9">
        <v>121</v>
      </c>
      <c r="E59" s="8">
        <f t="shared" si="5"/>
        <v>45600</v>
      </c>
    </row>
    <row r="60" spans="1:6" x14ac:dyDescent="0.25">
      <c r="A60" s="32">
        <f t="shared" si="1"/>
        <v>59</v>
      </c>
      <c r="B60" s="13" t="s">
        <v>21</v>
      </c>
      <c r="C60" s="14">
        <f>C59</f>
        <v>45480</v>
      </c>
      <c r="D60" s="15">
        <v>121</v>
      </c>
      <c r="E60" s="14">
        <f>C60+D60-1</f>
        <v>45600</v>
      </c>
    </row>
    <row r="61" spans="1:6" ht="26.25" x14ac:dyDescent="0.25">
      <c r="A61" s="32">
        <f t="shared" si="1"/>
        <v>60</v>
      </c>
      <c r="B61" s="20" t="s">
        <v>97</v>
      </c>
      <c r="C61" s="21">
        <f>C60+21</f>
        <v>45501</v>
      </c>
      <c r="D61" s="22">
        <v>14</v>
      </c>
      <c r="E61" s="21">
        <f t="shared" ref="E61:E66" si="7">C61+D61-1</f>
        <v>45514</v>
      </c>
    </row>
    <row r="62" spans="1:6" x14ac:dyDescent="0.25">
      <c r="A62" s="32">
        <f t="shared" si="1"/>
        <v>61</v>
      </c>
      <c r="B62" s="10" t="s">
        <v>46</v>
      </c>
      <c r="C62" s="21">
        <f>C60</f>
        <v>45480</v>
      </c>
      <c r="D62" s="22">
        <v>21</v>
      </c>
      <c r="E62" s="11">
        <f t="shared" si="7"/>
        <v>45500</v>
      </c>
    </row>
    <row r="63" spans="1:6" ht="28.5" x14ac:dyDescent="0.25">
      <c r="A63" s="32">
        <f t="shared" si="1"/>
        <v>62</v>
      </c>
      <c r="B63" s="10" t="s">
        <v>45</v>
      </c>
      <c r="C63" s="21">
        <f>C59</f>
        <v>45480</v>
      </c>
      <c r="D63" s="22">
        <v>121</v>
      </c>
      <c r="E63" s="11">
        <f t="shared" si="7"/>
        <v>45600</v>
      </c>
    </row>
    <row r="64" spans="1:6" x14ac:dyDescent="0.25">
      <c r="A64" s="32">
        <f t="shared" si="1"/>
        <v>63</v>
      </c>
      <c r="B64" s="10" t="s">
        <v>90</v>
      </c>
      <c r="C64" s="21">
        <f>E59</f>
        <v>45600</v>
      </c>
      <c r="D64" s="34" t="s">
        <v>91</v>
      </c>
      <c r="E64" s="35" t="s">
        <v>91</v>
      </c>
    </row>
    <row r="65" spans="1:5" x14ac:dyDescent="0.25">
      <c r="A65" s="32">
        <f t="shared" si="1"/>
        <v>64</v>
      </c>
      <c r="B65" s="29" t="s">
        <v>47</v>
      </c>
      <c r="C65" s="30">
        <f>C59</f>
        <v>45480</v>
      </c>
      <c r="D65" s="31">
        <v>28</v>
      </c>
      <c r="E65" s="30">
        <f t="shared" si="7"/>
        <v>45507</v>
      </c>
    </row>
    <row r="66" spans="1:5" ht="15" x14ac:dyDescent="0.25">
      <c r="A66" s="32">
        <f t="shared" si="1"/>
        <v>65</v>
      </c>
      <c r="B66" s="7" t="s">
        <v>65</v>
      </c>
      <c r="C66" s="8">
        <f>E59+1</f>
        <v>45601</v>
      </c>
      <c r="D66" s="9">
        <v>23</v>
      </c>
      <c r="E66" s="8">
        <f t="shared" si="7"/>
        <v>45623</v>
      </c>
    </row>
    <row r="67" spans="1:5" x14ac:dyDescent="0.25">
      <c r="A67" s="32">
        <f t="shared" si="1"/>
        <v>66</v>
      </c>
      <c r="B67" s="10" t="s">
        <v>61</v>
      </c>
      <c r="C67" s="11">
        <f>C66</f>
        <v>45601</v>
      </c>
      <c r="D67" s="12">
        <f>D66</f>
        <v>23</v>
      </c>
      <c r="E67" s="11">
        <f>C67+D67-1</f>
        <v>45623</v>
      </c>
    </row>
    <row r="68" spans="1:5" x14ac:dyDescent="0.25">
      <c r="A68" s="32">
        <f t="shared" ref="A68:A84" si="8">A67+1</f>
        <v>67</v>
      </c>
      <c r="B68" s="10" t="s">
        <v>60</v>
      </c>
      <c r="C68" s="11">
        <f>C66</f>
        <v>45601</v>
      </c>
      <c r="D68" s="12">
        <f>D66</f>
        <v>23</v>
      </c>
      <c r="E68" s="11">
        <f>C68+D68-1</f>
        <v>45623</v>
      </c>
    </row>
    <row r="69" spans="1:5" x14ac:dyDescent="0.25">
      <c r="A69" s="32">
        <f t="shared" si="8"/>
        <v>68</v>
      </c>
      <c r="B69" s="25" t="s">
        <v>63</v>
      </c>
      <c r="C69" s="23">
        <f>E66+1</f>
        <v>45624</v>
      </c>
      <c r="D69" s="24">
        <v>93</v>
      </c>
      <c r="E69" s="23">
        <f>C69+D69-1</f>
        <v>45716</v>
      </c>
    </row>
    <row r="70" spans="1:5" x14ac:dyDescent="0.25">
      <c r="A70" s="32">
        <f t="shared" si="8"/>
        <v>69</v>
      </c>
      <c r="B70" s="131" t="s">
        <v>62</v>
      </c>
      <c r="C70" s="131"/>
      <c r="D70" s="131"/>
      <c r="E70" s="131"/>
    </row>
    <row r="71" spans="1:5" ht="15" x14ac:dyDescent="0.25">
      <c r="A71" s="32">
        <f t="shared" si="8"/>
        <v>70</v>
      </c>
      <c r="B71" s="7" t="s">
        <v>89</v>
      </c>
      <c r="C71" s="8">
        <v>45731</v>
      </c>
      <c r="D71" s="9">
        <v>21</v>
      </c>
      <c r="E71" s="8">
        <f>C71+D71-1</f>
        <v>45751</v>
      </c>
    </row>
    <row r="72" spans="1:5" x14ac:dyDescent="0.25">
      <c r="A72" s="32">
        <f t="shared" si="8"/>
        <v>71</v>
      </c>
      <c r="B72" s="10" t="s">
        <v>68</v>
      </c>
      <c r="C72" s="11">
        <f>C71</f>
        <v>45731</v>
      </c>
      <c r="D72" s="12">
        <f>D71</f>
        <v>21</v>
      </c>
      <c r="E72" s="11">
        <f>C72+D72-1</f>
        <v>45751</v>
      </c>
    </row>
    <row r="73" spans="1:5" x14ac:dyDescent="0.25">
      <c r="A73" s="32">
        <f t="shared" si="8"/>
        <v>72</v>
      </c>
      <c r="B73" s="10" t="s">
        <v>93</v>
      </c>
      <c r="C73" s="11">
        <f>C71</f>
        <v>45731</v>
      </c>
      <c r="D73" s="12">
        <v>5</v>
      </c>
      <c r="E73" s="11">
        <f>C73+D73-1</f>
        <v>45735</v>
      </c>
    </row>
    <row r="74" spans="1:5" x14ac:dyDescent="0.25">
      <c r="A74" s="32">
        <f t="shared" si="8"/>
        <v>73</v>
      </c>
      <c r="B74" s="29" t="s">
        <v>66</v>
      </c>
      <c r="C74" s="30">
        <f>C71</f>
        <v>45731</v>
      </c>
      <c r="D74" s="31">
        <v>2</v>
      </c>
      <c r="E74" s="30">
        <f>C74+D74-1</f>
        <v>45732</v>
      </c>
    </row>
    <row r="75" spans="1:5" ht="15.75" customHeight="1" x14ac:dyDescent="0.25">
      <c r="A75" s="32">
        <f t="shared" si="8"/>
        <v>74</v>
      </c>
      <c r="B75" s="7" t="s">
        <v>67</v>
      </c>
      <c r="C75" s="8">
        <f>E71+1</f>
        <v>45752</v>
      </c>
      <c r="D75" s="9">
        <v>21</v>
      </c>
      <c r="E75" s="8">
        <f t="shared" ref="E75" si="9">C75+D75-1</f>
        <v>45772</v>
      </c>
    </row>
    <row r="76" spans="1:5" ht="28.5" x14ac:dyDescent="0.25">
      <c r="A76" s="32">
        <f t="shared" si="8"/>
        <v>75</v>
      </c>
      <c r="B76" s="10" t="s">
        <v>94</v>
      </c>
      <c r="C76" s="11">
        <f>C75</f>
        <v>45752</v>
      </c>
      <c r="D76" s="12">
        <v>21</v>
      </c>
      <c r="E76" s="11">
        <f>C76+D76-1</f>
        <v>45772</v>
      </c>
    </row>
    <row r="77" spans="1:5" ht="15" x14ac:dyDescent="0.25">
      <c r="A77" s="32">
        <f t="shared" si="8"/>
        <v>76</v>
      </c>
      <c r="B77" s="7" t="s">
        <v>69</v>
      </c>
      <c r="C77" s="8">
        <f>E75+1</f>
        <v>45773</v>
      </c>
      <c r="D77" s="9">
        <v>21</v>
      </c>
      <c r="E77" s="8">
        <f t="shared" ref="E77:E78" si="10">C77+D77-1</f>
        <v>45793</v>
      </c>
    </row>
    <row r="78" spans="1:5" ht="26.25" x14ac:dyDescent="0.25">
      <c r="A78" s="32">
        <f t="shared" si="8"/>
        <v>77</v>
      </c>
      <c r="B78" s="10" t="s">
        <v>92</v>
      </c>
      <c r="C78" s="21">
        <f>C77</f>
        <v>45773</v>
      </c>
      <c r="D78" s="22">
        <v>21</v>
      </c>
      <c r="E78" s="11">
        <f t="shared" si="10"/>
        <v>45793</v>
      </c>
    </row>
    <row r="79" spans="1:5" ht="28.5" x14ac:dyDescent="0.25">
      <c r="A79" s="32">
        <f t="shared" si="8"/>
        <v>78</v>
      </c>
      <c r="B79" s="10" t="s">
        <v>94</v>
      </c>
      <c r="C79" s="11">
        <f>C77</f>
        <v>45773</v>
      </c>
      <c r="D79" s="12">
        <v>9</v>
      </c>
      <c r="E79" s="11">
        <f>C79+D79-1</f>
        <v>45781</v>
      </c>
    </row>
    <row r="80" spans="1:5" ht="15" x14ac:dyDescent="0.25">
      <c r="A80" s="32">
        <f t="shared" si="8"/>
        <v>79</v>
      </c>
      <c r="B80" s="7" t="s">
        <v>75</v>
      </c>
      <c r="C80" s="8">
        <f>E77+1</f>
        <v>45794</v>
      </c>
      <c r="D80" s="9">
        <v>90</v>
      </c>
      <c r="E80" s="8">
        <f t="shared" ref="E80" si="11">C80+D80-1</f>
        <v>45883</v>
      </c>
    </row>
    <row r="81" spans="1:5" ht="28.5" x14ac:dyDescent="0.25">
      <c r="A81" s="32">
        <f t="shared" si="8"/>
        <v>80</v>
      </c>
      <c r="B81" s="10" t="s">
        <v>70</v>
      </c>
      <c r="C81" s="11">
        <f>C80</f>
        <v>45794</v>
      </c>
      <c r="D81" s="12">
        <v>3</v>
      </c>
      <c r="E81" s="11">
        <f>C81+D81-1</f>
        <v>45796</v>
      </c>
    </row>
    <row r="82" spans="1:5" x14ac:dyDescent="0.25">
      <c r="A82" s="32">
        <f t="shared" si="8"/>
        <v>81</v>
      </c>
      <c r="B82" s="29" t="s">
        <v>108</v>
      </c>
      <c r="C82" s="30">
        <f>C80</f>
        <v>45794</v>
      </c>
      <c r="D82" s="31">
        <v>3</v>
      </c>
      <c r="E82" s="30">
        <f t="shared" ref="E82" si="12">C82+D82-1</f>
        <v>45796</v>
      </c>
    </row>
    <row r="83" spans="1:5" ht="28.5" x14ac:dyDescent="0.25">
      <c r="A83" s="32">
        <f t="shared" si="8"/>
        <v>82</v>
      </c>
      <c r="B83" s="10" t="s">
        <v>70</v>
      </c>
      <c r="C83" s="11">
        <f>E81+14</f>
        <v>45810</v>
      </c>
      <c r="D83" s="12">
        <v>3</v>
      </c>
      <c r="E83" s="11">
        <f>C83+D83-1</f>
        <v>45812</v>
      </c>
    </row>
    <row r="84" spans="1:5" x14ac:dyDescent="0.25">
      <c r="A84" s="32">
        <f t="shared" si="8"/>
        <v>83</v>
      </c>
      <c r="B84" s="29" t="s">
        <v>66</v>
      </c>
      <c r="C84" s="30">
        <f>E82+14</f>
        <v>45810</v>
      </c>
      <c r="D84" s="31">
        <v>3</v>
      </c>
      <c r="E84" s="30">
        <f t="shared" ref="E84" si="13">C84+D84-1</f>
        <v>45812</v>
      </c>
    </row>
    <row r="85" spans="1:5" x14ac:dyDescent="0.25">
      <c r="C85" s="2"/>
      <c r="E85" s="2"/>
    </row>
    <row r="86" spans="1:5" x14ac:dyDescent="0.25">
      <c r="C86" s="2"/>
      <c r="E86" s="2"/>
    </row>
    <row r="87" spans="1:5" x14ac:dyDescent="0.25">
      <c r="C87" s="2"/>
      <c r="E87" s="2"/>
    </row>
    <row r="88" spans="1:5" x14ac:dyDescent="0.25">
      <c r="C88" s="2"/>
      <c r="E88" s="2"/>
    </row>
    <row r="89" spans="1:5" x14ac:dyDescent="0.25">
      <c r="C89" s="2"/>
      <c r="E89" s="2"/>
    </row>
    <row r="90" spans="1:5" x14ac:dyDescent="0.25">
      <c r="C90" s="2"/>
      <c r="E90" s="2"/>
    </row>
    <row r="91" spans="1:5" x14ac:dyDescent="0.25">
      <c r="C91" s="2"/>
      <c r="E91" s="2"/>
    </row>
    <row r="92" spans="1:5" x14ac:dyDescent="0.25">
      <c r="C92" s="2"/>
      <c r="E92" s="2"/>
    </row>
    <row r="93" spans="1:5" x14ac:dyDescent="0.25">
      <c r="C93" s="2"/>
      <c r="E93" s="2"/>
    </row>
    <row r="94" spans="1:5" x14ac:dyDescent="0.25">
      <c r="C94" s="2"/>
      <c r="E94" s="2"/>
    </row>
    <row r="95" spans="1:5" x14ac:dyDescent="0.25">
      <c r="C95" s="2"/>
      <c r="E95" s="2"/>
    </row>
    <row r="96" spans="1:5" x14ac:dyDescent="0.25">
      <c r="C96" s="2"/>
      <c r="E96" s="2"/>
    </row>
    <row r="97" spans="3:5" x14ac:dyDescent="0.25">
      <c r="C97" s="2"/>
      <c r="E97" s="2"/>
    </row>
    <row r="98" spans="3:5" x14ac:dyDescent="0.25">
      <c r="C98" s="2"/>
      <c r="E98" s="2"/>
    </row>
    <row r="99" spans="3:5" x14ac:dyDescent="0.25">
      <c r="C99" s="2"/>
      <c r="E99" s="2"/>
    </row>
    <row r="100" spans="3:5" x14ac:dyDescent="0.25">
      <c r="C100" s="2"/>
      <c r="E100" s="2"/>
    </row>
    <row r="101" spans="3:5" x14ac:dyDescent="0.25">
      <c r="C101" s="2"/>
      <c r="E101" s="2"/>
    </row>
  </sheetData>
  <mergeCells count="4">
    <mergeCell ref="B2:E2"/>
    <mergeCell ref="B39:E39"/>
    <mergeCell ref="B52:E52"/>
    <mergeCell ref="B70:E70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AB911-D595-4D47-A74E-1F3FEF3B2787}">
  <dimension ref="A1:G104"/>
  <sheetViews>
    <sheetView workbookViewId="0">
      <selection activeCell="A27" sqref="A27"/>
    </sheetView>
  </sheetViews>
  <sheetFormatPr defaultRowHeight="14.25" x14ac:dyDescent="0.25"/>
  <cols>
    <col min="1" max="1" width="4" style="33" bestFit="1" customWidth="1"/>
    <col min="2" max="2" width="57.42578125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6" width="9.140625" style="41"/>
    <col min="7" max="16384" width="9.140625" style="1"/>
  </cols>
  <sheetData>
    <row r="1" spans="1:7" ht="15" x14ac:dyDescent="0.25">
      <c r="A1" s="32"/>
      <c r="B1" s="5" t="s">
        <v>57</v>
      </c>
      <c r="C1" s="6" t="s">
        <v>1</v>
      </c>
      <c r="D1" s="6" t="s">
        <v>2</v>
      </c>
      <c r="E1" s="6" t="s">
        <v>3</v>
      </c>
    </row>
    <row r="2" spans="1:7" x14ac:dyDescent="0.25">
      <c r="A2" s="32">
        <v>1</v>
      </c>
      <c r="B2" s="131" t="s">
        <v>5</v>
      </c>
      <c r="C2" s="131"/>
      <c r="D2" s="131"/>
      <c r="E2" s="131"/>
    </row>
    <row r="3" spans="1:7" ht="15" x14ac:dyDescent="0.25">
      <c r="A3" s="32">
        <f>A2+1</f>
        <v>2</v>
      </c>
      <c r="B3" s="7" t="s">
        <v>4</v>
      </c>
      <c r="C3" s="8">
        <v>44835</v>
      </c>
      <c r="D3" s="9">
        <v>84</v>
      </c>
      <c r="E3" s="8">
        <f t="shared" ref="E3:E37" si="0">C3+D3-1</f>
        <v>44918</v>
      </c>
    </row>
    <row r="4" spans="1:7" x14ac:dyDescent="0.25">
      <c r="A4" s="32">
        <f t="shared" ref="A4:A70" si="1">A3+1</f>
        <v>3</v>
      </c>
      <c r="B4" s="26" t="s">
        <v>58</v>
      </c>
      <c r="C4" s="27">
        <f>C3</f>
        <v>44835</v>
      </c>
      <c r="D4" s="28">
        <f>30*(6+4)</f>
        <v>300</v>
      </c>
      <c r="E4" s="27">
        <f t="shared" si="0"/>
        <v>45134</v>
      </c>
    </row>
    <row r="5" spans="1:7" ht="26.25" x14ac:dyDescent="0.25">
      <c r="A5" s="32">
        <f t="shared" si="1"/>
        <v>4</v>
      </c>
      <c r="B5" s="10" t="s">
        <v>98</v>
      </c>
      <c r="C5" s="11">
        <f>C3</f>
        <v>44835</v>
      </c>
      <c r="D5" s="12">
        <v>2</v>
      </c>
      <c r="E5" s="11">
        <f t="shared" si="0"/>
        <v>44836</v>
      </c>
    </row>
    <row r="6" spans="1:7" ht="15" x14ac:dyDescent="0.25">
      <c r="A6" s="32">
        <f t="shared" si="1"/>
        <v>5</v>
      </c>
      <c r="B6" s="10" t="s">
        <v>25</v>
      </c>
      <c r="C6" s="11">
        <f>E5+1</f>
        <v>44837</v>
      </c>
      <c r="D6" s="12">
        <v>6</v>
      </c>
      <c r="E6" s="11">
        <f>C6+D6-1</f>
        <v>44842</v>
      </c>
      <c r="F6" s="51" t="s">
        <v>147</v>
      </c>
      <c r="G6" s="52"/>
    </row>
    <row r="7" spans="1:7" ht="15" x14ac:dyDescent="0.25">
      <c r="A7" s="32">
        <f t="shared" si="1"/>
        <v>6</v>
      </c>
      <c r="B7" s="10" t="s">
        <v>145</v>
      </c>
      <c r="C7" s="11">
        <f t="shared" ref="C7" si="2">E6+1</f>
        <v>44843</v>
      </c>
      <c r="D7" s="12">
        <v>6</v>
      </c>
      <c r="E7" s="11">
        <f>C7+D7-1</f>
        <v>44848</v>
      </c>
      <c r="F7" s="51" t="s">
        <v>147</v>
      </c>
      <c r="G7" s="52"/>
    </row>
    <row r="8" spans="1:7" ht="26.25" x14ac:dyDescent="0.25">
      <c r="A8" s="32">
        <f t="shared" si="1"/>
        <v>7</v>
      </c>
      <c r="B8" s="10" t="s">
        <v>101</v>
      </c>
      <c r="C8" s="11">
        <f>E7+1</f>
        <v>44849</v>
      </c>
      <c r="D8" s="12">
        <v>4</v>
      </c>
      <c r="E8" s="11">
        <f>C8+D8-1</f>
        <v>44852</v>
      </c>
      <c r="F8" s="51" t="s">
        <v>147</v>
      </c>
      <c r="G8" s="52"/>
    </row>
    <row r="9" spans="1:7" ht="26.25" x14ac:dyDescent="0.25">
      <c r="A9" s="32">
        <f t="shared" si="1"/>
        <v>8</v>
      </c>
      <c r="B9" s="10" t="s">
        <v>104</v>
      </c>
      <c r="C9" s="11">
        <f>E8+1</f>
        <v>44853</v>
      </c>
      <c r="D9" s="12">
        <v>4</v>
      </c>
      <c r="E9" s="11">
        <f>C9+D9-1</f>
        <v>44856</v>
      </c>
      <c r="F9" s="51" t="s">
        <v>147</v>
      </c>
      <c r="G9" s="52"/>
    </row>
    <row r="10" spans="1:7" ht="28.5" x14ac:dyDescent="0.25">
      <c r="A10" s="32">
        <f t="shared" si="1"/>
        <v>9</v>
      </c>
      <c r="B10" s="56" t="s">
        <v>170</v>
      </c>
      <c r="C10" s="57">
        <f>E9</f>
        <v>44856</v>
      </c>
      <c r="D10" s="58">
        <v>2</v>
      </c>
      <c r="E10" s="57">
        <f t="shared" si="0"/>
        <v>44857</v>
      </c>
      <c r="F10" s="41" t="s">
        <v>111</v>
      </c>
    </row>
    <row r="11" spans="1:7" ht="28.5" x14ac:dyDescent="0.25">
      <c r="A11" s="32">
        <f t="shared" si="1"/>
        <v>10</v>
      </c>
      <c r="B11" s="59" t="s">
        <v>156</v>
      </c>
      <c r="C11" s="60">
        <f>E10+1</f>
        <v>44858</v>
      </c>
      <c r="D11" s="61">
        <v>2</v>
      </c>
      <c r="E11" s="60">
        <f t="shared" si="0"/>
        <v>44859</v>
      </c>
    </row>
    <row r="12" spans="1:7" x14ac:dyDescent="0.25">
      <c r="A12" s="32">
        <f t="shared" si="1"/>
        <v>11</v>
      </c>
      <c r="B12" s="59" t="s">
        <v>157</v>
      </c>
      <c r="C12" s="60">
        <f>E10+1</f>
        <v>44858</v>
      </c>
      <c r="D12" s="61">
        <v>7</v>
      </c>
      <c r="E12" s="60">
        <f t="shared" si="0"/>
        <v>44864</v>
      </c>
    </row>
    <row r="13" spans="1:7" x14ac:dyDescent="0.25">
      <c r="A13" s="32">
        <f t="shared" si="1"/>
        <v>12</v>
      </c>
      <c r="B13" s="59" t="s">
        <v>158</v>
      </c>
      <c r="C13" s="60">
        <f>C12</f>
        <v>44858</v>
      </c>
      <c r="D13" s="61">
        <v>2</v>
      </c>
      <c r="E13" s="60">
        <f t="shared" si="0"/>
        <v>44859</v>
      </c>
      <c r="F13" s="41" t="s">
        <v>115</v>
      </c>
    </row>
    <row r="14" spans="1:7" x14ac:dyDescent="0.25">
      <c r="A14" s="32">
        <f t="shared" si="1"/>
        <v>13</v>
      </c>
      <c r="B14" s="59" t="s">
        <v>159</v>
      </c>
      <c r="C14" s="60">
        <f>E13+1</f>
        <v>44860</v>
      </c>
      <c r="D14" s="61">
        <v>2</v>
      </c>
      <c r="E14" s="60">
        <f t="shared" si="0"/>
        <v>44861</v>
      </c>
    </row>
    <row r="15" spans="1:7" x14ac:dyDescent="0.25">
      <c r="A15" s="32">
        <f t="shared" si="1"/>
        <v>14</v>
      </c>
      <c r="B15" s="59" t="s">
        <v>160</v>
      </c>
      <c r="C15" s="60">
        <f>E14+1</f>
        <v>44862</v>
      </c>
      <c r="D15" s="61">
        <v>3</v>
      </c>
      <c r="E15" s="60">
        <f t="shared" si="0"/>
        <v>44864</v>
      </c>
    </row>
    <row r="16" spans="1:7" ht="28.5" x14ac:dyDescent="0.25">
      <c r="A16" s="32">
        <f t="shared" si="1"/>
        <v>15</v>
      </c>
      <c r="B16" s="59" t="s">
        <v>161</v>
      </c>
      <c r="C16" s="60">
        <f>E12+1</f>
        <v>44865</v>
      </c>
      <c r="D16" s="61">
        <v>1</v>
      </c>
      <c r="E16" s="60">
        <f t="shared" si="0"/>
        <v>44865</v>
      </c>
    </row>
    <row r="17" spans="1:6" x14ac:dyDescent="0.25">
      <c r="A17" s="32">
        <f t="shared" si="1"/>
        <v>16</v>
      </c>
      <c r="B17" s="59" t="s">
        <v>120</v>
      </c>
      <c r="C17" s="60">
        <f>C11</f>
        <v>44858</v>
      </c>
      <c r="D17" s="61">
        <v>10</v>
      </c>
      <c r="E17" s="60">
        <f>C17+D17-1</f>
        <v>44867</v>
      </c>
    </row>
    <row r="18" spans="1:6" ht="28.5" x14ac:dyDescent="0.25">
      <c r="A18" s="32">
        <f t="shared" si="1"/>
        <v>17</v>
      </c>
      <c r="B18" s="56" t="s">
        <v>171</v>
      </c>
      <c r="C18" s="57">
        <f t="shared" ref="C18:C25" si="3">E17+1</f>
        <v>44868</v>
      </c>
      <c r="D18" s="58">
        <v>14</v>
      </c>
      <c r="E18" s="57">
        <f t="shared" si="0"/>
        <v>44881</v>
      </c>
      <c r="F18" s="41" t="s">
        <v>112</v>
      </c>
    </row>
    <row r="19" spans="1:6" ht="28.5" x14ac:dyDescent="0.25">
      <c r="A19" s="32">
        <f t="shared" si="1"/>
        <v>18</v>
      </c>
      <c r="B19" s="62" t="s">
        <v>162</v>
      </c>
      <c r="C19" s="63">
        <f t="shared" si="3"/>
        <v>44882</v>
      </c>
      <c r="D19" s="64">
        <v>2</v>
      </c>
      <c r="E19" s="63">
        <f t="shared" si="0"/>
        <v>44883</v>
      </c>
    </row>
    <row r="20" spans="1:6" x14ac:dyDescent="0.25">
      <c r="A20" s="32">
        <f t="shared" si="1"/>
        <v>19</v>
      </c>
      <c r="B20" s="62" t="s">
        <v>163</v>
      </c>
      <c r="C20" s="63">
        <f t="shared" si="3"/>
        <v>44884</v>
      </c>
      <c r="D20" s="64">
        <v>1</v>
      </c>
      <c r="E20" s="63">
        <f t="shared" si="0"/>
        <v>44884</v>
      </c>
    </row>
    <row r="21" spans="1:6" x14ac:dyDescent="0.25">
      <c r="A21" s="32">
        <f t="shared" si="1"/>
        <v>20</v>
      </c>
      <c r="B21" s="62" t="s">
        <v>164</v>
      </c>
      <c r="C21" s="63">
        <f t="shared" si="3"/>
        <v>44885</v>
      </c>
      <c r="D21" s="64">
        <v>2</v>
      </c>
      <c r="E21" s="63">
        <f t="shared" si="0"/>
        <v>44886</v>
      </c>
      <c r="F21" s="41" t="s">
        <v>129</v>
      </c>
    </row>
    <row r="22" spans="1:6" x14ac:dyDescent="0.25">
      <c r="A22" s="32">
        <f t="shared" si="1"/>
        <v>21</v>
      </c>
      <c r="B22" s="62" t="s">
        <v>165</v>
      </c>
      <c r="C22" s="63">
        <f t="shared" si="3"/>
        <v>44887</v>
      </c>
      <c r="D22" s="64">
        <v>3</v>
      </c>
      <c r="E22" s="63">
        <f t="shared" si="0"/>
        <v>44889</v>
      </c>
      <c r="F22" s="41" t="s">
        <v>129</v>
      </c>
    </row>
    <row r="23" spans="1:6" x14ac:dyDescent="0.25">
      <c r="A23" s="32">
        <f t="shared" si="1"/>
        <v>22</v>
      </c>
      <c r="B23" s="62" t="s">
        <v>166</v>
      </c>
      <c r="C23" s="63">
        <f t="shared" si="3"/>
        <v>44890</v>
      </c>
      <c r="D23" s="64">
        <v>7</v>
      </c>
      <c r="E23" s="63">
        <f t="shared" si="0"/>
        <v>44896</v>
      </c>
      <c r="F23" s="41" t="s">
        <v>129</v>
      </c>
    </row>
    <row r="24" spans="1:6" x14ac:dyDescent="0.25">
      <c r="A24" s="32">
        <f t="shared" si="1"/>
        <v>23</v>
      </c>
      <c r="B24" s="62" t="s">
        <v>167</v>
      </c>
      <c r="C24" s="63">
        <f t="shared" si="3"/>
        <v>44897</v>
      </c>
      <c r="D24" s="64">
        <v>5</v>
      </c>
      <c r="E24" s="63">
        <f t="shared" si="0"/>
        <v>44901</v>
      </c>
      <c r="F24" s="41" t="s">
        <v>129</v>
      </c>
    </row>
    <row r="25" spans="1:6" x14ac:dyDescent="0.25">
      <c r="A25" s="32">
        <f t="shared" si="1"/>
        <v>24</v>
      </c>
      <c r="B25" s="62" t="s">
        <v>168</v>
      </c>
      <c r="C25" s="63">
        <f t="shared" si="3"/>
        <v>44902</v>
      </c>
      <c r="D25" s="64">
        <v>2</v>
      </c>
      <c r="E25" s="63">
        <f t="shared" si="0"/>
        <v>44903</v>
      </c>
      <c r="F25" s="41" t="s">
        <v>129</v>
      </c>
    </row>
    <row r="26" spans="1:6" x14ac:dyDescent="0.25">
      <c r="A26" s="32">
        <f t="shared" si="1"/>
        <v>25</v>
      </c>
      <c r="B26" s="62" t="s">
        <v>128</v>
      </c>
      <c r="C26" s="63">
        <f>C19</f>
        <v>44882</v>
      </c>
      <c r="D26" s="64">
        <v>22</v>
      </c>
      <c r="E26" s="63">
        <f t="shared" si="0"/>
        <v>44903</v>
      </c>
      <c r="F26" s="41" t="s">
        <v>129</v>
      </c>
    </row>
    <row r="27" spans="1:6" ht="26.25" x14ac:dyDescent="0.25">
      <c r="A27" s="32">
        <f t="shared" si="1"/>
        <v>26</v>
      </c>
      <c r="B27" s="65" t="s">
        <v>169</v>
      </c>
      <c r="C27" s="66">
        <f>E26+1</f>
        <v>44904</v>
      </c>
      <c r="D27" s="67">
        <v>1</v>
      </c>
      <c r="E27" s="66">
        <f t="shared" si="0"/>
        <v>44904</v>
      </c>
    </row>
    <row r="28" spans="1:6" ht="28.5" x14ac:dyDescent="0.25">
      <c r="A28" s="32">
        <f t="shared" si="1"/>
        <v>27</v>
      </c>
      <c r="B28" s="65" t="s">
        <v>136</v>
      </c>
      <c r="C28" s="66">
        <f>C27</f>
        <v>44904</v>
      </c>
      <c r="D28" s="67">
        <v>1</v>
      </c>
      <c r="E28" s="66">
        <f>C28+D28-1</f>
        <v>44904</v>
      </c>
    </row>
    <row r="29" spans="1:6" ht="28.5" x14ac:dyDescent="0.25">
      <c r="A29" s="32">
        <f t="shared" si="1"/>
        <v>28</v>
      </c>
      <c r="B29" s="68" t="s">
        <v>134</v>
      </c>
      <c r="C29" s="69">
        <f>E27+1</f>
        <v>44905</v>
      </c>
      <c r="D29" s="70">
        <v>1</v>
      </c>
      <c r="E29" s="69">
        <f t="shared" si="0"/>
        <v>44905</v>
      </c>
    </row>
    <row r="30" spans="1:6" ht="28.5" x14ac:dyDescent="0.25">
      <c r="A30" s="32">
        <f t="shared" si="1"/>
        <v>29</v>
      </c>
      <c r="B30" s="68" t="s">
        <v>133</v>
      </c>
      <c r="C30" s="69">
        <f>E29+1</f>
        <v>44906</v>
      </c>
      <c r="D30" s="70">
        <v>1</v>
      </c>
      <c r="E30" s="69">
        <f t="shared" si="0"/>
        <v>44906</v>
      </c>
    </row>
    <row r="31" spans="1:6" x14ac:dyDescent="0.25">
      <c r="A31" s="32">
        <f t="shared" si="1"/>
        <v>30</v>
      </c>
      <c r="B31" s="68" t="s">
        <v>131</v>
      </c>
      <c r="C31" s="69">
        <f>E30+1</f>
        <v>44907</v>
      </c>
      <c r="D31" s="70">
        <v>3</v>
      </c>
      <c r="E31" s="69">
        <f t="shared" si="0"/>
        <v>44909</v>
      </c>
    </row>
    <row r="32" spans="1:6" x14ac:dyDescent="0.25">
      <c r="A32" s="32">
        <f t="shared" si="1"/>
        <v>31</v>
      </c>
      <c r="B32" s="68" t="s">
        <v>132</v>
      </c>
      <c r="C32" s="69">
        <f>E31+1</f>
        <v>44910</v>
      </c>
      <c r="D32" s="70">
        <v>3</v>
      </c>
      <c r="E32" s="69">
        <f t="shared" si="0"/>
        <v>44912</v>
      </c>
    </row>
    <row r="33" spans="1:6" x14ac:dyDescent="0.25">
      <c r="A33" s="32">
        <f t="shared" si="1"/>
        <v>32</v>
      </c>
      <c r="B33" s="68" t="s">
        <v>135</v>
      </c>
      <c r="C33" s="69">
        <f>E32+1</f>
        <v>44913</v>
      </c>
      <c r="D33" s="70">
        <v>4</v>
      </c>
      <c r="E33" s="69">
        <f t="shared" si="0"/>
        <v>44916</v>
      </c>
    </row>
    <row r="34" spans="1:6" x14ac:dyDescent="0.25">
      <c r="A34" s="32">
        <f t="shared" si="1"/>
        <v>33</v>
      </c>
      <c r="B34" s="68" t="s">
        <v>137</v>
      </c>
      <c r="C34" s="69">
        <f>E33+1</f>
        <v>44917</v>
      </c>
      <c r="D34" s="70">
        <v>2</v>
      </c>
      <c r="E34" s="69">
        <f t="shared" si="0"/>
        <v>44918</v>
      </c>
    </row>
    <row r="35" spans="1:6" x14ac:dyDescent="0.25">
      <c r="A35" s="32">
        <f t="shared" si="1"/>
        <v>34</v>
      </c>
      <c r="B35" s="68" t="s">
        <v>138</v>
      </c>
      <c r="C35" s="69">
        <f>C29</f>
        <v>44905</v>
      </c>
      <c r="D35" s="70">
        <v>14</v>
      </c>
      <c r="E35" s="69">
        <f t="shared" si="0"/>
        <v>44918</v>
      </c>
    </row>
    <row r="36" spans="1:6" ht="15" x14ac:dyDescent="0.25">
      <c r="A36" s="32">
        <f t="shared" si="1"/>
        <v>35</v>
      </c>
      <c r="B36" s="56" t="s">
        <v>139</v>
      </c>
      <c r="C36" s="57">
        <f>C29</f>
        <v>44905</v>
      </c>
      <c r="D36" s="58">
        <v>1</v>
      </c>
      <c r="E36" s="57">
        <f t="shared" si="0"/>
        <v>44905</v>
      </c>
      <c r="F36" s="51" t="s">
        <v>150</v>
      </c>
    </row>
    <row r="37" spans="1:6" ht="28.5" x14ac:dyDescent="0.25">
      <c r="A37" s="32">
        <f t="shared" si="1"/>
        <v>36</v>
      </c>
      <c r="B37" s="56" t="s">
        <v>140</v>
      </c>
      <c r="C37" s="57">
        <f>C36</f>
        <v>44905</v>
      </c>
      <c r="D37" s="58">
        <v>1</v>
      </c>
      <c r="E37" s="57">
        <f t="shared" si="0"/>
        <v>44905</v>
      </c>
    </row>
    <row r="38" spans="1:6" x14ac:dyDescent="0.25">
      <c r="A38" s="32">
        <f t="shared" si="1"/>
        <v>37</v>
      </c>
      <c r="B38" s="25" t="s">
        <v>35</v>
      </c>
      <c r="C38" s="23">
        <f>E3+1</f>
        <v>44919</v>
      </c>
      <c r="D38" s="24">
        <v>67</v>
      </c>
      <c r="E38" s="23">
        <f>C38+D38-1</f>
        <v>44985</v>
      </c>
    </row>
    <row r="39" spans="1:6" x14ac:dyDescent="0.25">
      <c r="A39" s="32">
        <f t="shared" si="1"/>
        <v>38</v>
      </c>
      <c r="B39" s="131" t="s">
        <v>15</v>
      </c>
      <c r="C39" s="131"/>
      <c r="D39" s="131"/>
      <c r="E39" s="131"/>
    </row>
    <row r="40" spans="1:6" ht="15" x14ac:dyDescent="0.25">
      <c r="A40" s="32">
        <f t="shared" si="1"/>
        <v>39</v>
      </c>
      <c r="B40" s="7" t="s">
        <v>53</v>
      </c>
      <c r="C40" s="8">
        <v>44986</v>
      </c>
      <c r="D40" s="9">
        <f>105+8+7-1</f>
        <v>119</v>
      </c>
      <c r="E40" s="8">
        <f t="shared" ref="E40:E61" si="4">C40+D40-1</f>
        <v>45104</v>
      </c>
    </row>
    <row r="41" spans="1:6" ht="26.25" x14ac:dyDescent="0.25">
      <c r="A41" s="32">
        <f t="shared" si="1"/>
        <v>40</v>
      </c>
      <c r="B41" s="10" t="s">
        <v>144</v>
      </c>
      <c r="C41" s="11">
        <f>C40</f>
        <v>44986</v>
      </c>
      <c r="D41" s="12">
        <v>14</v>
      </c>
      <c r="E41" s="11">
        <f t="shared" si="4"/>
        <v>44999</v>
      </c>
      <c r="F41" s="51" t="s">
        <v>147</v>
      </c>
    </row>
    <row r="42" spans="1:6" ht="26.25" x14ac:dyDescent="0.25">
      <c r="A42" s="32">
        <f t="shared" si="1"/>
        <v>41</v>
      </c>
      <c r="B42" s="45" t="s">
        <v>152</v>
      </c>
      <c r="C42" s="46">
        <f>C40+6</f>
        <v>44992</v>
      </c>
      <c r="D42" s="47">
        <v>8</v>
      </c>
      <c r="E42" s="46">
        <f>C42+D42-1</f>
        <v>44999</v>
      </c>
      <c r="F42" s="51" t="s">
        <v>147</v>
      </c>
    </row>
    <row r="43" spans="1:6" ht="26.25" x14ac:dyDescent="0.25">
      <c r="A43" s="32">
        <f t="shared" si="1"/>
        <v>42</v>
      </c>
      <c r="B43" s="13" t="s">
        <v>99</v>
      </c>
      <c r="C43" s="14">
        <f>E42+1</f>
        <v>45000</v>
      </c>
      <c r="D43" s="15">
        <v>105</v>
      </c>
      <c r="E43" s="14">
        <f t="shared" si="4"/>
        <v>45104</v>
      </c>
    </row>
    <row r="44" spans="1:6" ht="26.25" x14ac:dyDescent="0.25">
      <c r="A44" s="32">
        <f t="shared" si="1"/>
        <v>43</v>
      </c>
      <c r="B44" s="20" t="s">
        <v>105</v>
      </c>
      <c r="C44" s="36">
        <f>C43+75</f>
        <v>45075</v>
      </c>
      <c r="D44" s="37">
        <v>8</v>
      </c>
      <c r="E44" s="36">
        <f t="shared" si="4"/>
        <v>45082</v>
      </c>
    </row>
    <row r="45" spans="1:6" ht="15" x14ac:dyDescent="0.25">
      <c r="A45" s="32">
        <f t="shared" si="1"/>
        <v>44</v>
      </c>
      <c r="B45" s="7" t="s">
        <v>54</v>
      </c>
      <c r="C45" s="8">
        <f>E40+1</f>
        <v>45105</v>
      </c>
      <c r="D45" s="9">
        <f>147+21</f>
        <v>168</v>
      </c>
      <c r="E45" s="8">
        <f t="shared" si="4"/>
        <v>45272</v>
      </c>
    </row>
    <row r="46" spans="1:6" ht="26.25" x14ac:dyDescent="0.25">
      <c r="A46" s="32">
        <f t="shared" si="1"/>
        <v>45</v>
      </c>
      <c r="B46" s="13" t="s">
        <v>151</v>
      </c>
      <c r="C46" s="14">
        <f>C45</f>
        <v>45105</v>
      </c>
      <c r="D46" s="15">
        <v>105</v>
      </c>
      <c r="E46" s="14">
        <f t="shared" si="4"/>
        <v>45209</v>
      </c>
    </row>
    <row r="47" spans="1:6" ht="26.25" x14ac:dyDescent="0.25">
      <c r="A47" s="32">
        <f t="shared" si="1"/>
        <v>46</v>
      </c>
      <c r="B47" s="20" t="s">
        <v>106</v>
      </c>
      <c r="C47" s="21">
        <f>C46+75</f>
        <v>45180</v>
      </c>
      <c r="D47" s="22">
        <v>8</v>
      </c>
      <c r="E47" s="21">
        <f>C47+D47-1</f>
        <v>45187</v>
      </c>
    </row>
    <row r="48" spans="1:6" ht="28.5" x14ac:dyDescent="0.25">
      <c r="A48" s="32">
        <f t="shared" si="1"/>
        <v>47</v>
      </c>
      <c r="B48" s="10" t="s">
        <v>59</v>
      </c>
      <c r="C48" s="11">
        <f>C46</f>
        <v>45105</v>
      </c>
      <c r="D48" s="12">
        <v>147</v>
      </c>
      <c r="E48" s="11">
        <f>C48+D48-1</f>
        <v>45251</v>
      </c>
    </row>
    <row r="49" spans="1:6" x14ac:dyDescent="0.25">
      <c r="A49" s="32">
        <f t="shared" si="1"/>
        <v>48</v>
      </c>
      <c r="B49" s="10" t="s">
        <v>109</v>
      </c>
      <c r="C49" s="11">
        <f>C48</f>
        <v>45105</v>
      </c>
      <c r="D49" s="12">
        <f>D46</f>
        <v>105</v>
      </c>
      <c r="E49" s="11">
        <f t="shared" si="4"/>
        <v>45209</v>
      </c>
    </row>
    <row r="50" spans="1:6" x14ac:dyDescent="0.25">
      <c r="A50" s="32">
        <f t="shared" si="1"/>
        <v>49</v>
      </c>
      <c r="B50" s="29" t="s">
        <v>71</v>
      </c>
      <c r="C50" s="30">
        <f>C45</f>
        <v>45105</v>
      </c>
      <c r="D50" s="31">
        <v>2</v>
      </c>
      <c r="E50" s="30">
        <f t="shared" si="4"/>
        <v>45106</v>
      </c>
    </row>
    <row r="51" spans="1:6" ht="28.5" x14ac:dyDescent="0.25">
      <c r="A51" s="32">
        <f t="shared" si="1"/>
        <v>50</v>
      </c>
      <c r="B51" s="45" t="s">
        <v>153</v>
      </c>
      <c r="C51" s="46">
        <f>E48+1</f>
        <v>45252</v>
      </c>
      <c r="D51" s="47">
        <v>18</v>
      </c>
      <c r="E51" s="46">
        <f t="shared" ref="E51" si="5">C51+D51-1</f>
        <v>45269</v>
      </c>
      <c r="F51" s="51" t="s">
        <v>147</v>
      </c>
    </row>
    <row r="52" spans="1:6" x14ac:dyDescent="0.25">
      <c r="A52" s="32">
        <f t="shared" si="1"/>
        <v>51</v>
      </c>
      <c r="B52" s="53" t="s">
        <v>154</v>
      </c>
      <c r="C52" s="54">
        <f>E48+1</f>
        <v>45252</v>
      </c>
      <c r="D52" s="55">
        <v>21</v>
      </c>
      <c r="E52" s="54">
        <f>C52+D52-1</f>
        <v>45272</v>
      </c>
    </row>
    <row r="53" spans="1:6" x14ac:dyDescent="0.25">
      <c r="A53" s="32">
        <f t="shared" si="1"/>
        <v>52</v>
      </c>
      <c r="B53" s="25" t="s">
        <v>44</v>
      </c>
      <c r="C53" s="23">
        <f>E45+1</f>
        <v>45273</v>
      </c>
      <c r="D53" s="24">
        <v>79</v>
      </c>
      <c r="E53" s="23">
        <f>C53+D53-1</f>
        <v>45351</v>
      </c>
    </row>
    <row r="54" spans="1:6" x14ac:dyDescent="0.25">
      <c r="A54" s="32">
        <f t="shared" si="1"/>
        <v>53</v>
      </c>
      <c r="B54" s="131" t="s">
        <v>14</v>
      </c>
      <c r="C54" s="131"/>
      <c r="D54" s="131"/>
      <c r="E54" s="131"/>
    </row>
    <row r="55" spans="1:6" ht="15" x14ac:dyDescent="0.25">
      <c r="A55" s="32">
        <f t="shared" si="1"/>
        <v>54</v>
      </c>
      <c r="B55" s="7" t="s">
        <v>55</v>
      </c>
      <c r="C55" s="8">
        <v>45347</v>
      </c>
      <c r="D55" s="9">
        <f>128+9</f>
        <v>137</v>
      </c>
      <c r="E55" s="8">
        <f t="shared" si="4"/>
        <v>45483</v>
      </c>
    </row>
    <row r="56" spans="1:6" ht="26.25" x14ac:dyDescent="0.25">
      <c r="A56" s="32">
        <f t="shared" si="1"/>
        <v>55</v>
      </c>
      <c r="B56" s="45" t="s">
        <v>155</v>
      </c>
      <c r="C56" s="46">
        <f>C55</f>
        <v>45347</v>
      </c>
      <c r="D56" s="47">
        <v>9</v>
      </c>
      <c r="E56" s="46">
        <f t="shared" si="4"/>
        <v>45355</v>
      </c>
      <c r="F56" s="51" t="s">
        <v>147</v>
      </c>
    </row>
    <row r="57" spans="1:6" x14ac:dyDescent="0.25">
      <c r="A57" s="32">
        <f t="shared" si="1"/>
        <v>56</v>
      </c>
      <c r="B57" s="13" t="s">
        <v>95</v>
      </c>
      <c r="C57" s="14">
        <f>E56+1</f>
        <v>45356</v>
      </c>
      <c r="D57" s="15">
        <v>128</v>
      </c>
      <c r="E57" s="14">
        <f>C57+D57-1</f>
        <v>45483</v>
      </c>
    </row>
    <row r="58" spans="1:6" ht="26.25" x14ac:dyDescent="0.25">
      <c r="A58" s="32">
        <f t="shared" si="1"/>
        <v>57</v>
      </c>
      <c r="B58" s="20" t="s">
        <v>96</v>
      </c>
      <c r="C58" s="21">
        <f>C57+21</f>
        <v>45377</v>
      </c>
      <c r="D58" s="22">
        <v>14</v>
      </c>
      <c r="E58" s="21">
        <f t="shared" si="4"/>
        <v>45390</v>
      </c>
    </row>
    <row r="59" spans="1:6" x14ac:dyDescent="0.25">
      <c r="A59" s="32">
        <f t="shared" si="1"/>
        <v>58</v>
      </c>
      <c r="B59" s="10" t="s">
        <v>40</v>
      </c>
      <c r="C59" s="11">
        <f>C57</f>
        <v>45356</v>
      </c>
      <c r="D59" s="12">
        <v>112</v>
      </c>
      <c r="E59" s="11">
        <f t="shared" si="4"/>
        <v>45467</v>
      </c>
    </row>
    <row r="60" spans="1:6" x14ac:dyDescent="0.25">
      <c r="A60" s="32">
        <f t="shared" si="1"/>
        <v>59</v>
      </c>
      <c r="B60" s="10" t="s">
        <v>107</v>
      </c>
      <c r="C60" s="11">
        <f>E59+1</f>
        <v>45468</v>
      </c>
      <c r="D60" s="12">
        <v>3</v>
      </c>
      <c r="E60" s="11">
        <f>C60+D60-1</f>
        <v>45470</v>
      </c>
    </row>
    <row r="61" spans="1:6" ht="15" x14ac:dyDescent="0.25">
      <c r="A61" s="32">
        <f t="shared" si="1"/>
        <v>60</v>
      </c>
      <c r="B61" s="7" t="s">
        <v>49</v>
      </c>
      <c r="C61" s="8">
        <f>E55+1</f>
        <v>45484</v>
      </c>
      <c r="D61" s="9">
        <f>121+21</f>
        <v>142</v>
      </c>
      <c r="E61" s="8">
        <f t="shared" si="4"/>
        <v>45625</v>
      </c>
    </row>
    <row r="62" spans="1:6" x14ac:dyDescent="0.25">
      <c r="A62" s="32">
        <f t="shared" si="1"/>
        <v>61</v>
      </c>
      <c r="B62" s="13" t="s">
        <v>21</v>
      </c>
      <c r="C62" s="14">
        <f>C61</f>
        <v>45484</v>
      </c>
      <c r="D62" s="15">
        <v>121</v>
      </c>
      <c r="E62" s="14">
        <f>C62+D62-1</f>
        <v>45604</v>
      </c>
    </row>
    <row r="63" spans="1:6" ht="26.25" x14ac:dyDescent="0.25">
      <c r="A63" s="32">
        <f t="shared" si="1"/>
        <v>62</v>
      </c>
      <c r="B63" s="20" t="s">
        <v>97</v>
      </c>
      <c r="C63" s="21">
        <f>C62+21</f>
        <v>45505</v>
      </c>
      <c r="D63" s="22">
        <v>14</v>
      </c>
      <c r="E63" s="21">
        <f t="shared" ref="E63:E67" si="6">C63+D63-1</f>
        <v>45518</v>
      </c>
    </row>
    <row r="64" spans="1:6" x14ac:dyDescent="0.25">
      <c r="A64" s="32">
        <f t="shared" si="1"/>
        <v>63</v>
      </c>
      <c r="B64" s="10" t="s">
        <v>46</v>
      </c>
      <c r="C64" s="21">
        <f>C62</f>
        <v>45484</v>
      </c>
      <c r="D64" s="22">
        <v>21</v>
      </c>
      <c r="E64" s="11">
        <f t="shared" si="6"/>
        <v>45504</v>
      </c>
    </row>
    <row r="65" spans="1:5" ht="28.5" x14ac:dyDescent="0.25">
      <c r="A65" s="32">
        <f t="shared" si="1"/>
        <v>64</v>
      </c>
      <c r="B65" s="10" t="s">
        <v>45</v>
      </c>
      <c r="C65" s="21">
        <f>C61</f>
        <v>45484</v>
      </c>
      <c r="D65" s="22">
        <v>121</v>
      </c>
      <c r="E65" s="11">
        <f t="shared" si="6"/>
        <v>45604</v>
      </c>
    </row>
    <row r="66" spans="1:5" x14ac:dyDescent="0.25">
      <c r="A66" s="32">
        <f t="shared" si="1"/>
        <v>65</v>
      </c>
      <c r="B66" s="10" t="s">
        <v>90</v>
      </c>
      <c r="C66" s="21">
        <f>E61</f>
        <v>45625</v>
      </c>
      <c r="D66" s="34" t="s">
        <v>91</v>
      </c>
      <c r="E66" s="35" t="s">
        <v>91</v>
      </c>
    </row>
    <row r="67" spans="1:5" x14ac:dyDescent="0.25">
      <c r="A67" s="32">
        <f t="shared" si="1"/>
        <v>66</v>
      </c>
      <c r="B67" s="29" t="s">
        <v>47</v>
      </c>
      <c r="C67" s="30">
        <f>C61</f>
        <v>45484</v>
      </c>
      <c r="D67" s="31">
        <v>28</v>
      </c>
      <c r="E67" s="30">
        <f t="shared" si="6"/>
        <v>45511</v>
      </c>
    </row>
    <row r="68" spans="1:5" x14ac:dyDescent="0.25">
      <c r="A68" s="32">
        <f t="shared" si="1"/>
        <v>67</v>
      </c>
      <c r="B68" s="53" t="s">
        <v>154</v>
      </c>
      <c r="C68" s="54">
        <f>E62+1</f>
        <v>45605</v>
      </c>
      <c r="D68" s="55">
        <v>21</v>
      </c>
      <c r="E68" s="54">
        <f>C68+D68-1</f>
        <v>45625</v>
      </c>
    </row>
    <row r="69" spans="1:5" ht="15" x14ac:dyDescent="0.25">
      <c r="A69" s="32">
        <f t="shared" si="1"/>
        <v>68</v>
      </c>
      <c r="B69" s="7" t="s">
        <v>65</v>
      </c>
      <c r="C69" s="8">
        <f>E61+1</f>
        <v>45626</v>
      </c>
      <c r="D69" s="9">
        <v>23</v>
      </c>
      <c r="E69" s="8">
        <f>C69+D69-1</f>
        <v>45648</v>
      </c>
    </row>
    <row r="70" spans="1:5" x14ac:dyDescent="0.25">
      <c r="A70" s="32">
        <f t="shared" si="1"/>
        <v>69</v>
      </c>
      <c r="B70" s="10" t="s">
        <v>61</v>
      </c>
      <c r="C70" s="11">
        <f>C69</f>
        <v>45626</v>
      </c>
      <c r="D70" s="12">
        <v>23</v>
      </c>
      <c r="E70" s="11">
        <f>C70+D70-1</f>
        <v>45648</v>
      </c>
    </row>
    <row r="71" spans="1:5" x14ac:dyDescent="0.25">
      <c r="A71" s="32">
        <f t="shared" ref="A71:A87" si="7">A70+1</f>
        <v>70</v>
      </c>
      <c r="B71" s="10" t="s">
        <v>60</v>
      </c>
      <c r="C71" s="11">
        <f>C69</f>
        <v>45626</v>
      </c>
      <c r="D71" s="12">
        <f>D70</f>
        <v>23</v>
      </c>
      <c r="E71" s="11">
        <f>C71+D71-1</f>
        <v>45648</v>
      </c>
    </row>
    <row r="72" spans="1:5" x14ac:dyDescent="0.25">
      <c r="A72" s="32">
        <f t="shared" si="7"/>
        <v>71</v>
      </c>
      <c r="B72" s="25" t="s">
        <v>63</v>
      </c>
      <c r="C72" s="23">
        <f>E69+1</f>
        <v>45649</v>
      </c>
      <c r="D72" s="24">
        <v>82</v>
      </c>
      <c r="E72" s="23">
        <f>C72+D72-1</f>
        <v>45730</v>
      </c>
    </row>
    <row r="73" spans="1:5" x14ac:dyDescent="0.25">
      <c r="A73" s="32">
        <f t="shared" si="7"/>
        <v>72</v>
      </c>
      <c r="B73" s="131" t="s">
        <v>62</v>
      </c>
      <c r="C73" s="131"/>
      <c r="D73" s="131"/>
      <c r="E73" s="131"/>
    </row>
    <row r="74" spans="1:5" ht="15" x14ac:dyDescent="0.25">
      <c r="A74" s="32">
        <f t="shared" si="7"/>
        <v>73</v>
      </c>
      <c r="B74" s="7" t="s">
        <v>89</v>
      </c>
      <c r="C74" s="8">
        <v>45731</v>
      </c>
      <c r="D74" s="9">
        <v>21</v>
      </c>
      <c r="E74" s="8">
        <f>C74+D74-1</f>
        <v>45751</v>
      </c>
    </row>
    <row r="75" spans="1:5" x14ac:dyDescent="0.25">
      <c r="A75" s="32">
        <f t="shared" si="7"/>
        <v>74</v>
      </c>
      <c r="B75" s="10" t="s">
        <v>68</v>
      </c>
      <c r="C75" s="11">
        <f>C74</f>
        <v>45731</v>
      </c>
      <c r="D75" s="12">
        <f>D74</f>
        <v>21</v>
      </c>
      <c r="E75" s="11">
        <f>C75+D75-1</f>
        <v>45751</v>
      </c>
    </row>
    <row r="76" spans="1:5" x14ac:dyDescent="0.25">
      <c r="A76" s="32">
        <f t="shared" si="7"/>
        <v>75</v>
      </c>
      <c r="B76" s="10" t="s">
        <v>93</v>
      </c>
      <c r="C76" s="11">
        <f>C74</f>
        <v>45731</v>
      </c>
      <c r="D76" s="12">
        <v>5</v>
      </c>
      <c r="E76" s="11">
        <f>C76+D76-1</f>
        <v>45735</v>
      </c>
    </row>
    <row r="77" spans="1:5" x14ac:dyDescent="0.25">
      <c r="A77" s="32">
        <f t="shared" si="7"/>
        <v>76</v>
      </c>
      <c r="B77" s="29" t="s">
        <v>66</v>
      </c>
      <c r="C77" s="30">
        <f>C74</f>
        <v>45731</v>
      </c>
      <c r="D77" s="31">
        <v>2</v>
      </c>
      <c r="E77" s="30">
        <f>C77+D77-1</f>
        <v>45732</v>
      </c>
    </row>
    <row r="78" spans="1:5" ht="15.75" customHeight="1" x14ac:dyDescent="0.25">
      <c r="A78" s="32">
        <f t="shared" si="7"/>
        <v>77</v>
      </c>
      <c r="B78" s="7" t="s">
        <v>67</v>
      </c>
      <c r="C78" s="8">
        <f>E74+1</f>
        <v>45752</v>
      </c>
      <c r="D78" s="9">
        <v>21</v>
      </c>
      <c r="E78" s="8">
        <f t="shared" ref="E78" si="8">C78+D78-1</f>
        <v>45772</v>
      </c>
    </row>
    <row r="79" spans="1:5" ht="28.5" x14ac:dyDescent="0.25">
      <c r="A79" s="32">
        <f t="shared" si="7"/>
        <v>78</v>
      </c>
      <c r="B79" s="10" t="s">
        <v>94</v>
      </c>
      <c r="C79" s="11">
        <f>C78</f>
        <v>45752</v>
      </c>
      <c r="D79" s="12">
        <v>21</v>
      </c>
      <c r="E79" s="11">
        <f>C79+D79-1</f>
        <v>45772</v>
      </c>
    </row>
    <row r="80" spans="1:5" ht="15" x14ac:dyDescent="0.25">
      <c r="A80" s="32">
        <f t="shared" si="7"/>
        <v>79</v>
      </c>
      <c r="B80" s="7" t="s">
        <v>69</v>
      </c>
      <c r="C80" s="8">
        <f>E78+1</f>
        <v>45773</v>
      </c>
      <c r="D80" s="9">
        <v>21</v>
      </c>
      <c r="E80" s="8">
        <f t="shared" ref="E80:E81" si="9">C80+D80-1</f>
        <v>45793</v>
      </c>
    </row>
    <row r="81" spans="1:5" ht="26.25" x14ac:dyDescent="0.25">
      <c r="A81" s="32">
        <f t="shared" si="7"/>
        <v>80</v>
      </c>
      <c r="B81" s="10" t="s">
        <v>92</v>
      </c>
      <c r="C81" s="21">
        <f>C80</f>
        <v>45773</v>
      </c>
      <c r="D81" s="22">
        <v>21</v>
      </c>
      <c r="E81" s="11">
        <f t="shared" si="9"/>
        <v>45793</v>
      </c>
    </row>
    <row r="82" spans="1:5" ht="28.5" x14ac:dyDescent="0.25">
      <c r="A82" s="32">
        <f t="shared" si="7"/>
        <v>81</v>
      </c>
      <c r="B82" s="10" t="s">
        <v>94</v>
      </c>
      <c r="C82" s="11">
        <f>C80</f>
        <v>45773</v>
      </c>
      <c r="D82" s="12">
        <v>9</v>
      </c>
      <c r="E82" s="11">
        <f>C82+D82-1</f>
        <v>45781</v>
      </c>
    </row>
    <row r="83" spans="1:5" ht="15" x14ac:dyDescent="0.25">
      <c r="A83" s="32">
        <f t="shared" si="7"/>
        <v>82</v>
      </c>
      <c r="B83" s="7" t="s">
        <v>75</v>
      </c>
      <c r="C83" s="8">
        <f>E80+1</f>
        <v>45794</v>
      </c>
      <c r="D83" s="9">
        <v>90</v>
      </c>
      <c r="E83" s="8">
        <f t="shared" ref="E83" si="10">C83+D83-1</f>
        <v>45883</v>
      </c>
    </row>
    <row r="84" spans="1:5" ht="28.5" x14ac:dyDescent="0.25">
      <c r="A84" s="32">
        <f t="shared" si="7"/>
        <v>83</v>
      </c>
      <c r="B84" s="10" t="s">
        <v>70</v>
      </c>
      <c r="C84" s="11">
        <f>C83</f>
        <v>45794</v>
      </c>
      <c r="D84" s="12">
        <v>3</v>
      </c>
      <c r="E84" s="11">
        <f>C84+D84-1</f>
        <v>45796</v>
      </c>
    </row>
    <row r="85" spans="1:5" x14ac:dyDescent="0.25">
      <c r="A85" s="32">
        <f t="shared" si="7"/>
        <v>84</v>
      </c>
      <c r="B85" s="29" t="s">
        <v>108</v>
      </c>
      <c r="C85" s="30">
        <f>C83</f>
        <v>45794</v>
      </c>
      <c r="D85" s="31">
        <v>3</v>
      </c>
      <c r="E85" s="30">
        <f t="shared" ref="E85" si="11">C85+D85-1</f>
        <v>45796</v>
      </c>
    </row>
    <row r="86" spans="1:5" ht="28.5" x14ac:dyDescent="0.25">
      <c r="A86" s="32">
        <f t="shared" si="7"/>
        <v>85</v>
      </c>
      <c r="B86" s="10" t="s">
        <v>70</v>
      </c>
      <c r="C86" s="11">
        <f>E84+14</f>
        <v>45810</v>
      </c>
      <c r="D86" s="12">
        <v>3</v>
      </c>
      <c r="E86" s="11">
        <f>C86+D86-1</f>
        <v>45812</v>
      </c>
    </row>
    <row r="87" spans="1:5" x14ac:dyDescent="0.25">
      <c r="A87" s="32">
        <f t="shared" si="7"/>
        <v>86</v>
      </c>
      <c r="B87" s="29" t="s">
        <v>66</v>
      </c>
      <c r="C87" s="30">
        <f>E85+14</f>
        <v>45810</v>
      </c>
      <c r="D87" s="31">
        <v>3</v>
      </c>
      <c r="E87" s="30">
        <f t="shared" ref="E87" si="12">C87+D87-1</f>
        <v>45812</v>
      </c>
    </row>
    <row r="88" spans="1:5" x14ac:dyDescent="0.25">
      <c r="C88" s="2"/>
      <c r="E88" s="2"/>
    </row>
    <row r="89" spans="1:5" x14ac:dyDescent="0.25">
      <c r="C89" s="2"/>
      <c r="E89" s="2"/>
    </row>
    <row r="90" spans="1:5" x14ac:dyDescent="0.25">
      <c r="C90" s="2"/>
      <c r="E90" s="2"/>
    </row>
    <row r="91" spans="1:5" x14ac:dyDescent="0.25">
      <c r="C91" s="2"/>
      <c r="E91" s="2"/>
    </row>
    <row r="92" spans="1:5" x14ac:dyDescent="0.25">
      <c r="C92" s="2"/>
      <c r="E92" s="2"/>
    </row>
    <row r="93" spans="1:5" x14ac:dyDescent="0.25">
      <c r="C93" s="2"/>
      <c r="E93" s="2"/>
    </row>
    <row r="94" spans="1:5" x14ac:dyDescent="0.25">
      <c r="C94" s="2"/>
      <c r="E94" s="2"/>
    </row>
    <row r="95" spans="1:5" x14ac:dyDescent="0.25">
      <c r="C95" s="2"/>
      <c r="E95" s="2"/>
    </row>
    <row r="96" spans="1:5" x14ac:dyDescent="0.25">
      <c r="C96" s="2"/>
      <c r="E96" s="2"/>
    </row>
    <row r="97" spans="3:5" x14ac:dyDescent="0.25">
      <c r="C97" s="2"/>
      <c r="E97" s="2"/>
    </row>
    <row r="98" spans="3:5" x14ac:dyDescent="0.25">
      <c r="C98" s="2"/>
      <c r="E98" s="2"/>
    </row>
    <row r="99" spans="3:5" x14ac:dyDescent="0.25">
      <c r="C99" s="2"/>
      <c r="E99" s="2"/>
    </row>
    <row r="100" spans="3:5" x14ac:dyDescent="0.25">
      <c r="C100" s="2"/>
      <c r="E100" s="2"/>
    </row>
    <row r="101" spans="3:5" x14ac:dyDescent="0.25">
      <c r="C101" s="2"/>
      <c r="E101" s="2"/>
    </row>
    <row r="102" spans="3:5" x14ac:dyDescent="0.25">
      <c r="C102" s="2"/>
      <c r="E102" s="2"/>
    </row>
    <row r="103" spans="3:5" x14ac:dyDescent="0.25">
      <c r="C103" s="2"/>
      <c r="E103" s="2"/>
    </row>
    <row r="104" spans="3:5" x14ac:dyDescent="0.25">
      <c r="C104" s="2"/>
      <c r="E104" s="2"/>
    </row>
  </sheetData>
  <mergeCells count="4">
    <mergeCell ref="B2:E2"/>
    <mergeCell ref="B39:E39"/>
    <mergeCell ref="B54:E54"/>
    <mergeCell ref="B73:E7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EFCD3-24A5-47DC-BE6B-7277E7A29A56}">
  <dimension ref="A1:H98"/>
  <sheetViews>
    <sheetView topLeftCell="A7" workbookViewId="0">
      <selection activeCell="J69" sqref="J69"/>
    </sheetView>
  </sheetViews>
  <sheetFormatPr defaultRowHeight="15" x14ac:dyDescent="0.25"/>
  <cols>
    <col min="1" max="1" width="4" style="33" bestFit="1" customWidth="1"/>
    <col min="2" max="2" width="6.42578125" style="76" bestFit="1" customWidth="1"/>
    <col min="3" max="3" width="51.28515625" style="3" customWidth="1"/>
    <col min="4" max="4" width="9.5703125" style="1" bestFit="1" customWidth="1"/>
    <col min="5" max="5" width="5" style="1" bestFit="1" customWidth="1"/>
    <col min="6" max="6" width="9.5703125" style="1" bestFit="1" customWidth="1"/>
    <col min="7" max="7" width="9.140625" style="41"/>
    <col min="8" max="16384" width="9.140625" style="1"/>
  </cols>
  <sheetData>
    <row r="1" spans="1:8" ht="30" x14ac:dyDescent="0.25">
      <c r="A1" s="32"/>
      <c r="B1" s="77" t="s">
        <v>232</v>
      </c>
      <c r="C1" s="5" t="s">
        <v>57</v>
      </c>
      <c r="D1" s="6" t="s">
        <v>1</v>
      </c>
      <c r="E1" s="6" t="s">
        <v>2</v>
      </c>
      <c r="F1" s="6" t="s">
        <v>3</v>
      </c>
    </row>
    <row r="2" spans="1:8" x14ac:dyDescent="0.25">
      <c r="A2" s="32">
        <v>1</v>
      </c>
      <c r="B2" s="78"/>
      <c r="C2" s="131" t="s">
        <v>5</v>
      </c>
      <c r="D2" s="131"/>
      <c r="E2" s="131"/>
      <c r="F2" s="131"/>
    </row>
    <row r="3" spans="1:8" x14ac:dyDescent="0.25">
      <c r="A3" s="32">
        <f>A2+1</f>
        <v>2</v>
      </c>
      <c r="B3" s="78"/>
      <c r="C3" s="7" t="s">
        <v>4</v>
      </c>
      <c r="D3" s="8">
        <v>44835</v>
      </c>
      <c r="E3" s="9">
        <v>78</v>
      </c>
      <c r="F3" s="8">
        <f t="shared" ref="F3:F29" si="0">D3+E3-1</f>
        <v>44912</v>
      </c>
    </row>
    <row r="4" spans="1:8" x14ac:dyDescent="0.25">
      <c r="A4" s="32">
        <f t="shared" ref="A4:A69" si="1">A3+1</f>
        <v>3</v>
      </c>
      <c r="B4" s="78"/>
      <c r="C4" s="26" t="s">
        <v>58</v>
      </c>
      <c r="D4" s="27">
        <f>D3</f>
        <v>44835</v>
      </c>
      <c r="E4" s="28">
        <f>30*(6+4)</f>
        <v>300</v>
      </c>
      <c r="F4" s="27">
        <f>D4+E4-1</f>
        <v>45134</v>
      </c>
    </row>
    <row r="5" spans="1:8" x14ac:dyDescent="0.25">
      <c r="A5" s="32">
        <f t="shared" si="1"/>
        <v>4</v>
      </c>
      <c r="B5" s="78" t="s">
        <v>190</v>
      </c>
      <c r="C5" s="10" t="s">
        <v>189</v>
      </c>
      <c r="D5" s="11">
        <f>D3</f>
        <v>44835</v>
      </c>
      <c r="E5" s="74" t="s">
        <v>91</v>
      </c>
      <c r="F5" s="75" t="s">
        <v>91</v>
      </c>
    </row>
    <row r="6" spans="1:8" ht="30" x14ac:dyDescent="0.25">
      <c r="A6" s="32">
        <f t="shared" si="1"/>
        <v>5</v>
      </c>
      <c r="B6" s="77" t="s">
        <v>204</v>
      </c>
      <c r="C6" s="10" t="s">
        <v>98</v>
      </c>
      <c r="D6" s="11">
        <f>D3</f>
        <v>44835</v>
      </c>
      <c r="E6" s="12">
        <v>2</v>
      </c>
      <c r="F6" s="11">
        <f t="shared" si="0"/>
        <v>44836</v>
      </c>
    </row>
    <row r="7" spans="1:8" ht="26.25" x14ac:dyDescent="0.25">
      <c r="A7" s="32">
        <f t="shared" si="1"/>
        <v>6</v>
      </c>
      <c r="B7" s="78" t="s">
        <v>184</v>
      </c>
      <c r="C7" s="10" t="s">
        <v>25</v>
      </c>
      <c r="D7" s="11">
        <f>F6+1</f>
        <v>44837</v>
      </c>
      <c r="E7" s="12">
        <v>6</v>
      </c>
      <c r="F7" s="11">
        <f>D7+E7-1</f>
        <v>44842</v>
      </c>
      <c r="H7" s="52"/>
    </row>
    <row r="8" spans="1:8" x14ac:dyDescent="0.25">
      <c r="A8" s="32">
        <f t="shared" si="1"/>
        <v>7</v>
      </c>
      <c r="B8" s="78" t="s">
        <v>185</v>
      </c>
      <c r="C8" s="10" t="s">
        <v>145</v>
      </c>
      <c r="D8" s="11">
        <f t="shared" ref="D8" si="2">F7+1</f>
        <v>44843</v>
      </c>
      <c r="E8" s="12">
        <v>6</v>
      </c>
      <c r="F8" s="11">
        <f>D8+E8-1</f>
        <v>44848</v>
      </c>
      <c r="H8" s="52"/>
    </row>
    <row r="9" spans="1:8" ht="28.5" x14ac:dyDescent="0.25">
      <c r="A9" s="32">
        <f t="shared" si="1"/>
        <v>8</v>
      </c>
      <c r="B9" s="78" t="s">
        <v>187</v>
      </c>
      <c r="C9" s="10" t="s">
        <v>101</v>
      </c>
      <c r="D9" s="11">
        <f>F8+1</f>
        <v>44849</v>
      </c>
      <c r="E9" s="12">
        <v>4</v>
      </c>
      <c r="F9" s="11">
        <f>D9+E9-1</f>
        <v>44852</v>
      </c>
      <c r="H9" s="52"/>
    </row>
    <row r="10" spans="1:8" ht="28.5" x14ac:dyDescent="0.25">
      <c r="A10" s="32">
        <f t="shared" si="1"/>
        <v>9</v>
      </c>
      <c r="B10" s="78" t="s">
        <v>186</v>
      </c>
      <c r="C10" s="10" t="s">
        <v>104</v>
      </c>
      <c r="D10" s="11">
        <f>F9+1</f>
        <v>44853</v>
      </c>
      <c r="E10" s="12">
        <v>4</v>
      </c>
      <c r="F10" s="11">
        <f>D10+E10-1</f>
        <v>44856</v>
      </c>
      <c r="H10" s="52"/>
    </row>
    <row r="11" spans="1:8" ht="28.5" x14ac:dyDescent="0.25">
      <c r="A11" s="32">
        <f t="shared" si="1"/>
        <v>10</v>
      </c>
      <c r="B11" s="78" t="s">
        <v>179</v>
      </c>
      <c r="C11" s="56" t="s">
        <v>170</v>
      </c>
      <c r="D11" s="57">
        <f>F10</f>
        <v>44856</v>
      </c>
      <c r="E11" s="58">
        <v>2</v>
      </c>
      <c r="F11" s="57">
        <f t="shared" si="0"/>
        <v>44857</v>
      </c>
    </row>
    <row r="12" spans="1:8" x14ac:dyDescent="0.25">
      <c r="A12" s="32">
        <f t="shared" si="1"/>
        <v>11</v>
      </c>
      <c r="B12" s="78" t="s">
        <v>180</v>
      </c>
      <c r="C12" s="56" t="s">
        <v>158</v>
      </c>
      <c r="D12" s="57">
        <f>F11+1</f>
        <v>44858</v>
      </c>
      <c r="E12" s="58">
        <v>2</v>
      </c>
      <c r="F12" s="57">
        <f t="shared" si="0"/>
        <v>44859</v>
      </c>
    </row>
    <row r="13" spans="1:8" ht="26.25" x14ac:dyDescent="0.25">
      <c r="A13" s="32">
        <f t="shared" si="1"/>
        <v>12</v>
      </c>
      <c r="B13" s="78" t="s">
        <v>192</v>
      </c>
      <c r="C13" s="56" t="s">
        <v>191</v>
      </c>
      <c r="D13" s="57">
        <f>F12+1</f>
        <v>44860</v>
      </c>
      <c r="E13" s="58">
        <v>2</v>
      </c>
      <c r="F13" s="57">
        <f t="shared" si="0"/>
        <v>44861</v>
      </c>
    </row>
    <row r="14" spans="1:8" ht="26.25" x14ac:dyDescent="0.25">
      <c r="A14" s="32">
        <f t="shared" si="1"/>
        <v>13</v>
      </c>
      <c r="B14" s="78" t="s">
        <v>188</v>
      </c>
      <c r="C14" s="56" t="s">
        <v>160</v>
      </c>
      <c r="D14" s="57">
        <f>F13+1</f>
        <v>44862</v>
      </c>
      <c r="E14" s="58">
        <v>3</v>
      </c>
      <c r="F14" s="57">
        <f t="shared" si="0"/>
        <v>44864</v>
      </c>
    </row>
    <row r="15" spans="1:8" ht="28.5" x14ac:dyDescent="0.25">
      <c r="A15" s="32">
        <f t="shared" si="1"/>
        <v>14</v>
      </c>
      <c r="B15" s="78" t="s">
        <v>205</v>
      </c>
      <c r="C15" s="56" t="s">
        <v>161</v>
      </c>
      <c r="D15" s="57">
        <f>F14+1</f>
        <v>44865</v>
      </c>
      <c r="E15" s="58">
        <v>1</v>
      </c>
      <c r="F15" s="57">
        <f t="shared" si="0"/>
        <v>44865</v>
      </c>
    </row>
    <row r="16" spans="1:8" ht="28.5" x14ac:dyDescent="0.25">
      <c r="A16" s="32">
        <f t="shared" si="1"/>
        <v>15</v>
      </c>
      <c r="B16" s="78" t="s">
        <v>181</v>
      </c>
      <c r="C16" s="56" t="s">
        <v>171</v>
      </c>
      <c r="D16" s="57">
        <f>F15+1</f>
        <v>44866</v>
      </c>
      <c r="E16" s="58">
        <v>14</v>
      </c>
      <c r="F16" s="57">
        <f t="shared" si="0"/>
        <v>44879</v>
      </c>
    </row>
    <row r="17" spans="1:6" ht="28.5" x14ac:dyDescent="0.25">
      <c r="A17" s="32">
        <f t="shared" si="1"/>
        <v>16</v>
      </c>
      <c r="B17" s="78" t="s">
        <v>183</v>
      </c>
      <c r="C17" s="56" t="s">
        <v>182</v>
      </c>
      <c r="D17" s="57">
        <f t="shared" ref="D17:D21" si="3">F16+1</f>
        <v>44880</v>
      </c>
      <c r="E17" s="58">
        <v>2</v>
      </c>
      <c r="F17" s="57">
        <f t="shared" si="0"/>
        <v>44881</v>
      </c>
    </row>
    <row r="18" spans="1:6" ht="26.25" x14ac:dyDescent="0.25">
      <c r="A18" s="32">
        <f t="shared" si="1"/>
        <v>17</v>
      </c>
      <c r="B18" s="78" t="s">
        <v>193</v>
      </c>
      <c r="C18" s="56" t="s">
        <v>163</v>
      </c>
      <c r="D18" s="57">
        <f t="shared" si="3"/>
        <v>44882</v>
      </c>
      <c r="E18" s="58">
        <v>1</v>
      </c>
      <c r="F18" s="57">
        <f t="shared" si="0"/>
        <v>44882</v>
      </c>
    </row>
    <row r="19" spans="1:6" x14ac:dyDescent="0.25">
      <c r="A19" s="32">
        <f t="shared" si="1"/>
        <v>18</v>
      </c>
      <c r="B19" s="78" t="s">
        <v>194</v>
      </c>
      <c r="C19" s="56" t="s">
        <v>164</v>
      </c>
      <c r="D19" s="57">
        <f t="shared" si="3"/>
        <v>44883</v>
      </c>
      <c r="E19" s="58">
        <v>2</v>
      </c>
      <c r="F19" s="57">
        <f t="shared" si="0"/>
        <v>44884</v>
      </c>
    </row>
    <row r="20" spans="1:6" ht="26.25" x14ac:dyDescent="0.25">
      <c r="A20" s="32">
        <f t="shared" si="1"/>
        <v>19</v>
      </c>
      <c r="B20" s="78" t="s">
        <v>195</v>
      </c>
      <c r="C20" s="56" t="s">
        <v>165</v>
      </c>
      <c r="D20" s="57">
        <f t="shared" si="3"/>
        <v>44885</v>
      </c>
      <c r="E20" s="58">
        <v>3</v>
      </c>
      <c r="F20" s="57">
        <f t="shared" si="0"/>
        <v>44887</v>
      </c>
    </row>
    <row r="21" spans="1:6" x14ac:dyDescent="0.25">
      <c r="A21" s="32">
        <f t="shared" si="1"/>
        <v>20</v>
      </c>
      <c r="B21" s="78" t="s">
        <v>196</v>
      </c>
      <c r="C21" s="56" t="s">
        <v>166</v>
      </c>
      <c r="D21" s="57">
        <f t="shared" si="3"/>
        <v>44888</v>
      </c>
      <c r="E21" s="58">
        <v>7</v>
      </c>
      <c r="F21" s="57">
        <f t="shared" si="0"/>
        <v>44894</v>
      </c>
    </row>
    <row r="22" spans="1:6" ht="26.25" x14ac:dyDescent="0.25">
      <c r="A22" s="32">
        <f t="shared" si="1"/>
        <v>21</v>
      </c>
      <c r="B22" s="78" t="s">
        <v>197</v>
      </c>
      <c r="C22" s="56" t="s">
        <v>168</v>
      </c>
      <c r="D22" s="57">
        <f t="shared" ref="D22:D29" si="4">F21+1</f>
        <v>44895</v>
      </c>
      <c r="E22" s="58">
        <v>2</v>
      </c>
      <c r="F22" s="57">
        <f t="shared" si="0"/>
        <v>44896</v>
      </c>
    </row>
    <row r="23" spans="1:6" ht="28.5" x14ac:dyDescent="0.25">
      <c r="A23" s="32">
        <f t="shared" si="1"/>
        <v>22</v>
      </c>
      <c r="B23" s="78" t="s">
        <v>206</v>
      </c>
      <c r="C23" s="56" t="s">
        <v>173</v>
      </c>
      <c r="D23" s="57">
        <f t="shared" si="4"/>
        <v>44897</v>
      </c>
      <c r="E23" s="58">
        <v>2</v>
      </c>
      <c r="F23" s="57">
        <f t="shared" si="0"/>
        <v>44898</v>
      </c>
    </row>
    <row r="24" spans="1:6" ht="28.5" x14ac:dyDescent="0.25">
      <c r="A24" s="32">
        <f t="shared" si="1"/>
        <v>23</v>
      </c>
      <c r="B24" s="78" t="s">
        <v>198</v>
      </c>
      <c r="C24" s="56" t="s">
        <v>177</v>
      </c>
      <c r="D24" s="57">
        <f t="shared" si="4"/>
        <v>44899</v>
      </c>
      <c r="E24" s="58">
        <v>1</v>
      </c>
      <c r="F24" s="57">
        <f t="shared" si="0"/>
        <v>44899</v>
      </c>
    </row>
    <row r="25" spans="1:6" ht="28.5" x14ac:dyDescent="0.25">
      <c r="A25" s="32">
        <f t="shared" si="1"/>
        <v>24</v>
      </c>
      <c r="B25" s="78" t="s">
        <v>199</v>
      </c>
      <c r="C25" s="56" t="s">
        <v>178</v>
      </c>
      <c r="D25" s="57">
        <f t="shared" si="4"/>
        <v>44900</v>
      </c>
      <c r="E25" s="58">
        <v>1</v>
      </c>
      <c r="F25" s="57">
        <f t="shared" si="0"/>
        <v>44900</v>
      </c>
    </row>
    <row r="26" spans="1:6" x14ac:dyDescent="0.25">
      <c r="A26" s="32">
        <f t="shared" si="1"/>
        <v>25</v>
      </c>
      <c r="B26" s="78" t="s">
        <v>200</v>
      </c>
      <c r="C26" s="56" t="s">
        <v>131</v>
      </c>
      <c r="D26" s="57">
        <f t="shared" si="4"/>
        <v>44901</v>
      </c>
      <c r="E26" s="58">
        <v>3</v>
      </c>
      <c r="F26" s="57">
        <f t="shared" si="0"/>
        <v>44903</v>
      </c>
    </row>
    <row r="27" spans="1:6" x14ac:dyDescent="0.25">
      <c r="A27" s="32">
        <f t="shared" si="1"/>
        <v>26</v>
      </c>
      <c r="B27" s="78" t="s">
        <v>201</v>
      </c>
      <c r="C27" s="56" t="s">
        <v>132</v>
      </c>
      <c r="D27" s="57">
        <f t="shared" si="4"/>
        <v>44904</v>
      </c>
      <c r="E27" s="58">
        <v>3</v>
      </c>
      <c r="F27" s="57">
        <f t="shared" si="0"/>
        <v>44906</v>
      </c>
    </row>
    <row r="28" spans="1:6" x14ac:dyDescent="0.25">
      <c r="A28" s="32">
        <f t="shared" si="1"/>
        <v>27</v>
      </c>
      <c r="B28" s="78" t="s">
        <v>202</v>
      </c>
      <c r="C28" s="56" t="s">
        <v>135</v>
      </c>
      <c r="D28" s="57">
        <f t="shared" si="4"/>
        <v>44907</v>
      </c>
      <c r="E28" s="58">
        <v>4</v>
      </c>
      <c r="F28" s="57">
        <f t="shared" si="0"/>
        <v>44910</v>
      </c>
    </row>
    <row r="29" spans="1:6" x14ac:dyDescent="0.25">
      <c r="A29" s="32">
        <f t="shared" si="1"/>
        <v>28</v>
      </c>
      <c r="B29" s="78" t="s">
        <v>203</v>
      </c>
      <c r="C29" s="56" t="s">
        <v>137</v>
      </c>
      <c r="D29" s="57">
        <f t="shared" si="4"/>
        <v>44911</v>
      </c>
      <c r="E29" s="58">
        <v>2</v>
      </c>
      <c r="F29" s="57">
        <f t="shared" si="0"/>
        <v>44912</v>
      </c>
    </row>
    <row r="30" spans="1:6" x14ac:dyDescent="0.25">
      <c r="A30" s="32">
        <f t="shared" si="1"/>
        <v>29</v>
      </c>
      <c r="B30" s="78"/>
      <c r="C30" s="25" t="s">
        <v>35</v>
      </c>
      <c r="D30" s="23">
        <f>F3+1</f>
        <v>44913</v>
      </c>
      <c r="E30" s="24">
        <v>73</v>
      </c>
      <c r="F30" s="23">
        <f>D30+E30-1</f>
        <v>44985</v>
      </c>
    </row>
    <row r="31" spans="1:6" x14ac:dyDescent="0.25">
      <c r="A31" s="32">
        <f t="shared" si="1"/>
        <v>30</v>
      </c>
      <c r="B31" s="78"/>
      <c r="C31" s="131" t="s">
        <v>15</v>
      </c>
      <c r="D31" s="131"/>
      <c r="E31" s="131"/>
      <c r="F31" s="131"/>
    </row>
    <row r="32" spans="1:6" x14ac:dyDescent="0.25">
      <c r="A32" s="32">
        <f t="shared" si="1"/>
        <v>31</v>
      </c>
      <c r="B32" s="78"/>
      <c r="C32" s="7" t="s">
        <v>53</v>
      </c>
      <c r="D32" s="8">
        <v>44986</v>
      </c>
      <c r="E32" s="9">
        <f>105+8+7-1</f>
        <v>119</v>
      </c>
      <c r="F32" s="8">
        <f t="shared" ref="F32:F55" si="5">D32+E32-1</f>
        <v>45104</v>
      </c>
    </row>
    <row r="33" spans="1:6" ht="38.25" x14ac:dyDescent="0.25">
      <c r="A33" s="32">
        <f t="shared" si="1"/>
        <v>32</v>
      </c>
      <c r="B33" s="78" t="s">
        <v>129</v>
      </c>
      <c r="C33" s="10" t="s">
        <v>172</v>
      </c>
      <c r="D33" s="11">
        <f>D32</f>
        <v>44986</v>
      </c>
      <c r="E33" s="12">
        <v>14</v>
      </c>
      <c r="F33" s="11">
        <f t="shared" si="5"/>
        <v>44999</v>
      </c>
    </row>
    <row r="34" spans="1:6" ht="28.5" x14ac:dyDescent="0.25">
      <c r="A34" s="32">
        <f>A33+1</f>
        <v>33</v>
      </c>
      <c r="B34" s="78" t="s">
        <v>207</v>
      </c>
      <c r="C34" s="71" t="s">
        <v>176</v>
      </c>
      <c r="D34" s="72">
        <f>D32+6</f>
        <v>44992</v>
      </c>
      <c r="E34" s="73">
        <v>8</v>
      </c>
      <c r="F34" s="72">
        <f>D34+E34-1</f>
        <v>44999</v>
      </c>
    </row>
    <row r="35" spans="1:6" ht="26.25" x14ac:dyDescent="0.25">
      <c r="A35" s="32">
        <f t="shared" si="1"/>
        <v>34</v>
      </c>
      <c r="B35" s="78" t="s">
        <v>208</v>
      </c>
      <c r="C35" s="13" t="s">
        <v>99</v>
      </c>
      <c r="D35" s="14">
        <f>F34+1</f>
        <v>45000</v>
      </c>
      <c r="E35" s="15">
        <v>105</v>
      </c>
      <c r="F35" s="14">
        <f t="shared" si="5"/>
        <v>45104</v>
      </c>
    </row>
    <row r="36" spans="1:6" ht="26.25" x14ac:dyDescent="0.25">
      <c r="A36" s="32">
        <f t="shared" si="1"/>
        <v>35</v>
      </c>
      <c r="B36" s="78" t="s">
        <v>209</v>
      </c>
      <c r="C36" s="20" t="s">
        <v>233</v>
      </c>
      <c r="D36" s="21">
        <f>D35+21</f>
        <v>45021</v>
      </c>
      <c r="E36" s="22">
        <v>9</v>
      </c>
      <c r="F36" s="21">
        <f t="shared" si="5"/>
        <v>45029</v>
      </c>
    </row>
    <row r="37" spans="1:6" ht="26.25" x14ac:dyDescent="0.25">
      <c r="A37" s="32">
        <f t="shared" si="1"/>
        <v>36</v>
      </c>
      <c r="B37" s="78" t="s">
        <v>209</v>
      </c>
      <c r="C37" s="20" t="s">
        <v>105</v>
      </c>
      <c r="D37" s="21">
        <f>D35+75</f>
        <v>45075</v>
      </c>
      <c r="E37" s="22">
        <v>8</v>
      </c>
      <c r="F37" s="21">
        <f t="shared" si="5"/>
        <v>45082</v>
      </c>
    </row>
    <row r="38" spans="1:6" x14ac:dyDescent="0.25">
      <c r="A38" s="32">
        <f t="shared" si="1"/>
        <v>37</v>
      </c>
      <c r="B38" s="78"/>
      <c r="C38" s="7" t="s">
        <v>54</v>
      </c>
      <c r="D38" s="8">
        <f>F32+1</f>
        <v>45105</v>
      </c>
      <c r="E38" s="9">
        <f>147+21</f>
        <v>168</v>
      </c>
      <c r="F38" s="8">
        <f t="shared" si="5"/>
        <v>45272</v>
      </c>
    </row>
    <row r="39" spans="1:6" ht="38.25" x14ac:dyDescent="0.25">
      <c r="A39" s="32">
        <f t="shared" si="1"/>
        <v>38</v>
      </c>
      <c r="B39" s="78" t="s">
        <v>213</v>
      </c>
      <c r="C39" s="13" t="s">
        <v>151</v>
      </c>
      <c r="D39" s="14">
        <f>D38</f>
        <v>45105</v>
      </c>
      <c r="E39" s="15">
        <v>105</v>
      </c>
      <c r="F39" s="14">
        <f t="shared" si="5"/>
        <v>45209</v>
      </c>
    </row>
    <row r="40" spans="1:6" ht="26.25" x14ac:dyDescent="0.25">
      <c r="A40" s="32">
        <f t="shared" si="1"/>
        <v>39</v>
      </c>
      <c r="B40" s="79" t="s">
        <v>214</v>
      </c>
      <c r="C40" s="45" t="s">
        <v>235</v>
      </c>
      <c r="D40" s="46">
        <f>D39</f>
        <v>45105</v>
      </c>
      <c r="E40" s="47">
        <v>3</v>
      </c>
      <c r="F40" s="46">
        <f>D40+E40-1</f>
        <v>45107</v>
      </c>
    </row>
    <row r="41" spans="1:6" ht="26.25" x14ac:dyDescent="0.25">
      <c r="A41" s="32">
        <f t="shared" si="1"/>
        <v>40</v>
      </c>
      <c r="B41" s="78" t="s">
        <v>214</v>
      </c>
      <c r="C41" s="20" t="s">
        <v>106</v>
      </c>
      <c r="D41" s="21">
        <f>D39+75</f>
        <v>45180</v>
      </c>
      <c r="E41" s="22">
        <v>8</v>
      </c>
      <c r="F41" s="21">
        <f>D41+E41-1</f>
        <v>45187</v>
      </c>
    </row>
    <row r="42" spans="1:6" ht="28.5" x14ac:dyDescent="0.25">
      <c r="A42" s="32">
        <f t="shared" si="1"/>
        <v>41</v>
      </c>
      <c r="B42" s="78" t="s">
        <v>210</v>
      </c>
      <c r="C42" s="10" t="s">
        <v>59</v>
      </c>
      <c r="D42" s="11">
        <f>D39</f>
        <v>45105</v>
      </c>
      <c r="E42" s="12">
        <v>147</v>
      </c>
      <c r="F42" s="11">
        <f>D42+E42-1</f>
        <v>45251</v>
      </c>
    </row>
    <row r="43" spans="1:6" x14ac:dyDescent="0.25">
      <c r="A43" s="32">
        <f t="shared" si="1"/>
        <v>42</v>
      </c>
      <c r="B43" s="78" t="s">
        <v>211</v>
      </c>
      <c r="C43" s="10" t="s">
        <v>109</v>
      </c>
      <c r="D43" s="11">
        <f>D42</f>
        <v>45105</v>
      </c>
      <c r="E43" s="12">
        <f>E39</f>
        <v>105</v>
      </c>
      <c r="F43" s="11">
        <f t="shared" si="5"/>
        <v>45209</v>
      </c>
    </row>
    <row r="44" spans="1:6" x14ac:dyDescent="0.25">
      <c r="A44" s="32">
        <f t="shared" si="1"/>
        <v>43</v>
      </c>
      <c r="B44" s="78" t="s">
        <v>212</v>
      </c>
      <c r="C44" s="29" t="s">
        <v>71</v>
      </c>
      <c r="D44" s="30">
        <f>D38</f>
        <v>45105</v>
      </c>
      <c r="E44" s="31">
        <v>2</v>
      </c>
      <c r="F44" s="30">
        <f t="shared" si="5"/>
        <v>45106</v>
      </c>
    </row>
    <row r="45" spans="1:6" ht="28.5" x14ac:dyDescent="0.25">
      <c r="A45" s="32">
        <f t="shared" si="1"/>
        <v>44</v>
      </c>
      <c r="B45" s="78" t="s">
        <v>207</v>
      </c>
      <c r="C45" s="71" t="s">
        <v>174</v>
      </c>
      <c r="D45" s="72">
        <f>F42+1</f>
        <v>45252</v>
      </c>
      <c r="E45" s="73">
        <v>18</v>
      </c>
      <c r="F45" s="72">
        <f t="shared" si="5"/>
        <v>45269</v>
      </c>
    </row>
    <row r="46" spans="1:6" x14ac:dyDescent="0.25">
      <c r="A46" s="32">
        <f t="shared" si="1"/>
        <v>45</v>
      </c>
      <c r="B46" s="78"/>
      <c r="C46" s="53" t="s">
        <v>154</v>
      </c>
      <c r="D46" s="54">
        <f>F42+1</f>
        <v>45252</v>
      </c>
      <c r="E46" s="55">
        <v>21</v>
      </c>
      <c r="F46" s="54">
        <f>D46+E46-1</f>
        <v>45272</v>
      </c>
    </row>
    <row r="47" spans="1:6" x14ac:dyDescent="0.25">
      <c r="A47" s="32">
        <f t="shared" si="1"/>
        <v>46</v>
      </c>
      <c r="B47" s="78"/>
      <c r="C47" s="25" t="s">
        <v>44</v>
      </c>
      <c r="D47" s="23">
        <f>F38+1</f>
        <v>45273</v>
      </c>
      <c r="E47" s="24">
        <v>74</v>
      </c>
      <c r="F47" s="23">
        <f>D47+E47-1</f>
        <v>45346</v>
      </c>
    </row>
    <row r="48" spans="1:6" x14ac:dyDescent="0.25">
      <c r="A48" s="32">
        <f t="shared" si="1"/>
        <v>47</v>
      </c>
      <c r="B48" s="78"/>
      <c r="C48" s="131" t="s">
        <v>14</v>
      </c>
      <c r="D48" s="131"/>
      <c r="E48" s="131"/>
      <c r="F48" s="131"/>
    </row>
    <row r="49" spans="1:6" x14ac:dyDescent="0.25">
      <c r="A49" s="32">
        <f t="shared" si="1"/>
        <v>48</v>
      </c>
      <c r="B49" s="78"/>
      <c r="C49" s="7" t="s">
        <v>55</v>
      </c>
      <c r="D49" s="8">
        <v>45347</v>
      </c>
      <c r="E49" s="9">
        <f>128+9+10</f>
        <v>147</v>
      </c>
      <c r="F49" s="8">
        <f t="shared" si="5"/>
        <v>45493</v>
      </c>
    </row>
    <row r="50" spans="1:6" ht="28.5" x14ac:dyDescent="0.25">
      <c r="A50" s="32">
        <f t="shared" si="1"/>
        <v>49</v>
      </c>
      <c r="B50" s="78" t="s">
        <v>207</v>
      </c>
      <c r="C50" s="71" t="s">
        <v>175</v>
      </c>
      <c r="D50" s="72">
        <f>D49</f>
        <v>45347</v>
      </c>
      <c r="E50" s="73">
        <v>9</v>
      </c>
      <c r="F50" s="72">
        <f t="shared" si="5"/>
        <v>45355</v>
      </c>
    </row>
    <row r="51" spans="1:6" x14ac:dyDescent="0.25">
      <c r="A51" s="32">
        <f t="shared" si="1"/>
        <v>50</v>
      </c>
      <c r="B51" s="78" t="s">
        <v>215</v>
      </c>
      <c r="C51" s="13" t="s">
        <v>95</v>
      </c>
      <c r="D51" s="14">
        <f>F50+1</f>
        <v>45356</v>
      </c>
      <c r="E51" s="15">
        <f>128+10</f>
        <v>138</v>
      </c>
      <c r="F51" s="14">
        <f>D51+E51-1</f>
        <v>45493</v>
      </c>
    </row>
    <row r="52" spans="1:6" ht="26.25" x14ac:dyDescent="0.25">
      <c r="A52" s="32">
        <f t="shared" si="1"/>
        <v>51</v>
      </c>
      <c r="B52" s="78" t="s">
        <v>217</v>
      </c>
      <c r="C52" s="20" t="s">
        <v>96</v>
      </c>
      <c r="D52" s="21">
        <f>D51+21</f>
        <v>45377</v>
      </c>
      <c r="E52" s="22">
        <v>14</v>
      </c>
      <c r="F52" s="21">
        <f t="shared" si="5"/>
        <v>45390</v>
      </c>
    </row>
    <row r="53" spans="1:6" x14ac:dyDescent="0.25">
      <c r="A53" s="32">
        <f t="shared" si="1"/>
        <v>52</v>
      </c>
      <c r="B53" s="78" t="s">
        <v>218</v>
      </c>
      <c r="C53" s="10" t="s">
        <v>40</v>
      </c>
      <c r="D53" s="11">
        <f>D51</f>
        <v>45356</v>
      </c>
      <c r="E53" s="12">
        <v>112</v>
      </c>
      <c r="F53" s="11">
        <f t="shared" si="5"/>
        <v>45467</v>
      </c>
    </row>
    <row r="54" spans="1:6" ht="26.25" x14ac:dyDescent="0.25">
      <c r="A54" s="32">
        <f t="shared" si="1"/>
        <v>53</v>
      </c>
      <c r="B54" s="78" t="s">
        <v>219</v>
      </c>
      <c r="C54" s="10" t="s">
        <v>107</v>
      </c>
      <c r="D54" s="11">
        <f>F53+1</f>
        <v>45468</v>
      </c>
      <c r="E54" s="12">
        <v>3</v>
      </c>
      <c r="F54" s="11">
        <f>D54+E54-1</f>
        <v>45470</v>
      </c>
    </row>
    <row r="55" spans="1:6" x14ac:dyDescent="0.25">
      <c r="A55" s="32">
        <f t="shared" si="1"/>
        <v>54</v>
      </c>
      <c r="B55" s="78"/>
      <c r="C55" s="7" t="s">
        <v>49</v>
      </c>
      <c r="D55" s="8">
        <f>F49+1</f>
        <v>45494</v>
      </c>
      <c r="E55" s="9">
        <f>121+21+10</f>
        <v>152</v>
      </c>
      <c r="F55" s="8">
        <f t="shared" si="5"/>
        <v>45645</v>
      </c>
    </row>
    <row r="56" spans="1:6" x14ac:dyDescent="0.25">
      <c r="A56" s="32">
        <f t="shared" si="1"/>
        <v>55</v>
      </c>
      <c r="B56" s="78" t="s">
        <v>216</v>
      </c>
      <c r="C56" s="13" t="s">
        <v>234</v>
      </c>
      <c r="D56" s="14">
        <f>D55</f>
        <v>45494</v>
      </c>
      <c r="E56" s="15">
        <f>121+10</f>
        <v>131</v>
      </c>
      <c r="F56" s="14">
        <f>D56+E56-1</f>
        <v>45624</v>
      </c>
    </row>
    <row r="57" spans="1:6" ht="26.25" x14ac:dyDescent="0.25">
      <c r="A57" s="32">
        <f t="shared" si="1"/>
        <v>56</v>
      </c>
      <c r="B57" s="78" t="s">
        <v>220</v>
      </c>
      <c r="C57" s="20" t="s">
        <v>97</v>
      </c>
      <c r="D57" s="21">
        <f>D56+21</f>
        <v>45515</v>
      </c>
      <c r="E57" s="22">
        <v>14</v>
      </c>
      <c r="F57" s="21">
        <f t="shared" ref="F57:F61" si="6">D57+E57-1</f>
        <v>45528</v>
      </c>
    </row>
    <row r="58" spans="1:6" x14ac:dyDescent="0.25">
      <c r="A58" s="32">
        <f t="shared" si="1"/>
        <v>57</v>
      </c>
      <c r="B58" s="78" t="s">
        <v>222</v>
      </c>
      <c r="C58" s="10" t="s">
        <v>46</v>
      </c>
      <c r="D58" s="21">
        <f>D56</f>
        <v>45494</v>
      </c>
      <c r="E58" s="22">
        <v>21</v>
      </c>
      <c r="F58" s="11">
        <f t="shared" si="6"/>
        <v>45514</v>
      </c>
    </row>
    <row r="59" spans="1:6" ht="28.5" x14ac:dyDescent="0.25">
      <c r="A59" s="32">
        <f t="shared" si="1"/>
        <v>58</v>
      </c>
      <c r="B59" s="78" t="s">
        <v>221</v>
      </c>
      <c r="C59" s="10" t="s">
        <v>45</v>
      </c>
      <c r="D59" s="21">
        <f>D55</f>
        <v>45494</v>
      </c>
      <c r="E59" s="22">
        <v>121</v>
      </c>
      <c r="F59" s="11">
        <f t="shared" si="6"/>
        <v>45614</v>
      </c>
    </row>
    <row r="60" spans="1:6" ht="28.5" x14ac:dyDescent="0.25">
      <c r="A60" s="32">
        <f t="shared" si="1"/>
        <v>59</v>
      </c>
      <c r="B60" s="78" t="s">
        <v>223</v>
      </c>
      <c r="C60" s="10" t="s">
        <v>90</v>
      </c>
      <c r="D60" s="21">
        <f>F59+1</f>
        <v>45615</v>
      </c>
      <c r="E60" s="34" t="s">
        <v>91</v>
      </c>
      <c r="F60" s="35" t="s">
        <v>91</v>
      </c>
    </row>
    <row r="61" spans="1:6" x14ac:dyDescent="0.25">
      <c r="A61" s="32">
        <f t="shared" si="1"/>
        <v>60</v>
      </c>
      <c r="B61" s="78" t="s">
        <v>224</v>
      </c>
      <c r="C61" s="29" t="s">
        <v>47</v>
      </c>
      <c r="D61" s="30">
        <f>D55</f>
        <v>45494</v>
      </c>
      <c r="E61" s="31">
        <v>28</v>
      </c>
      <c r="F61" s="30">
        <f t="shared" si="6"/>
        <v>45521</v>
      </c>
    </row>
    <row r="62" spans="1:6" x14ac:dyDescent="0.25">
      <c r="A62" s="32">
        <f t="shared" si="1"/>
        <v>61</v>
      </c>
      <c r="B62" s="78"/>
      <c r="C62" s="53" t="s">
        <v>154</v>
      </c>
      <c r="D62" s="54">
        <f>F56+1</f>
        <v>45625</v>
      </c>
      <c r="E62" s="55">
        <v>21</v>
      </c>
      <c r="F62" s="54">
        <f>D62+E62-1</f>
        <v>45645</v>
      </c>
    </row>
    <row r="63" spans="1:6" x14ac:dyDescent="0.25">
      <c r="A63" s="32">
        <f t="shared" si="1"/>
        <v>62</v>
      </c>
      <c r="B63" s="78"/>
      <c r="C63" s="25" t="s">
        <v>63</v>
      </c>
      <c r="D63" s="23">
        <f>F55+1</f>
        <v>45646</v>
      </c>
      <c r="E63" s="24">
        <v>82</v>
      </c>
      <c r="F63" s="23">
        <f>D63+E63-1</f>
        <v>45727</v>
      </c>
    </row>
    <row r="64" spans="1:6" x14ac:dyDescent="0.25">
      <c r="A64" s="32">
        <f t="shared" si="1"/>
        <v>63</v>
      </c>
      <c r="B64" s="78"/>
      <c r="C64" s="131" t="s">
        <v>62</v>
      </c>
      <c r="D64" s="131"/>
      <c r="E64" s="131"/>
      <c r="F64" s="131"/>
    </row>
    <row r="65" spans="1:6" x14ac:dyDescent="0.25">
      <c r="A65" s="32">
        <f t="shared" si="1"/>
        <v>64</v>
      </c>
      <c r="B65" s="78"/>
      <c r="C65" s="7" t="s">
        <v>65</v>
      </c>
      <c r="D65" s="8">
        <v>45731</v>
      </c>
      <c r="E65" s="9">
        <v>23</v>
      </c>
      <c r="F65" s="8">
        <f t="shared" ref="F65:F71" si="7">D65+E65-1</f>
        <v>45753</v>
      </c>
    </row>
    <row r="66" spans="1:6" ht="28.5" x14ac:dyDescent="0.25">
      <c r="A66" s="32">
        <f t="shared" si="1"/>
        <v>65</v>
      </c>
      <c r="B66" s="78" t="s">
        <v>225</v>
      </c>
      <c r="C66" s="10" t="s">
        <v>61</v>
      </c>
      <c r="D66" s="11">
        <f>D65</f>
        <v>45731</v>
      </c>
      <c r="E66" s="12">
        <v>23</v>
      </c>
      <c r="F66" s="11">
        <f t="shared" si="7"/>
        <v>45753</v>
      </c>
    </row>
    <row r="67" spans="1:6" x14ac:dyDescent="0.25">
      <c r="A67" s="32">
        <f t="shared" si="1"/>
        <v>66</v>
      </c>
      <c r="B67" s="78" t="s">
        <v>225</v>
      </c>
      <c r="C67" s="10" t="s">
        <v>60</v>
      </c>
      <c r="D67" s="11">
        <f>D65</f>
        <v>45731</v>
      </c>
      <c r="E67" s="12">
        <f>E66</f>
        <v>23</v>
      </c>
      <c r="F67" s="11">
        <f t="shared" si="7"/>
        <v>45753</v>
      </c>
    </row>
    <row r="68" spans="1:6" ht="27" x14ac:dyDescent="0.25">
      <c r="A68" s="32">
        <f t="shared" si="1"/>
        <v>67</v>
      </c>
      <c r="B68" s="78"/>
      <c r="C68" s="7" t="s">
        <v>89</v>
      </c>
      <c r="D68" s="8">
        <f>F65+1</f>
        <v>45754</v>
      </c>
      <c r="E68" s="9">
        <v>21</v>
      </c>
      <c r="F68" s="8">
        <f t="shared" si="7"/>
        <v>45774</v>
      </c>
    </row>
    <row r="69" spans="1:6" ht="28.5" x14ac:dyDescent="0.25">
      <c r="A69" s="32">
        <f t="shared" si="1"/>
        <v>68</v>
      </c>
      <c r="B69" s="78" t="s">
        <v>226</v>
      </c>
      <c r="C69" s="10" t="s">
        <v>68</v>
      </c>
      <c r="D69" s="11">
        <f>D68</f>
        <v>45754</v>
      </c>
      <c r="E69" s="12">
        <f>E68</f>
        <v>21</v>
      </c>
      <c r="F69" s="11">
        <f t="shared" si="7"/>
        <v>45774</v>
      </c>
    </row>
    <row r="70" spans="1:6" x14ac:dyDescent="0.25">
      <c r="A70" s="32">
        <f t="shared" ref="A70:A81" si="8">A69+1</f>
        <v>69</v>
      </c>
      <c r="B70" s="78" t="s">
        <v>227</v>
      </c>
      <c r="C70" s="10" t="s">
        <v>93</v>
      </c>
      <c r="D70" s="11">
        <f>D68</f>
        <v>45754</v>
      </c>
      <c r="E70" s="12">
        <v>5</v>
      </c>
      <c r="F70" s="11">
        <f t="shared" si="7"/>
        <v>45758</v>
      </c>
    </row>
    <row r="71" spans="1:6" x14ac:dyDescent="0.25">
      <c r="A71" s="32">
        <f t="shared" si="8"/>
        <v>70</v>
      </c>
      <c r="B71" s="78" t="s">
        <v>212</v>
      </c>
      <c r="C71" s="29" t="s">
        <v>66</v>
      </c>
      <c r="D71" s="30">
        <f>D68</f>
        <v>45754</v>
      </c>
      <c r="E71" s="31">
        <v>2</v>
      </c>
      <c r="F71" s="30">
        <f t="shared" si="7"/>
        <v>45755</v>
      </c>
    </row>
    <row r="72" spans="1:6" ht="15.75" customHeight="1" x14ac:dyDescent="0.25">
      <c r="A72" s="32">
        <f t="shared" si="8"/>
        <v>71</v>
      </c>
      <c r="B72" s="78"/>
      <c r="C72" s="7" t="s">
        <v>67</v>
      </c>
      <c r="D72" s="8">
        <f>F68+1</f>
        <v>45775</v>
      </c>
      <c r="E72" s="9">
        <v>21</v>
      </c>
      <c r="F72" s="8">
        <f t="shared" ref="F72" si="9">D72+E72-1</f>
        <v>45795</v>
      </c>
    </row>
    <row r="73" spans="1:6" ht="28.5" x14ac:dyDescent="0.25">
      <c r="A73" s="32">
        <f t="shared" si="8"/>
        <v>72</v>
      </c>
      <c r="B73" s="78" t="s">
        <v>228</v>
      </c>
      <c r="C73" s="10" t="s">
        <v>94</v>
      </c>
      <c r="D73" s="11">
        <f>D72</f>
        <v>45775</v>
      </c>
      <c r="E73" s="12">
        <v>21</v>
      </c>
      <c r="F73" s="11">
        <f>D73+E73-1</f>
        <v>45795</v>
      </c>
    </row>
    <row r="74" spans="1:6" x14ac:dyDescent="0.25">
      <c r="A74" s="32">
        <f t="shared" si="8"/>
        <v>73</v>
      </c>
      <c r="B74" s="78"/>
      <c r="C74" s="7" t="s">
        <v>69</v>
      </c>
      <c r="D74" s="8">
        <f>F72+1</f>
        <v>45796</v>
      </c>
      <c r="E74" s="9">
        <v>21</v>
      </c>
      <c r="F74" s="8">
        <f t="shared" ref="F74:F75" si="10">D74+E74-1</f>
        <v>45816</v>
      </c>
    </row>
    <row r="75" spans="1:6" ht="26.25" x14ac:dyDescent="0.25">
      <c r="A75" s="32">
        <f t="shared" si="8"/>
        <v>74</v>
      </c>
      <c r="B75" s="78" t="s">
        <v>230</v>
      </c>
      <c r="C75" s="10" t="s">
        <v>92</v>
      </c>
      <c r="D75" s="21">
        <f>D74</f>
        <v>45796</v>
      </c>
      <c r="E75" s="22">
        <v>21</v>
      </c>
      <c r="F75" s="11">
        <f t="shared" si="10"/>
        <v>45816</v>
      </c>
    </row>
    <row r="76" spans="1:6" ht="28.5" x14ac:dyDescent="0.25">
      <c r="A76" s="32">
        <f t="shared" si="8"/>
        <v>75</v>
      </c>
      <c r="B76" s="78" t="s">
        <v>229</v>
      </c>
      <c r="C76" s="10" t="s">
        <v>94</v>
      </c>
      <c r="D76" s="11">
        <f>D74</f>
        <v>45796</v>
      </c>
      <c r="E76" s="12">
        <v>9</v>
      </c>
      <c r="F76" s="11">
        <f>D76+E76-1</f>
        <v>45804</v>
      </c>
    </row>
    <row r="77" spans="1:6" x14ac:dyDescent="0.25">
      <c r="A77" s="32">
        <f t="shared" si="8"/>
        <v>76</v>
      </c>
      <c r="B77" s="78"/>
      <c r="C77" s="7" t="s">
        <v>75</v>
      </c>
      <c r="D77" s="8">
        <f>F74+1</f>
        <v>45817</v>
      </c>
      <c r="E77" s="9">
        <v>90</v>
      </c>
      <c r="F77" s="8">
        <f t="shared" ref="F77" si="11">D77+E77-1</f>
        <v>45906</v>
      </c>
    </row>
    <row r="78" spans="1:6" ht="28.5" x14ac:dyDescent="0.25">
      <c r="A78" s="32">
        <f t="shared" si="8"/>
        <v>77</v>
      </c>
      <c r="B78" s="78" t="s">
        <v>231</v>
      </c>
      <c r="C78" s="10" t="s">
        <v>70</v>
      </c>
      <c r="D78" s="11">
        <f>D77</f>
        <v>45817</v>
      </c>
      <c r="E78" s="12">
        <v>3</v>
      </c>
      <c r="F78" s="11">
        <f>D78+E78-1</f>
        <v>45819</v>
      </c>
    </row>
    <row r="79" spans="1:6" x14ac:dyDescent="0.25">
      <c r="A79" s="32">
        <f t="shared" si="8"/>
        <v>78</v>
      </c>
      <c r="B79" s="78" t="s">
        <v>212</v>
      </c>
      <c r="C79" s="29" t="s">
        <v>108</v>
      </c>
      <c r="D79" s="30">
        <f>D77</f>
        <v>45817</v>
      </c>
      <c r="E79" s="31">
        <v>3</v>
      </c>
      <c r="F79" s="30">
        <f t="shared" ref="F79" si="12">D79+E79-1</f>
        <v>45819</v>
      </c>
    </row>
    <row r="80" spans="1:6" ht="28.5" x14ac:dyDescent="0.25">
      <c r="A80" s="32">
        <f t="shared" si="8"/>
        <v>79</v>
      </c>
      <c r="B80" s="78" t="s">
        <v>231</v>
      </c>
      <c r="C80" s="10" t="s">
        <v>70</v>
      </c>
      <c r="D80" s="11">
        <f>F78+14</f>
        <v>45833</v>
      </c>
      <c r="E80" s="12">
        <v>3</v>
      </c>
      <c r="F80" s="11">
        <f>D80+E80-1</f>
        <v>45835</v>
      </c>
    </row>
    <row r="81" spans="1:6" x14ac:dyDescent="0.25">
      <c r="A81" s="32">
        <f t="shared" si="8"/>
        <v>80</v>
      </c>
      <c r="B81" s="78" t="s">
        <v>212</v>
      </c>
      <c r="C81" s="29" t="s">
        <v>66</v>
      </c>
      <c r="D81" s="30">
        <f>F79+14</f>
        <v>45833</v>
      </c>
      <c r="E81" s="31">
        <v>3</v>
      </c>
      <c r="F81" s="30">
        <f t="shared" ref="F81" si="13">D81+E81-1</f>
        <v>45835</v>
      </c>
    </row>
    <row r="82" spans="1:6" x14ac:dyDescent="0.25">
      <c r="D82" s="2"/>
      <c r="F82" s="2"/>
    </row>
    <row r="83" spans="1:6" x14ac:dyDescent="0.25">
      <c r="D83" s="2"/>
      <c r="F83" s="2"/>
    </row>
    <row r="84" spans="1:6" x14ac:dyDescent="0.25">
      <c r="D84" s="2"/>
      <c r="F84" s="2"/>
    </row>
    <row r="85" spans="1:6" x14ac:dyDescent="0.25">
      <c r="D85" s="2"/>
      <c r="F85" s="2"/>
    </row>
    <row r="86" spans="1:6" x14ac:dyDescent="0.25">
      <c r="D86" s="2"/>
      <c r="F86" s="2"/>
    </row>
    <row r="87" spans="1:6" x14ac:dyDescent="0.25">
      <c r="D87" s="2"/>
      <c r="F87" s="2"/>
    </row>
    <row r="88" spans="1:6" x14ac:dyDescent="0.25">
      <c r="D88" s="2"/>
      <c r="F88" s="2"/>
    </row>
    <row r="89" spans="1:6" x14ac:dyDescent="0.25">
      <c r="D89" s="2"/>
      <c r="F89" s="2"/>
    </row>
    <row r="90" spans="1:6" x14ac:dyDescent="0.25">
      <c r="D90" s="2"/>
      <c r="F90" s="2"/>
    </row>
    <row r="91" spans="1:6" x14ac:dyDescent="0.25">
      <c r="D91" s="2"/>
      <c r="F91" s="2"/>
    </row>
    <row r="92" spans="1:6" x14ac:dyDescent="0.25">
      <c r="D92" s="2"/>
      <c r="F92" s="2"/>
    </row>
    <row r="93" spans="1:6" x14ac:dyDescent="0.25">
      <c r="D93" s="2"/>
      <c r="F93" s="2"/>
    </row>
    <row r="94" spans="1:6" x14ac:dyDescent="0.25">
      <c r="D94" s="2"/>
      <c r="F94" s="2"/>
    </row>
    <row r="95" spans="1:6" x14ac:dyDescent="0.25">
      <c r="D95" s="2"/>
      <c r="F95" s="2"/>
    </row>
    <row r="96" spans="1:6" x14ac:dyDescent="0.25">
      <c r="D96" s="2"/>
      <c r="F96" s="2"/>
    </row>
    <row r="97" spans="4:6" x14ac:dyDescent="0.25">
      <c r="D97" s="2"/>
      <c r="F97" s="2"/>
    </row>
    <row r="98" spans="4:6" x14ac:dyDescent="0.25">
      <c r="D98" s="2"/>
      <c r="F98" s="2"/>
    </row>
  </sheetData>
  <mergeCells count="4">
    <mergeCell ref="C2:F2"/>
    <mergeCell ref="C31:F31"/>
    <mergeCell ref="C48:F48"/>
    <mergeCell ref="C64:F64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4D3E6-8049-4F24-9326-C20554689542}">
  <dimension ref="A1:H98"/>
  <sheetViews>
    <sheetView workbookViewId="0">
      <selection activeCell="C29" sqref="C29"/>
    </sheetView>
  </sheetViews>
  <sheetFormatPr defaultRowHeight="15" x14ac:dyDescent="0.25"/>
  <cols>
    <col min="1" max="1" width="4" style="33" bestFit="1" customWidth="1"/>
    <col min="2" max="2" width="6.42578125" style="76" bestFit="1" customWidth="1"/>
    <col min="3" max="3" width="51.28515625" style="3" customWidth="1"/>
    <col min="4" max="4" width="9.5703125" style="1" bestFit="1" customWidth="1"/>
    <col min="5" max="5" width="5" style="1" bestFit="1" customWidth="1"/>
    <col min="6" max="6" width="9.5703125" style="1" bestFit="1" customWidth="1"/>
    <col min="7" max="7" width="9.140625" style="41"/>
    <col min="8" max="16384" width="9.140625" style="1"/>
  </cols>
  <sheetData>
    <row r="1" spans="1:8" ht="30" x14ac:dyDescent="0.25">
      <c r="A1" s="32"/>
      <c r="B1" s="77" t="s">
        <v>232</v>
      </c>
      <c r="C1" s="5" t="s">
        <v>57</v>
      </c>
      <c r="D1" s="6" t="s">
        <v>1</v>
      </c>
      <c r="E1" s="6" t="s">
        <v>2</v>
      </c>
      <c r="F1" s="6" t="s">
        <v>3</v>
      </c>
    </row>
    <row r="2" spans="1:8" x14ac:dyDescent="0.25">
      <c r="A2" s="32">
        <v>1</v>
      </c>
      <c r="B2" s="78"/>
      <c r="C2" s="131" t="s">
        <v>5</v>
      </c>
      <c r="D2" s="131"/>
      <c r="E2" s="131"/>
      <c r="F2" s="131"/>
    </row>
    <row r="3" spans="1:8" x14ac:dyDescent="0.25">
      <c r="A3" s="32">
        <f>A2+1</f>
        <v>2</v>
      </c>
      <c r="B3" s="78"/>
      <c r="C3" s="7" t="s">
        <v>4</v>
      </c>
      <c r="D3" s="8">
        <v>44835</v>
      </c>
      <c r="E3" s="9">
        <v>78</v>
      </c>
      <c r="F3" s="8">
        <f t="shared" ref="F3:F29" si="0">D3+E3-1</f>
        <v>44912</v>
      </c>
    </row>
    <row r="4" spans="1:8" x14ac:dyDescent="0.25">
      <c r="A4" s="32">
        <f t="shared" ref="A4:A67" si="1">A3+1</f>
        <v>3</v>
      </c>
      <c r="B4" s="78"/>
      <c r="C4" s="26" t="s">
        <v>58</v>
      </c>
      <c r="D4" s="27">
        <f>D3</f>
        <v>44835</v>
      </c>
      <c r="E4" s="28">
        <f>30*(6+4)</f>
        <v>300</v>
      </c>
      <c r="F4" s="27">
        <f>D4+E4-1</f>
        <v>45134</v>
      </c>
    </row>
    <row r="5" spans="1:8" x14ac:dyDescent="0.25">
      <c r="A5" s="32">
        <f t="shared" si="1"/>
        <v>4</v>
      </c>
      <c r="B5" s="78" t="s">
        <v>190</v>
      </c>
      <c r="C5" s="10" t="s">
        <v>189</v>
      </c>
      <c r="D5" s="11">
        <f>D3</f>
        <v>44835</v>
      </c>
      <c r="E5" s="74" t="s">
        <v>91</v>
      </c>
      <c r="F5" s="75" t="s">
        <v>91</v>
      </c>
    </row>
    <row r="6" spans="1:8" ht="30" x14ac:dyDescent="0.25">
      <c r="A6" s="32">
        <f t="shared" si="1"/>
        <v>5</v>
      </c>
      <c r="B6" s="77" t="s">
        <v>204</v>
      </c>
      <c r="C6" s="10" t="s">
        <v>98</v>
      </c>
      <c r="D6" s="11">
        <f>D3</f>
        <v>44835</v>
      </c>
      <c r="E6" s="12">
        <v>2</v>
      </c>
      <c r="F6" s="11">
        <f t="shared" si="0"/>
        <v>44836</v>
      </c>
    </row>
    <row r="7" spans="1:8" ht="26.25" x14ac:dyDescent="0.25">
      <c r="A7" s="32">
        <f t="shared" si="1"/>
        <v>6</v>
      </c>
      <c r="B7" s="78" t="s">
        <v>184</v>
      </c>
      <c r="C7" s="10" t="s">
        <v>25</v>
      </c>
      <c r="D7" s="11">
        <f>F6+1</f>
        <v>44837</v>
      </c>
      <c r="E7" s="12">
        <v>6</v>
      </c>
      <c r="F7" s="11">
        <f>D7+E7-1</f>
        <v>44842</v>
      </c>
      <c r="H7" s="52"/>
    </row>
    <row r="8" spans="1:8" x14ac:dyDescent="0.25">
      <c r="A8" s="32">
        <f t="shared" si="1"/>
        <v>7</v>
      </c>
      <c r="B8" s="78" t="s">
        <v>185</v>
      </c>
      <c r="C8" s="10" t="s">
        <v>145</v>
      </c>
      <c r="D8" s="11">
        <f t="shared" ref="D8" si="2">F7+1</f>
        <v>44843</v>
      </c>
      <c r="E8" s="12">
        <v>6</v>
      </c>
      <c r="F8" s="11">
        <f>D8+E8-1</f>
        <v>44848</v>
      </c>
      <c r="H8" s="52"/>
    </row>
    <row r="9" spans="1:8" ht="28.5" x14ac:dyDescent="0.25">
      <c r="A9" s="32">
        <f t="shared" si="1"/>
        <v>8</v>
      </c>
      <c r="B9" s="78" t="s">
        <v>187</v>
      </c>
      <c r="C9" s="10" t="s">
        <v>101</v>
      </c>
      <c r="D9" s="11">
        <f>F8+1</f>
        <v>44849</v>
      </c>
      <c r="E9" s="12">
        <v>4</v>
      </c>
      <c r="F9" s="11">
        <f>D9+E9-1</f>
        <v>44852</v>
      </c>
      <c r="H9" s="52"/>
    </row>
    <row r="10" spans="1:8" ht="28.5" x14ac:dyDescent="0.25">
      <c r="A10" s="32">
        <f t="shared" si="1"/>
        <v>9</v>
      </c>
      <c r="B10" s="78" t="s">
        <v>186</v>
      </c>
      <c r="C10" s="10" t="s">
        <v>104</v>
      </c>
      <c r="D10" s="11">
        <f>F9+1</f>
        <v>44853</v>
      </c>
      <c r="E10" s="12">
        <v>4</v>
      </c>
      <c r="F10" s="11">
        <f>D10+E10-1</f>
        <v>44856</v>
      </c>
      <c r="H10" s="52"/>
    </row>
    <row r="11" spans="1:8" ht="28.5" x14ac:dyDescent="0.25">
      <c r="A11" s="32">
        <f t="shared" si="1"/>
        <v>10</v>
      </c>
      <c r="B11" s="78" t="s">
        <v>179</v>
      </c>
      <c r="C11" s="17" t="s">
        <v>119</v>
      </c>
      <c r="D11" s="18">
        <f>F10</f>
        <v>44856</v>
      </c>
      <c r="E11" s="19">
        <v>2</v>
      </c>
      <c r="F11" s="18">
        <f t="shared" si="0"/>
        <v>44857</v>
      </c>
    </row>
    <row r="12" spans="1:8" x14ac:dyDescent="0.25">
      <c r="A12" s="32">
        <f t="shared" si="1"/>
        <v>11</v>
      </c>
      <c r="B12" s="78" t="s">
        <v>180</v>
      </c>
      <c r="C12" s="17" t="s">
        <v>242</v>
      </c>
      <c r="D12" s="18">
        <f>F11+1</f>
        <v>44858</v>
      </c>
      <c r="E12" s="19">
        <v>2</v>
      </c>
      <c r="F12" s="18">
        <f t="shared" si="0"/>
        <v>44859</v>
      </c>
    </row>
    <row r="13" spans="1:8" ht="26.25" x14ac:dyDescent="0.25">
      <c r="A13" s="32">
        <f t="shared" si="1"/>
        <v>12</v>
      </c>
      <c r="B13" s="78" t="s">
        <v>192</v>
      </c>
      <c r="C13" s="17" t="s">
        <v>243</v>
      </c>
      <c r="D13" s="18">
        <f>F12+1</f>
        <v>44860</v>
      </c>
      <c r="E13" s="19">
        <v>2</v>
      </c>
      <c r="F13" s="18">
        <f t="shared" si="0"/>
        <v>44861</v>
      </c>
    </row>
    <row r="14" spans="1:8" ht="26.25" x14ac:dyDescent="0.25">
      <c r="A14" s="32">
        <f t="shared" si="1"/>
        <v>13</v>
      </c>
      <c r="B14" s="78" t="s">
        <v>188</v>
      </c>
      <c r="C14" s="17" t="s">
        <v>244</v>
      </c>
      <c r="D14" s="18">
        <f>F13+1</f>
        <v>44862</v>
      </c>
      <c r="E14" s="19">
        <v>3</v>
      </c>
      <c r="F14" s="18">
        <f t="shared" si="0"/>
        <v>44864</v>
      </c>
    </row>
    <row r="15" spans="1:8" ht="28.5" x14ac:dyDescent="0.25">
      <c r="A15" s="32">
        <f t="shared" si="1"/>
        <v>14</v>
      </c>
      <c r="B15" s="78" t="s">
        <v>205</v>
      </c>
      <c r="C15" s="17" t="s">
        <v>245</v>
      </c>
      <c r="D15" s="18">
        <f>F14+1</f>
        <v>44865</v>
      </c>
      <c r="E15" s="19">
        <v>1</v>
      </c>
      <c r="F15" s="18">
        <f t="shared" si="0"/>
        <v>44865</v>
      </c>
    </row>
    <row r="16" spans="1:8" ht="28.5" x14ac:dyDescent="0.25">
      <c r="A16" s="32">
        <f t="shared" si="1"/>
        <v>15</v>
      </c>
      <c r="B16" s="78" t="s">
        <v>181</v>
      </c>
      <c r="C16" s="17" t="s">
        <v>121</v>
      </c>
      <c r="D16" s="18">
        <f>F15+1</f>
        <v>44866</v>
      </c>
      <c r="E16" s="19">
        <v>14</v>
      </c>
      <c r="F16" s="18">
        <f t="shared" si="0"/>
        <v>44879</v>
      </c>
    </row>
    <row r="17" spans="1:6" ht="28.5" x14ac:dyDescent="0.25">
      <c r="A17" s="32">
        <f t="shared" si="1"/>
        <v>16</v>
      </c>
      <c r="B17" s="78" t="s">
        <v>183</v>
      </c>
      <c r="C17" s="17" t="s">
        <v>246</v>
      </c>
      <c r="D17" s="18">
        <f t="shared" ref="D17:D29" si="3">F16+1</f>
        <v>44880</v>
      </c>
      <c r="E17" s="19">
        <v>2</v>
      </c>
      <c r="F17" s="18">
        <f t="shared" si="0"/>
        <v>44881</v>
      </c>
    </row>
    <row r="18" spans="1:6" ht="26.25" x14ac:dyDescent="0.25">
      <c r="A18" s="32">
        <f t="shared" si="1"/>
        <v>17</v>
      </c>
      <c r="B18" s="78" t="s">
        <v>193</v>
      </c>
      <c r="C18" s="17" t="s">
        <v>247</v>
      </c>
      <c r="D18" s="18">
        <f t="shared" si="3"/>
        <v>44882</v>
      </c>
      <c r="E18" s="19">
        <v>1</v>
      </c>
      <c r="F18" s="18">
        <f t="shared" si="0"/>
        <v>44882</v>
      </c>
    </row>
    <row r="19" spans="1:6" x14ac:dyDescent="0.25">
      <c r="A19" s="32">
        <f t="shared" si="1"/>
        <v>18</v>
      </c>
      <c r="B19" s="78" t="s">
        <v>194</v>
      </c>
      <c r="C19" s="17" t="s">
        <v>248</v>
      </c>
      <c r="D19" s="18">
        <f t="shared" si="3"/>
        <v>44883</v>
      </c>
      <c r="E19" s="19">
        <v>2</v>
      </c>
      <c r="F19" s="18">
        <f t="shared" si="0"/>
        <v>44884</v>
      </c>
    </row>
    <row r="20" spans="1:6" ht="26.25" x14ac:dyDescent="0.25">
      <c r="A20" s="32">
        <f t="shared" si="1"/>
        <v>19</v>
      </c>
      <c r="B20" s="78" t="s">
        <v>195</v>
      </c>
      <c r="C20" s="17" t="s">
        <v>249</v>
      </c>
      <c r="D20" s="18">
        <f t="shared" si="3"/>
        <v>44885</v>
      </c>
      <c r="E20" s="19">
        <v>3</v>
      </c>
      <c r="F20" s="18">
        <f t="shared" si="0"/>
        <v>44887</v>
      </c>
    </row>
    <row r="21" spans="1:6" x14ac:dyDescent="0.25">
      <c r="A21" s="32">
        <f t="shared" si="1"/>
        <v>20</v>
      </c>
      <c r="B21" s="78" t="s">
        <v>196</v>
      </c>
      <c r="C21" s="17" t="s">
        <v>250</v>
      </c>
      <c r="D21" s="18">
        <f t="shared" si="3"/>
        <v>44888</v>
      </c>
      <c r="E21" s="19">
        <v>7</v>
      </c>
      <c r="F21" s="18">
        <f t="shared" si="0"/>
        <v>44894</v>
      </c>
    </row>
    <row r="22" spans="1:6" ht="26.25" x14ac:dyDescent="0.25">
      <c r="A22" s="32">
        <f t="shared" si="1"/>
        <v>21</v>
      </c>
      <c r="B22" s="78" t="s">
        <v>197</v>
      </c>
      <c r="C22" s="17" t="s">
        <v>251</v>
      </c>
      <c r="D22" s="18">
        <f t="shared" si="3"/>
        <v>44895</v>
      </c>
      <c r="E22" s="19">
        <v>2</v>
      </c>
      <c r="F22" s="18">
        <f t="shared" si="0"/>
        <v>44896</v>
      </c>
    </row>
    <row r="23" spans="1:6" ht="28.5" x14ac:dyDescent="0.25">
      <c r="A23" s="32">
        <f t="shared" si="1"/>
        <v>22</v>
      </c>
      <c r="B23" s="78" t="s">
        <v>206</v>
      </c>
      <c r="C23" s="17" t="s">
        <v>252</v>
      </c>
      <c r="D23" s="18">
        <f t="shared" si="3"/>
        <v>44897</v>
      </c>
      <c r="E23" s="19">
        <v>2</v>
      </c>
      <c r="F23" s="18">
        <f t="shared" si="0"/>
        <v>44898</v>
      </c>
    </row>
    <row r="24" spans="1:6" ht="28.5" x14ac:dyDescent="0.25">
      <c r="A24" s="32">
        <f t="shared" si="1"/>
        <v>23</v>
      </c>
      <c r="B24" s="78" t="s">
        <v>198</v>
      </c>
      <c r="C24" s="17" t="s">
        <v>177</v>
      </c>
      <c r="D24" s="18">
        <f t="shared" si="3"/>
        <v>44899</v>
      </c>
      <c r="E24" s="19">
        <v>1</v>
      </c>
      <c r="F24" s="18">
        <f t="shared" si="0"/>
        <v>44899</v>
      </c>
    </row>
    <row r="25" spans="1:6" ht="28.5" x14ac:dyDescent="0.25">
      <c r="A25" s="32">
        <f t="shared" si="1"/>
        <v>24</v>
      </c>
      <c r="B25" s="78" t="s">
        <v>199</v>
      </c>
      <c r="C25" s="17" t="s">
        <v>178</v>
      </c>
      <c r="D25" s="18">
        <f t="shared" si="3"/>
        <v>44900</v>
      </c>
      <c r="E25" s="19">
        <v>1</v>
      </c>
      <c r="F25" s="18">
        <f t="shared" si="0"/>
        <v>44900</v>
      </c>
    </row>
    <row r="26" spans="1:6" x14ac:dyDescent="0.25">
      <c r="A26" s="32">
        <f t="shared" si="1"/>
        <v>25</v>
      </c>
      <c r="B26" s="78" t="s">
        <v>200</v>
      </c>
      <c r="C26" s="17" t="s">
        <v>131</v>
      </c>
      <c r="D26" s="18">
        <f t="shared" si="3"/>
        <v>44901</v>
      </c>
      <c r="E26" s="19">
        <v>3</v>
      </c>
      <c r="F26" s="18">
        <f t="shared" si="0"/>
        <v>44903</v>
      </c>
    </row>
    <row r="27" spans="1:6" x14ac:dyDescent="0.25">
      <c r="A27" s="32">
        <f t="shared" si="1"/>
        <v>26</v>
      </c>
      <c r="B27" s="78" t="s">
        <v>201</v>
      </c>
      <c r="C27" s="17" t="s">
        <v>132</v>
      </c>
      <c r="D27" s="18">
        <f t="shared" si="3"/>
        <v>44904</v>
      </c>
      <c r="E27" s="19">
        <v>3</v>
      </c>
      <c r="F27" s="18">
        <f t="shared" si="0"/>
        <v>44906</v>
      </c>
    </row>
    <row r="28" spans="1:6" x14ac:dyDescent="0.25">
      <c r="A28" s="32">
        <f t="shared" si="1"/>
        <v>27</v>
      </c>
      <c r="B28" s="78" t="s">
        <v>202</v>
      </c>
      <c r="C28" s="17" t="s">
        <v>135</v>
      </c>
      <c r="D28" s="18">
        <f t="shared" si="3"/>
        <v>44907</v>
      </c>
      <c r="E28" s="19">
        <v>4</v>
      </c>
      <c r="F28" s="18">
        <f t="shared" si="0"/>
        <v>44910</v>
      </c>
    </row>
    <row r="29" spans="1:6" x14ac:dyDescent="0.25">
      <c r="A29" s="32">
        <f t="shared" si="1"/>
        <v>28</v>
      </c>
      <c r="B29" s="78" t="s">
        <v>203</v>
      </c>
      <c r="C29" s="17" t="s">
        <v>137</v>
      </c>
      <c r="D29" s="18">
        <f t="shared" si="3"/>
        <v>44911</v>
      </c>
      <c r="E29" s="19">
        <v>2</v>
      </c>
      <c r="F29" s="18">
        <f t="shared" si="0"/>
        <v>44912</v>
      </c>
    </row>
    <row r="30" spans="1:6" x14ac:dyDescent="0.25">
      <c r="A30" s="32">
        <f t="shared" si="1"/>
        <v>29</v>
      </c>
      <c r="B30" s="78"/>
      <c r="C30" s="25" t="s">
        <v>35</v>
      </c>
      <c r="D30" s="23">
        <f>F3+1</f>
        <v>44913</v>
      </c>
      <c r="E30" s="24">
        <v>73</v>
      </c>
      <c r="F30" s="23">
        <f>D30+E30-1</f>
        <v>44985</v>
      </c>
    </row>
    <row r="31" spans="1:6" x14ac:dyDescent="0.25">
      <c r="A31" s="32">
        <f t="shared" si="1"/>
        <v>30</v>
      </c>
      <c r="B31" s="78"/>
      <c r="C31" s="131" t="s">
        <v>15</v>
      </c>
      <c r="D31" s="131"/>
      <c r="E31" s="131"/>
      <c r="F31" s="131"/>
    </row>
    <row r="32" spans="1:6" x14ac:dyDescent="0.25">
      <c r="A32" s="32">
        <f t="shared" si="1"/>
        <v>31</v>
      </c>
      <c r="B32" s="78"/>
      <c r="C32" s="7" t="s">
        <v>53</v>
      </c>
      <c r="D32" s="8">
        <v>44986</v>
      </c>
      <c r="E32" s="9">
        <f>105+8+7-1</f>
        <v>119</v>
      </c>
      <c r="F32" s="8">
        <f t="shared" ref="F32:F55" si="4">D32+E32-1</f>
        <v>45104</v>
      </c>
    </row>
    <row r="33" spans="1:6" ht="38.25" x14ac:dyDescent="0.25">
      <c r="A33" s="32">
        <f t="shared" si="1"/>
        <v>32</v>
      </c>
      <c r="B33" s="78" t="s">
        <v>129</v>
      </c>
      <c r="C33" s="10" t="s">
        <v>172</v>
      </c>
      <c r="D33" s="11">
        <f>D32</f>
        <v>44986</v>
      </c>
      <c r="E33" s="12">
        <v>14</v>
      </c>
      <c r="F33" s="11">
        <f t="shared" si="4"/>
        <v>44999</v>
      </c>
    </row>
    <row r="34" spans="1:6" ht="28.5" x14ac:dyDescent="0.25">
      <c r="A34" s="32">
        <f>A33+1</f>
        <v>33</v>
      </c>
      <c r="B34" s="78" t="s">
        <v>207</v>
      </c>
      <c r="C34" s="71" t="s">
        <v>176</v>
      </c>
      <c r="D34" s="72">
        <f>D32+6</f>
        <v>44992</v>
      </c>
      <c r="E34" s="73">
        <v>8</v>
      </c>
      <c r="F34" s="72">
        <f>D34+E34-1</f>
        <v>44999</v>
      </c>
    </row>
    <row r="35" spans="1:6" ht="26.25" x14ac:dyDescent="0.25">
      <c r="A35" s="32">
        <f t="shared" si="1"/>
        <v>34</v>
      </c>
      <c r="B35" s="78" t="s">
        <v>208</v>
      </c>
      <c r="C35" s="13" t="s">
        <v>99</v>
      </c>
      <c r="D35" s="14">
        <f>F34+1</f>
        <v>45000</v>
      </c>
      <c r="E35" s="15">
        <v>105</v>
      </c>
      <c r="F35" s="14">
        <f t="shared" si="4"/>
        <v>45104</v>
      </c>
    </row>
    <row r="36" spans="1:6" ht="26.25" x14ac:dyDescent="0.25">
      <c r="A36" s="32">
        <f t="shared" si="1"/>
        <v>35</v>
      </c>
      <c r="B36" s="78" t="s">
        <v>209</v>
      </c>
      <c r="C36" s="20" t="s">
        <v>233</v>
      </c>
      <c r="D36" s="21">
        <f>D35+21</f>
        <v>45021</v>
      </c>
      <c r="E36" s="22">
        <v>9</v>
      </c>
      <c r="F36" s="21">
        <f t="shared" si="4"/>
        <v>45029</v>
      </c>
    </row>
    <row r="37" spans="1:6" ht="26.25" x14ac:dyDescent="0.25">
      <c r="A37" s="32">
        <f t="shared" si="1"/>
        <v>36</v>
      </c>
      <c r="B37" s="78" t="s">
        <v>209</v>
      </c>
      <c r="C37" s="20" t="s">
        <v>105</v>
      </c>
      <c r="D37" s="21">
        <f>D35+75</f>
        <v>45075</v>
      </c>
      <c r="E37" s="22">
        <v>8</v>
      </c>
      <c r="F37" s="21">
        <f t="shared" si="4"/>
        <v>45082</v>
      </c>
    </row>
    <row r="38" spans="1:6" x14ac:dyDescent="0.25">
      <c r="A38" s="32">
        <f t="shared" si="1"/>
        <v>37</v>
      </c>
      <c r="B38" s="78"/>
      <c r="C38" s="7" t="s">
        <v>54</v>
      </c>
      <c r="D38" s="8">
        <f>F32+1</f>
        <v>45105</v>
      </c>
      <c r="E38" s="9">
        <f>147+21</f>
        <v>168</v>
      </c>
      <c r="F38" s="8">
        <f t="shared" si="4"/>
        <v>45272</v>
      </c>
    </row>
    <row r="39" spans="1:6" ht="38.25" x14ac:dyDescent="0.25">
      <c r="A39" s="32">
        <f t="shared" si="1"/>
        <v>38</v>
      </c>
      <c r="B39" s="78" t="s">
        <v>213</v>
      </c>
      <c r="C39" s="13" t="s">
        <v>151</v>
      </c>
      <c r="D39" s="14">
        <f>D38</f>
        <v>45105</v>
      </c>
      <c r="E39" s="15">
        <v>105</v>
      </c>
      <c r="F39" s="14">
        <f t="shared" si="4"/>
        <v>45209</v>
      </c>
    </row>
    <row r="40" spans="1:6" ht="26.25" x14ac:dyDescent="0.25">
      <c r="A40" s="32">
        <f t="shared" si="1"/>
        <v>39</v>
      </c>
      <c r="B40" s="79" t="s">
        <v>214</v>
      </c>
      <c r="C40" s="45" t="s">
        <v>235</v>
      </c>
      <c r="D40" s="46">
        <f>D39</f>
        <v>45105</v>
      </c>
      <c r="E40" s="47">
        <v>3</v>
      </c>
      <c r="F40" s="46">
        <f>D40+E40-1</f>
        <v>45107</v>
      </c>
    </row>
    <row r="41" spans="1:6" ht="26.25" x14ac:dyDescent="0.25">
      <c r="A41" s="32">
        <f t="shared" si="1"/>
        <v>40</v>
      </c>
      <c r="B41" s="78" t="s">
        <v>214</v>
      </c>
      <c r="C41" s="20" t="s">
        <v>106</v>
      </c>
      <c r="D41" s="21">
        <f>D39+75</f>
        <v>45180</v>
      </c>
      <c r="E41" s="22">
        <v>8</v>
      </c>
      <c r="F41" s="21">
        <f>D41+E41-1</f>
        <v>45187</v>
      </c>
    </row>
    <row r="42" spans="1:6" ht="28.5" x14ac:dyDescent="0.25">
      <c r="A42" s="32">
        <f t="shared" si="1"/>
        <v>41</v>
      </c>
      <c r="B42" s="78" t="s">
        <v>210</v>
      </c>
      <c r="C42" s="10" t="s">
        <v>59</v>
      </c>
      <c r="D42" s="11">
        <f>D39</f>
        <v>45105</v>
      </c>
      <c r="E42" s="12">
        <v>147</v>
      </c>
      <c r="F42" s="11">
        <f>D42+E42-1</f>
        <v>45251</v>
      </c>
    </row>
    <row r="43" spans="1:6" x14ac:dyDescent="0.25">
      <c r="A43" s="32">
        <f t="shared" si="1"/>
        <v>42</v>
      </c>
      <c r="B43" s="78" t="s">
        <v>211</v>
      </c>
      <c r="C43" s="10" t="s">
        <v>109</v>
      </c>
      <c r="D43" s="11">
        <f>D42</f>
        <v>45105</v>
      </c>
      <c r="E43" s="12">
        <v>147</v>
      </c>
      <c r="F43" s="11">
        <f t="shared" si="4"/>
        <v>45251</v>
      </c>
    </row>
    <row r="44" spans="1:6" x14ac:dyDescent="0.25">
      <c r="A44" s="32">
        <f t="shared" si="1"/>
        <v>43</v>
      </c>
      <c r="B44" s="78" t="s">
        <v>212</v>
      </c>
      <c r="C44" s="29" t="s">
        <v>71</v>
      </c>
      <c r="D44" s="30">
        <f>D38</f>
        <v>45105</v>
      </c>
      <c r="E44" s="31">
        <v>2</v>
      </c>
      <c r="F44" s="30">
        <f t="shared" si="4"/>
        <v>45106</v>
      </c>
    </row>
    <row r="45" spans="1:6" ht="28.5" x14ac:dyDescent="0.25">
      <c r="A45" s="32">
        <f t="shared" si="1"/>
        <v>44</v>
      </c>
      <c r="B45" s="78" t="s">
        <v>207</v>
      </c>
      <c r="C45" s="71" t="s">
        <v>174</v>
      </c>
      <c r="D45" s="72">
        <f>F42+1</f>
        <v>45252</v>
      </c>
      <c r="E45" s="73">
        <v>18</v>
      </c>
      <c r="F45" s="72">
        <f t="shared" si="4"/>
        <v>45269</v>
      </c>
    </row>
    <row r="46" spans="1:6" x14ac:dyDescent="0.25">
      <c r="A46" s="32">
        <f t="shared" si="1"/>
        <v>45</v>
      </c>
      <c r="B46" s="78"/>
      <c r="C46" s="53" t="s">
        <v>154</v>
      </c>
      <c r="D46" s="54">
        <f>F42+1</f>
        <v>45252</v>
      </c>
      <c r="E46" s="55">
        <v>21</v>
      </c>
      <c r="F46" s="54">
        <f>D46+E46-1</f>
        <v>45272</v>
      </c>
    </row>
    <row r="47" spans="1:6" x14ac:dyDescent="0.25">
      <c r="A47" s="32">
        <f t="shared" si="1"/>
        <v>46</v>
      </c>
      <c r="B47" s="78"/>
      <c r="C47" s="25" t="s">
        <v>44</v>
      </c>
      <c r="D47" s="23">
        <f>F38+1</f>
        <v>45273</v>
      </c>
      <c r="E47" s="24">
        <v>74</v>
      </c>
      <c r="F47" s="23">
        <f>D47+E47-1</f>
        <v>45346</v>
      </c>
    </row>
    <row r="48" spans="1:6" x14ac:dyDescent="0.25">
      <c r="A48" s="32">
        <f t="shared" si="1"/>
        <v>47</v>
      </c>
      <c r="B48" s="78"/>
      <c r="C48" s="131" t="s">
        <v>14</v>
      </c>
      <c r="D48" s="131"/>
      <c r="E48" s="131"/>
      <c r="F48" s="131"/>
    </row>
    <row r="49" spans="1:6" x14ac:dyDescent="0.25">
      <c r="A49" s="32">
        <f t="shared" si="1"/>
        <v>48</v>
      </c>
      <c r="B49" s="78"/>
      <c r="C49" s="7" t="s">
        <v>55</v>
      </c>
      <c r="D49" s="8">
        <v>45347</v>
      </c>
      <c r="E49" s="9">
        <f>128+9+10</f>
        <v>147</v>
      </c>
      <c r="F49" s="8">
        <f t="shared" si="4"/>
        <v>45493</v>
      </c>
    </row>
    <row r="50" spans="1:6" ht="28.5" x14ac:dyDescent="0.25">
      <c r="A50" s="32">
        <f t="shared" si="1"/>
        <v>49</v>
      </c>
      <c r="B50" s="78" t="s">
        <v>207</v>
      </c>
      <c r="C50" s="71" t="s">
        <v>175</v>
      </c>
      <c r="D50" s="72">
        <f>D49</f>
        <v>45347</v>
      </c>
      <c r="E50" s="73">
        <v>9</v>
      </c>
      <c r="F50" s="72">
        <f t="shared" si="4"/>
        <v>45355</v>
      </c>
    </row>
    <row r="51" spans="1:6" x14ac:dyDescent="0.25">
      <c r="A51" s="32">
        <f t="shared" si="1"/>
        <v>50</v>
      </c>
      <c r="B51" s="78" t="s">
        <v>215</v>
      </c>
      <c r="C51" s="13" t="s">
        <v>95</v>
      </c>
      <c r="D51" s="14">
        <f>F50+1</f>
        <v>45356</v>
      </c>
      <c r="E51" s="15">
        <f>128+10</f>
        <v>138</v>
      </c>
      <c r="F51" s="14">
        <f>D51+E51-1</f>
        <v>45493</v>
      </c>
    </row>
    <row r="52" spans="1:6" ht="26.25" x14ac:dyDescent="0.25">
      <c r="A52" s="32">
        <f t="shared" si="1"/>
        <v>51</v>
      </c>
      <c r="B52" s="78" t="s">
        <v>217</v>
      </c>
      <c r="C52" s="20" t="s">
        <v>96</v>
      </c>
      <c r="D52" s="21">
        <f>D51+21</f>
        <v>45377</v>
      </c>
      <c r="E52" s="22">
        <v>14</v>
      </c>
      <c r="F52" s="21">
        <f t="shared" si="4"/>
        <v>45390</v>
      </c>
    </row>
    <row r="53" spans="1:6" x14ac:dyDescent="0.25">
      <c r="A53" s="32">
        <f t="shared" si="1"/>
        <v>52</v>
      </c>
      <c r="B53" s="78" t="s">
        <v>218</v>
      </c>
      <c r="C53" s="10" t="s">
        <v>40</v>
      </c>
      <c r="D53" s="11">
        <f>D51</f>
        <v>45356</v>
      </c>
      <c r="E53" s="12">
        <v>112</v>
      </c>
      <c r="F53" s="11">
        <f t="shared" si="4"/>
        <v>45467</v>
      </c>
    </row>
    <row r="54" spans="1:6" ht="26.25" x14ac:dyDescent="0.25">
      <c r="A54" s="32">
        <f t="shared" si="1"/>
        <v>53</v>
      </c>
      <c r="B54" s="78" t="s">
        <v>219</v>
      </c>
      <c r="C54" s="10" t="s">
        <v>107</v>
      </c>
      <c r="D54" s="11">
        <f>F53+1</f>
        <v>45468</v>
      </c>
      <c r="E54" s="12">
        <v>3</v>
      </c>
      <c r="F54" s="11">
        <f>D54+E54-1</f>
        <v>45470</v>
      </c>
    </row>
    <row r="55" spans="1:6" x14ac:dyDescent="0.25">
      <c r="A55" s="32">
        <f t="shared" si="1"/>
        <v>54</v>
      </c>
      <c r="B55" s="78"/>
      <c r="C55" s="7" t="s">
        <v>49</v>
      </c>
      <c r="D55" s="8">
        <f>F49+1</f>
        <v>45494</v>
      </c>
      <c r="E55" s="9">
        <f>121+21+10</f>
        <v>152</v>
      </c>
      <c r="F55" s="8">
        <f t="shared" si="4"/>
        <v>45645</v>
      </c>
    </row>
    <row r="56" spans="1:6" x14ac:dyDescent="0.25">
      <c r="A56" s="32">
        <f t="shared" si="1"/>
        <v>55</v>
      </c>
      <c r="B56" s="78" t="s">
        <v>216</v>
      </c>
      <c r="C56" s="13" t="s">
        <v>234</v>
      </c>
      <c r="D56" s="14">
        <f>D55</f>
        <v>45494</v>
      </c>
      <c r="E56" s="15">
        <f>121+10</f>
        <v>131</v>
      </c>
      <c r="F56" s="14">
        <f>D56+E56-1</f>
        <v>45624</v>
      </c>
    </row>
    <row r="57" spans="1:6" ht="26.25" x14ac:dyDescent="0.25">
      <c r="A57" s="32">
        <f t="shared" si="1"/>
        <v>56</v>
      </c>
      <c r="B57" s="78" t="s">
        <v>220</v>
      </c>
      <c r="C57" s="20" t="s">
        <v>97</v>
      </c>
      <c r="D57" s="21">
        <f>D56+21</f>
        <v>45515</v>
      </c>
      <c r="E57" s="22">
        <v>14</v>
      </c>
      <c r="F57" s="21">
        <f t="shared" ref="F57:F61" si="5">D57+E57-1</f>
        <v>45528</v>
      </c>
    </row>
    <row r="58" spans="1:6" x14ac:dyDescent="0.25">
      <c r="A58" s="32">
        <f t="shared" si="1"/>
        <v>57</v>
      </c>
      <c r="B58" s="78" t="s">
        <v>222</v>
      </c>
      <c r="C58" s="10" t="s">
        <v>46</v>
      </c>
      <c r="D58" s="21">
        <f>D56</f>
        <v>45494</v>
      </c>
      <c r="E58" s="22">
        <v>21</v>
      </c>
      <c r="F58" s="11">
        <f t="shared" si="5"/>
        <v>45514</v>
      </c>
    </row>
    <row r="59" spans="1:6" ht="28.5" x14ac:dyDescent="0.25">
      <c r="A59" s="32">
        <f t="shared" si="1"/>
        <v>58</v>
      </c>
      <c r="B59" s="78" t="s">
        <v>221</v>
      </c>
      <c r="C59" s="10" t="s">
        <v>45</v>
      </c>
      <c r="D59" s="21">
        <f>D55</f>
        <v>45494</v>
      </c>
      <c r="E59" s="22">
        <v>121</v>
      </c>
      <c r="F59" s="11">
        <f t="shared" si="5"/>
        <v>45614</v>
      </c>
    </row>
    <row r="60" spans="1:6" ht="28.5" x14ac:dyDescent="0.25">
      <c r="A60" s="32">
        <f t="shared" si="1"/>
        <v>59</v>
      </c>
      <c r="B60" s="78" t="s">
        <v>223</v>
      </c>
      <c r="C60" s="10" t="s">
        <v>90</v>
      </c>
      <c r="D60" s="21">
        <f>F59+1</f>
        <v>45615</v>
      </c>
      <c r="E60" s="34" t="s">
        <v>91</v>
      </c>
      <c r="F60" s="35" t="s">
        <v>91</v>
      </c>
    </row>
    <row r="61" spans="1:6" x14ac:dyDescent="0.25">
      <c r="A61" s="32">
        <f t="shared" si="1"/>
        <v>60</v>
      </c>
      <c r="B61" s="78" t="s">
        <v>224</v>
      </c>
      <c r="C61" s="29" t="s">
        <v>47</v>
      </c>
      <c r="D61" s="30">
        <f>D55</f>
        <v>45494</v>
      </c>
      <c r="E61" s="31">
        <v>28</v>
      </c>
      <c r="F61" s="30">
        <f t="shared" si="5"/>
        <v>45521</v>
      </c>
    </row>
    <row r="62" spans="1:6" x14ac:dyDescent="0.25">
      <c r="A62" s="32">
        <f t="shared" si="1"/>
        <v>61</v>
      </c>
      <c r="B62" s="78"/>
      <c r="C62" s="53" t="s">
        <v>154</v>
      </c>
      <c r="D62" s="54">
        <f>F56+1</f>
        <v>45625</v>
      </c>
      <c r="E62" s="55">
        <v>21</v>
      </c>
      <c r="F62" s="54">
        <f>D62+E62-1</f>
        <v>45645</v>
      </c>
    </row>
    <row r="63" spans="1:6" x14ac:dyDescent="0.25">
      <c r="A63" s="32">
        <f t="shared" si="1"/>
        <v>62</v>
      </c>
      <c r="B63" s="78"/>
      <c r="C63" s="25" t="s">
        <v>63</v>
      </c>
      <c r="D63" s="23">
        <f>F55+1</f>
        <v>45646</v>
      </c>
      <c r="E63" s="24">
        <v>82</v>
      </c>
      <c r="F63" s="23">
        <f>D63+E63-1</f>
        <v>45727</v>
      </c>
    </row>
    <row r="64" spans="1:6" x14ac:dyDescent="0.25">
      <c r="A64" s="32">
        <f t="shared" si="1"/>
        <v>63</v>
      </c>
      <c r="B64" s="78"/>
      <c r="C64" s="131" t="s">
        <v>62</v>
      </c>
      <c r="D64" s="131"/>
      <c r="E64" s="131"/>
      <c r="F64" s="131"/>
    </row>
    <row r="65" spans="1:6" x14ac:dyDescent="0.25">
      <c r="A65" s="32">
        <f t="shared" si="1"/>
        <v>64</v>
      </c>
      <c r="B65" s="78"/>
      <c r="C65" s="7" t="s">
        <v>65</v>
      </c>
      <c r="D65" s="8">
        <v>45731</v>
      </c>
      <c r="E65" s="9">
        <v>23</v>
      </c>
      <c r="F65" s="8">
        <f t="shared" ref="F65:F72" si="6">D65+E65-1</f>
        <v>45753</v>
      </c>
    </row>
    <row r="66" spans="1:6" ht="28.5" x14ac:dyDescent="0.25">
      <c r="A66" s="32">
        <f t="shared" si="1"/>
        <v>65</v>
      </c>
      <c r="B66" s="78" t="s">
        <v>225</v>
      </c>
      <c r="C66" s="10" t="s">
        <v>61</v>
      </c>
      <c r="D66" s="11">
        <f>D65</f>
        <v>45731</v>
      </c>
      <c r="E66" s="12">
        <v>23</v>
      </c>
      <c r="F66" s="11">
        <f t="shared" si="6"/>
        <v>45753</v>
      </c>
    </row>
    <row r="67" spans="1:6" x14ac:dyDescent="0.25">
      <c r="A67" s="32">
        <f t="shared" si="1"/>
        <v>66</v>
      </c>
      <c r="B67" s="78" t="s">
        <v>225</v>
      </c>
      <c r="C67" s="10" t="s">
        <v>60</v>
      </c>
      <c r="D67" s="11">
        <f>D65</f>
        <v>45731</v>
      </c>
      <c r="E67" s="12">
        <f>E66</f>
        <v>23</v>
      </c>
      <c r="F67" s="11">
        <f t="shared" si="6"/>
        <v>45753</v>
      </c>
    </row>
    <row r="68" spans="1:6" ht="27" x14ac:dyDescent="0.25">
      <c r="A68" s="32">
        <f t="shared" ref="A68:A81" si="7">A67+1</f>
        <v>67</v>
      </c>
      <c r="B68" s="78"/>
      <c r="C68" s="7" t="s">
        <v>89</v>
      </c>
      <c r="D68" s="8">
        <f>F65+1</f>
        <v>45754</v>
      </c>
      <c r="E68" s="9">
        <v>21</v>
      </c>
      <c r="F68" s="8">
        <f t="shared" si="6"/>
        <v>45774</v>
      </c>
    </row>
    <row r="69" spans="1:6" ht="28.5" x14ac:dyDescent="0.25">
      <c r="A69" s="32">
        <f t="shared" si="7"/>
        <v>68</v>
      </c>
      <c r="B69" s="78" t="s">
        <v>226</v>
      </c>
      <c r="C69" s="10" t="s">
        <v>68</v>
      </c>
      <c r="D69" s="11">
        <f>D68</f>
        <v>45754</v>
      </c>
      <c r="E69" s="12">
        <f>E68</f>
        <v>21</v>
      </c>
      <c r="F69" s="11">
        <f t="shared" si="6"/>
        <v>45774</v>
      </c>
    </row>
    <row r="70" spans="1:6" x14ac:dyDescent="0.25">
      <c r="A70" s="32">
        <f t="shared" si="7"/>
        <v>69</v>
      </c>
      <c r="B70" s="78" t="s">
        <v>227</v>
      </c>
      <c r="C70" s="10" t="s">
        <v>93</v>
      </c>
      <c r="D70" s="11">
        <f>D68</f>
        <v>45754</v>
      </c>
      <c r="E70" s="12">
        <v>5</v>
      </c>
      <c r="F70" s="11">
        <f t="shared" si="6"/>
        <v>45758</v>
      </c>
    </row>
    <row r="71" spans="1:6" x14ac:dyDescent="0.25">
      <c r="A71" s="32">
        <f t="shared" si="7"/>
        <v>70</v>
      </c>
      <c r="B71" s="78" t="s">
        <v>212</v>
      </c>
      <c r="C71" s="29" t="s">
        <v>66</v>
      </c>
      <c r="D71" s="30">
        <f>D68</f>
        <v>45754</v>
      </c>
      <c r="E71" s="31">
        <v>2</v>
      </c>
      <c r="F71" s="30">
        <f t="shared" si="6"/>
        <v>45755</v>
      </c>
    </row>
    <row r="72" spans="1:6" x14ac:dyDescent="0.25">
      <c r="A72" s="32">
        <f t="shared" si="7"/>
        <v>71</v>
      </c>
      <c r="B72" s="78"/>
      <c r="C72" s="7" t="s">
        <v>67</v>
      </c>
      <c r="D72" s="8">
        <f>F68+1</f>
        <v>45775</v>
      </c>
      <c r="E72" s="9">
        <v>21</v>
      </c>
      <c r="F72" s="8">
        <f t="shared" si="6"/>
        <v>45795</v>
      </c>
    </row>
    <row r="73" spans="1:6" ht="28.5" x14ac:dyDescent="0.25">
      <c r="A73" s="32">
        <f t="shared" si="7"/>
        <v>72</v>
      </c>
      <c r="B73" s="78" t="s">
        <v>228</v>
      </c>
      <c r="C73" s="10" t="s">
        <v>94</v>
      </c>
      <c r="D73" s="11">
        <f>D72</f>
        <v>45775</v>
      </c>
      <c r="E73" s="12">
        <v>21</v>
      </c>
      <c r="F73" s="11">
        <f>D73+E73-1</f>
        <v>45795</v>
      </c>
    </row>
    <row r="74" spans="1:6" x14ac:dyDescent="0.25">
      <c r="A74" s="32">
        <f t="shared" si="7"/>
        <v>73</v>
      </c>
      <c r="B74" s="78"/>
      <c r="C74" s="7" t="s">
        <v>69</v>
      </c>
      <c r="D74" s="8">
        <f>F72+1</f>
        <v>45796</v>
      </c>
      <c r="E74" s="9">
        <v>21</v>
      </c>
      <c r="F74" s="8">
        <f t="shared" ref="F74:F75" si="8">D74+E74-1</f>
        <v>45816</v>
      </c>
    </row>
    <row r="75" spans="1:6" ht="26.25" x14ac:dyDescent="0.25">
      <c r="A75" s="32">
        <f t="shared" si="7"/>
        <v>74</v>
      </c>
      <c r="B75" s="78" t="s">
        <v>230</v>
      </c>
      <c r="C75" s="10" t="s">
        <v>92</v>
      </c>
      <c r="D75" s="21">
        <f>D74</f>
        <v>45796</v>
      </c>
      <c r="E75" s="22">
        <v>21</v>
      </c>
      <c r="F75" s="11">
        <f t="shared" si="8"/>
        <v>45816</v>
      </c>
    </row>
    <row r="76" spans="1:6" ht="28.5" x14ac:dyDescent="0.25">
      <c r="A76" s="32">
        <f t="shared" si="7"/>
        <v>75</v>
      </c>
      <c r="B76" s="78" t="s">
        <v>229</v>
      </c>
      <c r="C76" s="10" t="s">
        <v>94</v>
      </c>
      <c r="D76" s="11">
        <f>D74</f>
        <v>45796</v>
      </c>
      <c r="E76" s="12">
        <v>9</v>
      </c>
      <c r="F76" s="11">
        <f>D76+E76-1</f>
        <v>45804</v>
      </c>
    </row>
    <row r="77" spans="1:6" x14ac:dyDescent="0.25">
      <c r="A77" s="32">
        <f t="shared" si="7"/>
        <v>76</v>
      </c>
      <c r="B77" s="78"/>
      <c r="C77" s="7" t="s">
        <v>75</v>
      </c>
      <c r="D77" s="8">
        <f>F74+1</f>
        <v>45817</v>
      </c>
      <c r="E77" s="9">
        <v>90</v>
      </c>
      <c r="F77" s="8">
        <f t="shared" ref="F77" si="9">D77+E77-1</f>
        <v>45906</v>
      </c>
    </row>
    <row r="78" spans="1:6" ht="28.5" x14ac:dyDescent="0.25">
      <c r="A78" s="32">
        <f t="shared" si="7"/>
        <v>77</v>
      </c>
      <c r="B78" s="78" t="s">
        <v>231</v>
      </c>
      <c r="C78" s="10" t="s">
        <v>70</v>
      </c>
      <c r="D78" s="11">
        <f>D77</f>
        <v>45817</v>
      </c>
      <c r="E78" s="12">
        <v>3</v>
      </c>
      <c r="F78" s="11">
        <f>D78+E78-1</f>
        <v>45819</v>
      </c>
    </row>
    <row r="79" spans="1:6" x14ac:dyDescent="0.25">
      <c r="A79" s="32">
        <f t="shared" si="7"/>
        <v>78</v>
      </c>
      <c r="B79" s="78" t="s">
        <v>212</v>
      </c>
      <c r="C79" s="29" t="s">
        <v>108</v>
      </c>
      <c r="D79" s="30">
        <f>D77</f>
        <v>45817</v>
      </c>
      <c r="E79" s="31">
        <v>3</v>
      </c>
      <c r="F79" s="30">
        <f t="shared" ref="F79" si="10">D79+E79-1</f>
        <v>45819</v>
      </c>
    </row>
    <row r="80" spans="1:6" ht="28.5" x14ac:dyDescent="0.25">
      <c r="A80" s="32">
        <f t="shared" si="7"/>
        <v>79</v>
      </c>
      <c r="B80" s="78" t="s">
        <v>231</v>
      </c>
      <c r="C80" s="10" t="s">
        <v>70</v>
      </c>
      <c r="D80" s="11">
        <f>F78+14</f>
        <v>45833</v>
      </c>
      <c r="E80" s="12">
        <v>3</v>
      </c>
      <c r="F80" s="11">
        <f>D80+E80-1</f>
        <v>45835</v>
      </c>
    </row>
    <row r="81" spans="1:6" x14ac:dyDescent="0.25">
      <c r="A81" s="32">
        <f t="shared" si="7"/>
        <v>80</v>
      </c>
      <c r="B81" s="78" t="s">
        <v>212</v>
      </c>
      <c r="C81" s="29" t="s">
        <v>66</v>
      </c>
      <c r="D81" s="30">
        <f>F79+14</f>
        <v>45833</v>
      </c>
      <c r="E81" s="31">
        <v>3</v>
      </c>
      <c r="F81" s="30">
        <f t="shared" ref="F81" si="11">D81+E81-1</f>
        <v>45835</v>
      </c>
    </row>
    <row r="82" spans="1:6" x14ac:dyDescent="0.25">
      <c r="D82" s="2"/>
      <c r="F82" s="2"/>
    </row>
    <row r="83" spans="1:6" x14ac:dyDescent="0.25">
      <c r="D83" s="2"/>
      <c r="F83" s="2"/>
    </row>
    <row r="84" spans="1:6" x14ac:dyDescent="0.25">
      <c r="D84" s="2"/>
      <c r="F84" s="2"/>
    </row>
    <row r="85" spans="1:6" x14ac:dyDescent="0.25">
      <c r="D85" s="2"/>
      <c r="F85" s="2"/>
    </row>
    <row r="86" spans="1:6" x14ac:dyDescent="0.25">
      <c r="D86" s="2"/>
      <c r="F86" s="2"/>
    </row>
    <row r="87" spans="1:6" x14ac:dyDescent="0.25">
      <c r="D87" s="2"/>
      <c r="F87" s="2"/>
    </row>
    <row r="88" spans="1:6" x14ac:dyDescent="0.25">
      <c r="D88" s="2"/>
      <c r="F88" s="2"/>
    </row>
    <row r="89" spans="1:6" x14ac:dyDescent="0.25">
      <c r="D89" s="2"/>
      <c r="F89" s="2"/>
    </row>
    <row r="90" spans="1:6" x14ac:dyDescent="0.25">
      <c r="D90" s="2"/>
      <c r="F90" s="2"/>
    </row>
    <row r="91" spans="1:6" x14ac:dyDescent="0.25">
      <c r="D91" s="2"/>
      <c r="F91" s="2"/>
    </row>
    <row r="92" spans="1:6" x14ac:dyDescent="0.25">
      <c r="D92" s="2"/>
      <c r="F92" s="2"/>
    </row>
    <row r="93" spans="1:6" x14ac:dyDescent="0.25">
      <c r="D93" s="2"/>
      <c r="F93" s="2"/>
    </row>
    <row r="94" spans="1:6" x14ac:dyDescent="0.25">
      <c r="D94" s="2"/>
      <c r="F94" s="2"/>
    </row>
    <row r="95" spans="1:6" x14ac:dyDescent="0.25">
      <c r="D95" s="2"/>
      <c r="F95" s="2"/>
    </row>
    <row r="96" spans="1:6" x14ac:dyDescent="0.25">
      <c r="D96" s="2"/>
      <c r="F96" s="2"/>
    </row>
    <row r="97" spans="4:6" x14ac:dyDescent="0.25">
      <c r="D97" s="2"/>
      <c r="F97" s="2"/>
    </row>
    <row r="98" spans="4:6" x14ac:dyDescent="0.25">
      <c r="D98" s="2"/>
      <c r="F98" s="2"/>
    </row>
  </sheetData>
  <mergeCells count="4">
    <mergeCell ref="C2:F2"/>
    <mergeCell ref="C31:F31"/>
    <mergeCell ref="C48:F48"/>
    <mergeCell ref="C64:F64"/>
  </mergeCells>
  <pageMargins left="0.7" right="0.7" top="0.78740157499999996" bottom="0.78740157499999996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A3BDA-4E8D-499C-956C-7F30CA7BD1EA}">
  <dimension ref="A1:G213"/>
  <sheetViews>
    <sheetView topLeftCell="A52" zoomScale="115" zoomScaleNormal="115" workbookViewId="0">
      <selection activeCell="J28" sqref="J28"/>
    </sheetView>
  </sheetViews>
  <sheetFormatPr defaultRowHeight="15" x14ac:dyDescent="0.25"/>
  <cols>
    <col min="1" max="1" width="4" style="33" bestFit="1" customWidth="1"/>
    <col min="2" max="2" width="6" style="76" customWidth="1"/>
    <col min="3" max="3" width="58" style="3" customWidth="1"/>
    <col min="4" max="4" width="9.5703125" style="1" bestFit="1" customWidth="1"/>
    <col min="5" max="5" width="5" style="1" bestFit="1" customWidth="1"/>
    <col min="6" max="6" width="9.5703125" style="1" bestFit="1" customWidth="1"/>
    <col min="7" max="7" width="9.140625" style="41"/>
    <col min="8" max="16384" width="9.140625" style="1"/>
  </cols>
  <sheetData>
    <row r="1" spans="1:6" ht="30" x14ac:dyDescent="0.25">
      <c r="C1" s="90" t="s">
        <v>375</v>
      </c>
    </row>
    <row r="2" spans="1:6" ht="24" x14ac:dyDescent="0.25">
      <c r="A2" s="32"/>
      <c r="B2" s="86" t="s">
        <v>287</v>
      </c>
      <c r="C2" s="5" t="s">
        <v>57</v>
      </c>
      <c r="D2" s="6" t="s">
        <v>1</v>
      </c>
      <c r="E2" s="6" t="s">
        <v>2</v>
      </c>
      <c r="F2" s="6" t="s">
        <v>3</v>
      </c>
    </row>
    <row r="3" spans="1:6" x14ac:dyDescent="0.25">
      <c r="A3" s="32">
        <v>1</v>
      </c>
      <c r="B3" s="78"/>
      <c r="C3" s="131" t="s">
        <v>5</v>
      </c>
      <c r="D3" s="131"/>
      <c r="E3" s="131"/>
      <c r="F3" s="131"/>
    </row>
    <row r="4" spans="1:6" x14ac:dyDescent="0.25">
      <c r="A4" s="32">
        <f>A3+1</f>
        <v>2</v>
      </c>
      <c r="B4" s="78"/>
      <c r="C4" s="7" t="s">
        <v>4</v>
      </c>
      <c r="D4" s="8">
        <v>44835</v>
      </c>
      <c r="E4" s="9">
        <v>78</v>
      </c>
      <c r="F4" s="8">
        <f t="shared" ref="F4:F8" si="0">D4+E4-1</f>
        <v>44912</v>
      </c>
    </row>
    <row r="5" spans="1:6" x14ac:dyDescent="0.25">
      <c r="A5" s="32">
        <f t="shared" ref="A5:A86" si="1">A4+1</f>
        <v>3</v>
      </c>
      <c r="B5" s="78"/>
      <c r="C5" s="26" t="s">
        <v>58</v>
      </c>
      <c r="D5" s="27">
        <f>D4</f>
        <v>44835</v>
      </c>
      <c r="E5" s="28">
        <f>30*(6+4)</f>
        <v>300</v>
      </c>
      <c r="F5" s="27">
        <f>D5+E5-1</f>
        <v>45134</v>
      </c>
    </row>
    <row r="6" spans="1:6" x14ac:dyDescent="0.25">
      <c r="A6" s="32">
        <f t="shared" si="1"/>
        <v>4</v>
      </c>
      <c r="B6" s="78" t="s">
        <v>190</v>
      </c>
      <c r="C6" s="10" t="s">
        <v>361</v>
      </c>
      <c r="D6" s="11">
        <f>D4</f>
        <v>44835</v>
      </c>
      <c r="E6" s="74" t="s">
        <v>91</v>
      </c>
      <c r="F6" s="75" t="s">
        <v>91</v>
      </c>
    </row>
    <row r="7" spans="1:6" ht="30" x14ac:dyDescent="0.25">
      <c r="A7" s="32">
        <f t="shared" si="1"/>
        <v>5</v>
      </c>
      <c r="B7" s="77" t="s">
        <v>204</v>
      </c>
      <c r="C7" s="10" t="s">
        <v>98</v>
      </c>
      <c r="D7" s="11">
        <f>D4</f>
        <v>44835</v>
      </c>
      <c r="E7" s="12">
        <v>2</v>
      </c>
      <c r="F7" s="11">
        <f t="shared" si="0"/>
        <v>44836</v>
      </c>
    </row>
    <row r="8" spans="1:6" ht="26.25" x14ac:dyDescent="0.25">
      <c r="A8" s="32">
        <f t="shared" si="1"/>
        <v>6</v>
      </c>
      <c r="B8" s="77"/>
      <c r="C8" s="10" t="s">
        <v>365</v>
      </c>
      <c r="D8" s="11">
        <f>F7</f>
        <v>44836</v>
      </c>
      <c r="E8" s="12">
        <v>1</v>
      </c>
      <c r="F8" s="11">
        <f t="shared" si="0"/>
        <v>44836</v>
      </c>
    </row>
    <row r="9" spans="1:6" ht="26.25" x14ac:dyDescent="0.25">
      <c r="A9" s="32">
        <f t="shared" si="1"/>
        <v>7</v>
      </c>
      <c r="B9" s="77"/>
      <c r="C9" s="10" t="s">
        <v>366</v>
      </c>
      <c r="D9" s="11">
        <f>F8+1</f>
        <v>44837</v>
      </c>
      <c r="E9" s="12">
        <v>1</v>
      </c>
      <c r="F9" s="11">
        <f t="shared" ref="F9" si="2">D9+E9-1</f>
        <v>44837</v>
      </c>
    </row>
    <row r="10" spans="1:6" ht="26.25" x14ac:dyDescent="0.25">
      <c r="A10" s="32">
        <f t="shared" si="1"/>
        <v>8</v>
      </c>
      <c r="B10" s="77"/>
      <c r="C10" s="10" t="s">
        <v>367</v>
      </c>
      <c r="D10" s="11">
        <f>F9+1</f>
        <v>44838</v>
      </c>
      <c r="E10" s="12">
        <v>1</v>
      </c>
      <c r="F10" s="11">
        <f t="shared" ref="F10" si="3">D10+E10-1</f>
        <v>44838</v>
      </c>
    </row>
    <row r="11" spans="1:6" x14ac:dyDescent="0.25">
      <c r="A11" s="32">
        <f t="shared" si="1"/>
        <v>9</v>
      </c>
      <c r="B11" s="80"/>
      <c r="C11" s="17" t="s">
        <v>273</v>
      </c>
      <c r="D11" s="18">
        <f>F7</f>
        <v>44836</v>
      </c>
      <c r="E11" s="19">
        <v>1</v>
      </c>
      <c r="F11" s="18">
        <f t="shared" ref="F11:F46" si="4">D11+E11-1</f>
        <v>44836</v>
      </c>
    </row>
    <row r="12" spans="1:6" x14ac:dyDescent="0.25">
      <c r="A12" s="32">
        <f t="shared" si="1"/>
        <v>10</v>
      </c>
      <c r="B12" s="80"/>
      <c r="C12" s="17" t="s">
        <v>274</v>
      </c>
      <c r="D12" s="18">
        <f t="shared" ref="D12:D17" si="5">F11+1</f>
        <v>44837</v>
      </c>
      <c r="E12" s="19">
        <v>1</v>
      </c>
      <c r="F12" s="18">
        <f t="shared" si="4"/>
        <v>44837</v>
      </c>
    </row>
    <row r="13" spans="1:6" x14ac:dyDescent="0.25">
      <c r="A13" s="32">
        <f t="shared" si="1"/>
        <v>11</v>
      </c>
      <c r="B13" s="80"/>
      <c r="C13" s="17" t="s">
        <v>275</v>
      </c>
      <c r="D13" s="18">
        <f t="shared" si="5"/>
        <v>44838</v>
      </c>
      <c r="E13" s="19">
        <v>1</v>
      </c>
      <c r="F13" s="18">
        <f t="shared" si="4"/>
        <v>44838</v>
      </c>
    </row>
    <row r="14" spans="1:6" x14ac:dyDescent="0.25">
      <c r="A14" s="32">
        <f t="shared" si="1"/>
        <v>12</v>
      </c>
      <c r="B14" s="80"/>
      <c r="C14" s="17" t="s">
        <v>272</v>
      </c>
      <c r="D14" s="18">
        <f t="shared" si="5"/>
        <v>44839</v>
      </c>
      <c r="E14" s="19">
        <v>2</v>
      </c>
      <c r="F14" s="18">
        <f t="shared" si="4"/>
        <v>44840</v>
      </c>
    </row>
    <row r="15" spans="1:6" ht="26.25" x14ac:dyDescent="0.25">
      <c r="A15" s="32">
        <f t="shared" si="1"/>
        <v>13</v>
      </c>
      <c r="B15" s="80"/>
      <c r="C15" s="17" t="s">
        <v>364</v>
      </c>
      <c r="D15" s="18">
        <f t="shared" si="5"/>
        <v>44841</v>
      </c>
      <c r="E15" s="19">
        <v>1</v>
      </c>
      <c r="F15" s="18">
        <f t="shared" si="4"/>
        <v>44841</v>
      </c>
    </row>
    <row r="16" spans="1:6" x14ac:dyDescent="0.25">
      <c r="A16" s="32">
        <f t="shared" si="1"/>
        <v>14</v>
      </c>
      <c r="B16" s="81" t="s">
        <v>179</v>
      </c>
      <c r="C16" s="17" t="s">
        <v>253</v>
      </c>
      <c r="D16" s="18">
        <f t="shared" si="5"/>
        <v>44842</v>
      </c>
      <c r="E16" s="19">
        <v>2</v>
      </c>
      <c r="F16" s="18">
        <f t="shared" si="4"/>
        <v>44843</v>
      </c>
    </row>
    <row r="17" spans="1:6" x14ac:dyDescent="0.25">
      <c r="A17" s="32">
        <f t="shared" si="1"/>
        <v>15</v>
      </c>
      <c r="B17" s="81" t="s">
        <v>180</v>
      </c>
      <c r="C17" s="17" t="s">
        <v>254</v>
      </c>
      <c r="D17" s="18">
        <f t="shared" si="5"/>
        <v>44844</v>
      </c>
      <c r="E17" s="19">
        <v>2</v>
      </c>
      <c r="F17" s="18">
        <f t="shared" si="4"/>
        <v>44845</v>
      </c>
    </row>
    <row r="18" spans="1:6" x14ac:dyDescent="0.25">
      <c r="A18" s="32">
        <f t="shared" si="1"/>
        <v>16</v>
      </c>
      <c r="B18" s="81"/>
      <c r="C18" s="17" t="s">
        <v>255</v>
      </c>
      <c r="D18" s="18">
        <f t="shared" ref="D18" si="6">F17+1</f>
        <v>44846</v>
      </c>
      <c r="E18" s="19">
        <v>7</v>
      </c>
      <c r="F18" s="18">
        <f t="shared" si="4"/>
        <v>44852</v>
      </c>
    </row>
    <row r="19" spans="1:6" x14ac:dyDescent="0.25">
      <c r="A19" s="32">
        <f t="shared" si="1"/>
        <v>17</v>
      </c>
      <c r="B19" s="81" t="s">
        <v>115</v>
      </c>
      <c r="C19" s="17" t="s">
        <v>256</v>
      </c>
      <c r="D19" s="18">
        <f>F18+1</f>
        <v>44853</v>
      </c>
      <c r="E19" s="19">
        <v>2</v>
      </c>
      <c r="F19" s="18">
        <f t="shared" si="4"/>
        <v>44854</v>
      </c>
    </row>
    <row r="20" spans="1:6" x14ac:dyDescent="0.25">
      <c r="A20" s="32">
        <f t="shared" si="1"/>
        <v>18</v>
      </c>
      <c r="B20" s="81" t="s">
        <v>192</v>
      </c>
      <c r="C20" s="17" t="s">
        <v>257</v>
      </c>
      <c r="D20" s="18">
        <f>F19+1</f>
        <v>44855</v>
      </c>
      <c r="E20" s="19">
        <v>1</v>
      </c>
      <c r="F20" s="18">
        <f t="shared" si="4"/>
        <v>44855</v>
      </c>
    </row>
    <row r="21" spans="1:6" ht="28.5" x14ac:dyDescent="0.25">
      <c r="A21" s="32">
        <f t="shared" si="1"/>
        <v>19</v>
      </c>
      <c r="B21" s="81" t="s">
        <v>188</v>
      </c>
      <c r="C21" s="17" t="s">
        <v>258</v>
      </c>
      <c r="D21" s="18">
        <f>F20+1</f>
        <v>44856</v>
      </c>
      <c r="E21" s="19">
        <v>3</v>
      </c>
      <c r="F21" s="18">
        <f t="shared" si="4"/>
        <v>44858</v>
      </c>
    </row>
    <row r="22" spans="1:6" x14ac:dyDescent="0.25">
      <c r="A22" s="32">
        <f t="shared" si="1"/>
        <v>20</v>
      </c>
      <c r="B22" s="80"/>
      <c r="C22" s="17" t="s">
        <v>259</v>
      </c>
      <c r="D22" s="18">
        <f>F21+1</f>
        <v>44859</v>
      </c>
      <c r="E22" s="19">
        <v>6</v>
      </c>
      <c r="F22" s="18">
        <f t="shared" si="4"/>
        <v>44864</v>
      </c>
    </row>
    <row r="23" spans="1:6" x14ac:dyDescent="0.25">
      <c r="A23" s="32">
        <f t="shared" si="1"/>
        <v>21</v>
      </c>
      <c r="B23" s="80"/>
      <c r="C23" s="17" t="s">
        <v>260</v>
      </c>
      <c r="D23" s="18">
        <f>F22+1</f>
        <v>44865</v>
      </c>
      <c r="E23" s="19">
        <v>1</v>
      </c>
      <c r="F23" s="18">
        <f t="shared" si="4"/>
        <v>44865</v>
      </c>
    </row>
    <row r="24" spans="1:6" x14ac:dyDescent="0.25">
      <c r="A24" s="32">
        <f t="shared" si="1"/>
        <v>22</v>
      </c>
      <c r="B24" s="80"/>
      <c r="C24" s="17" t="s">
        <v>261</v>
      </c>
      <c r="D24" s="18">
        <f>F23</f>
        <v>44865</v>
      </c>
      <c r="E24" s="19">
        <v>1</v>
      </c>
      <c r="F24" s="18">
        <f t="shared" si="4"/>
        <v>44865</v>
      </c>
    </row>
    <row r="25" spans="1:6" x14ac:dyDescent="0.25">
      <c r="A25" s="32">
        <f t="shared" si="1"/>
        <v>23</v>
      </c>
      <c r="B25" s="80"/>
      <c r="C25" s="17" t="s">
        <v>262</v>
      </c>
      <c r="D25" s="18">
        <f t="shared" ref="D25:D32" si="7">F24+1</f>
        <v>44866</v>
      </c>
      <c r="E25" s="19">
        <v>1</v>
      </c>
      <c r="F25" s="18">
        <f t="shared" si="4"/>
        <v>44866</v>
      </c>
    </row>
    <row r="26" spans="1:6" ht="28.5" x14ac:dyDescent="0.25">
      <c r="A26" s="32">
        <f t="shared" si="1"/>
        <v>24</v>
      </c>
      <c r="B26" s="81" t="s">
        <v>181</v>
      </c>
      <c r="C26" s="17" t="s">
        <v>263</v>
      </c>
      <c r="D26" s="18">
        <f t="shared" si="7"/>
        <v>44867</v>
      </c>
      <c r="E26" s="19">
        <v>2</v>
      </c>
      <c r="F26" s="18">
        <f t="shared" si="4"/>
        <v>44868</v>
      </c>
    </row>
    <row r="27" spans="1:6" ht="28.5" x14ac:dyDescent="0.25">
      <c r="A27" s="32">
        <f t="shared" si="1"/>
        <v>25</v>
      </c>
      <c r="B27" s="81" t="s">
        <v>183</v>
      </c>
      <c r="C27" s="17" t="s">
        <v>264</v>
      </c>
      <c r="D27" s="18">
        <f t="shared" si="7"/>
        <v>44869</v>
      </c>
      <c r="E27" s="19">
        <v>2</v>
      </c>
      <c r="F27" s="18">
        <f t="shared" si="4"/>
        <v>44870</v>
      </c>
    </row>
    <row r="28" spans="1:6" x14ac:dyDescent="0.25">
      <c r="A28" s="32">
        <f t="shared" si="1"/>
        <v>26</v>
      </c>
      <c r="B28" s="81" t="s">
        <v>193</v>
      </c>
      <c r="C28" s="17" t="s">
        <v>265</v>
      </c>
      <c r="D28" s="18">
        <f t="shared" si="7"/>
        <v>44871</v>
      </c>
      <c r="E28" s="19">
        <v>1</v>
      </c>
      <c r="F28" s="18">
        <f t="shared" si="4"/>
        <v>44871</v>
      </c>
    </row>
    <row r="29" spans="1:6" x14ac:dyDescent="0.25">
      <c r="A29" s="32">
        <f t="shared" si="1"/>
        <v>27</v>
      </c>
      <c r="B29" s="81" t="s">
        <v>194</v>
      </c>
      <c r="C29" s="17" t="s">
        <v>276</v>
      </c>
      <c r="D29" s="18">
        <f t="shared" si="7"/>
        <v>44872</v>
      </c>
      <c r="E29" s="19">
        <v>2</v>
      </c>
      <c r="F29" s="18">
        <f t="shared" si="4"/>
        <v>44873</v>
      </c>
    </row>
    <row r="30" spans="1:6" ht="28.5" x14ac:dyDescent="0.25">
      <c r="A30" s="32">
        <f t="shared" si="1"/>
        <v>28</v>
      </c>
      <c r="B30" s="81" t="s">
        <v>195</v>
      </c>
      <c r="C30" s="17" t="s">
        <v>266</v>
      </c>
      <c r="D30" s="18">
        <f t="shared" si="7"/>
        <v>44874</v>
      </c>
      <c r="E30" s="19">
        <v>1</v>
      </c>
      <c r="F30" s="18">
        <f t="shared" si="4"/>
        <v>44874</v>
      </c>
    </row>
    <row r="31" spans="1:6" x14ac:dyDescent="0.25">
      <c r="A31" s="32">
        <f t="shared" si="1"/>
        <v>29</v>
      </c>
      <c r="B31" s="81" t="s">
        <v>196</v>
      </c>
      <c r="C31" s="17" t="s">
        <v>267</v>
      </c>
      <c r="D31" s="18">
        <f t="shared" si="7"/>
        <v>44875</v>
      </c>
      <c r="E31" s="19">
        <v>6</v>
      </c>
      <c r="F31" s="18">
        <f t="shared" si="4"/>
        <v>44880</v>
      </c>
    </row>
    <row r="32" spans="1:6" x14ac:dyDescent="0.25">
      <c r="A32" s="32">
        <f t="shared" si="1"/>
        <v>30</v>
      </c>
      <c r="B32" s="80"/>
      <c r="C32" s="17" t="s">
        <v>268</v>
      </c>
      <c r="D32" s="18">
        <f t="shared" si="7"/>
        <v>44881</v>
      </c>
      <c r="E32" s="19">
        <v>5</v>
      </c>
      <c r="F32" s="18">
        <f t="shared" si="4"/>
        <v>44885</v>
      </c>
    </row>
    <row r="33" spans="1:6" x14ac:dyDescent="0.25">
      <c r="A33" s="32">
        <f t="shared" si="1"/>
        <v>31</v>
      </c>
      <c r="B33" s="81" t="s">
        <v>197</v>
      </c>
      <c r="C33" s="17" t="s">
        <v>277</v>
      </c>
      <c r="D33" s="18">
        <f>F31+1</f>
        <v>44881</v>
      </c>
      <c r="E33" s="19">
        <v>1</v>
      </c>
      <c r="F33" s="18">
        <f t="shared" si="4"/>
        <v>44881</v>
      </c>
    </row>
    <row r="34" spans="1:6" x14ac:dyDescent="0.25">
      <c r="A34" s="32">
        <f t="shared" si="1"/>
        <v>32</v>
      </c>
      <c r="B34" s="80"/>
      <c r="C34" s="17" t="s">
        <v>269</v>
      </c>
      <c r="D34" s="18">
        <f>F33+1</f>
        <v>44882</v>
      </c>
      <c r="E34" s="19">
        <v>2</v>
      </c>
      <c r="F34" s="18">
        <f t="shared" si="4"/>
        <v>44883</v>
      </c>
    </row>
    <row r="35" spans="1:6" x14ac:dyDescent="0.25">
      <c r="A35" s="32">
        <f t="shared" si="1"/>
        <v>33</v>
      </c>
      <c r="B35" s="80"/>
      <c r="C35" s="17" t="s">
        <v>270</v>
      </c>
      <c r="D35" s="18">
        <f>F34+1</f>
        <v>44884</v>
      </c>
      <c r="E35" s="19">
        <v>2</v>
      </c>
      <c r="F35" s="18">
        <f t="shared" si="4"/>
        <v>44885</v>
      </c>
    </row>
    <row r="36" spans="1:6" ht="28.5" x14ac:dyDescent="0.25">
      <c r="A36" s="32">
        <f t="shared" si="1"/>
        <v>34</v>
      </c>
      <c r="B36" s="80"/>
      <c r="C36" s="17" t="s">
        <v>271</v>
      </c>
      <c r="D36" s="18">
        <f>F35</f>
        <v>44885</v>
      </c>
      <c r="E36" s="19">
        <v>1</v>
      </c>
      <c r="F36" s="18">
        <f t="shared" si="4"/>
        <v>44885</v>
      </c>
    </row>
    <row r="37" spans="1:6" ht="28.5" x14ac:dyDescent="0.25">
      <c r="A37" s="32">
        <f t="shared" si="1"/>
        <v>35</v>
      </c>
      <c r="B37" s="80"/>
      <c r="C37" s="17" t="s">
        <v>278</v>
      </c>
      <c r="D37" s="18">
        <f t="shared" ref="D37:D46" si="8">F36+1</f>
        <v>44886</v>
      </c>
      <c r="E37" s="19">
        <v>1</v>
      </c>
      <c r="F37" s="18">
        <f t="shared" si="4"/>
        <v>44886</v>
      </c>
    </row>
    <row r="38" spans="1:6" ht="28.5" x14ac:dyDescent="0.25">
      <c r="A38" s="32">
        <f t="shared" si="1"/>
        <v>36</v>
      </c>
      <c r="B38" s="80"/>
      <c r="C38" s="17" t="s">
        <v>279</v>
      </c>
      <c r="D38" s="18">
        <f t="shared" si="8"/>
        <v>44887</v>
      </c>
      <c r="E38" s="19">
        <v>1</v>
      </c>
      <c r="F38" s="18">
        <f t="shared" si="4"/>
        <v>44887</v>
      </c>
    </row>
    <row r="39" spans="1:6" ht="26.25" x14ac:dyDescent="0.25">
      <c r="A39" s="32">
        <f t="shared" si="1"/>
        <v>37</v>
      </c>
      <c r="B39" s="81" t="s">
        <v>200</v>
      </c>
      <c r="C39" s="17" t="s">
        <v>369</v>
      </c>
      <c r="D39" s="18">
        <f t="shared" si="8"/>
        <v>44888</v>
      </c>
      <c r="E39" s="22">
        <v>4</v>
      </c>
      <c r="F39" s="18">
        <f t="shared" si="4"/>
        <v>44891</v>
      </c>
    </row>
    <row r="40" spans="1:6" ht="28.5" x14ac:dyDescent="0.25">
      <c r="A40" s="32">
        <f t="shared" si="1"/>
        <v>38</v>
      </c>
      <c r="B40" s="81"/>
      <c r="C40" s="17" t="s">
        <v>280</v>
      </c>
      <c r="D40" s="18">
        <f t="shared" si="8"/>
        <v>44892</v>
      </c>
      <c r="E40" s="19">
        <v>1</v>
      </c>
      <c r="F40" s="18">
        <f t="shared" si="4"/>
        <v>44892</v>
      </c>
    </row>
    <row r="41" spans="1:6" x14ac:dyDescent="0.25">
      <c r="A41" s="32">
        <f t="shared" si="1"/>
        <v>39</v>
      </c>
      <c r="B41" s="81" t="s">
        <v>201</v>
      </c>
      <c r="C41" s="17" t="s">
        <v>132</v>
      </c>
      <c r="D41" s="18">
        <f t="shared" si="8"/>
        <v>44893</v>
      </c>
      <c r="E41" s="19">
        <v>3</v>
      </c>
      <c r="F41" s="18">
        <f t="shared" si="4"/>
        <v>44895</v>
      </c>
    </row>
    <row r="42" spans="1:6" x14ac:dyDescent="0.25">
      <c r="A42" s="32">
        <f t="shared" si="1"/>
        <v>40</v>
      </c>
      <c r="B42" s="81" t="s">
        <v>202</v>
      </c>
      <c r="C42" s="17" t="s">
        <v>281</v>
      </c>
      <c r="D42" s="18">
        <f t="shared" si="8"/>
        <v>44896</v>
      </c>
      <c r="E42" s="19">
        <v>5</v>
      </c>
      <c r="F42" s="18">
        <f t="shared" si="4"/>
        <v>44900</v>
      </c>
    </row>
    <row r="43" spans="1:6" ht="26.25" x14ac:dyDescent="0.25">
      <c r="A43" s="32">
        <f t="shared" si="1"/>
        <v>41</v>
      </c>
      <c r="B43" s="81" t="s">
        <v>203</v>
      </c>
      <c r="C43" s="17" t="s">
        <v>368</v>
      </c>
      <c r="D43" s="18">
        <f t="shared" si="8"/>
        <v>44901</v>
      </c>
      <c r="E43" s="22">
        <v>3</v>
      </c>
      <c r="F43" s="18">
        <f t="shared" si="4"/>
        <v>44903</v>
      </c>
    </row>
    <row r="44" spans="1:6" x14ac:dyDescent="0.25">
      <c r="A44" s="32">
        <f t="shared" si="1"/>
        <v>42</v>
      </c>
      <c r="B44" s="81"/>
      <c r="C44" s="17" t="s">
        <v>240</v>
      </c>
      <c r="D44" s="18">
        <f t="shared" si="8"/>
        <v>44904</v>
      </c>
      <c r="E44" s="19">
        <v>1</v>
      </c>
      <c r="F44" s="18">
        <f t="shared" si="4"/>
        <v>44904</v>
      </c>
    </row>
    <row r="45" spans="1:6" x14ac:dyDescent="0.25">
      <c r="A45" s="32">
        <f t="shared" si="1"/>
        <v>43</v>
      </c>
      <c r="B45" s="81"/>
      <c r="C45" s="17" t="s">
        <v>282</v>
      </c>
      <c r="D45" s="18">
        <f t="shared" si="8"/>
        <v>44905</v>
      </c>
      <c r="E45" s="19">
        <v>5</v>
      </c>
      <c r="F45" s="18">
        <f t="shared" si="4"/>
        <v>44909</v>
      </c>
    </row>
    <row r="46" spans="1:6" x14ac:dyDescent="0.25">
      <c r="A46" s="32">
        <f t="shared" si="1"/>
        <v>44</v>
      </c>
      <c r="B46" s="81"/>
      <c r="C46" s="17" t="s">
        <v>283</v>
      </c>
      <c r="D46" s="18">
        <f t="shared" si="8"/>
        <v>44910</v>
      </c>
      <c r="E46" s="19">
        <v>4</v>
      </c>
      <c r="F46" s="18">
        <f t="shared" si="4"/>
        <v>44913</v>
      </c>
    </row>
    <row r="47" spans="1:6" x14ac:dyDescent="0.25">
      <c r="A47" s="32">
        <f t="shared" si="1"/>
        <v>45</v>
      </c>
      <c r="B47" s="81"/>
      <c r="C47" s="87" t="s">
        <v>374</v>
      </c>
      <c r="D47" s="88">
        <f>F46</f>
        <v>44913</v>
      </c>
      <c r="E47" s="89">
        <v>1</v>
      </c>
      <c r="F47" s="88">
        <f t="shared" ref="F47:F55" si="9">D47+E47-1</f>
        <v>44913</v>
      </c>
    </row>
    <row r="48" spans="1:6" x14ac:dyDescent="0.25">
      <c r="A48" s="32">
        <f t="shared" si="1"/>
        <v>46</v>
      </c>
      <c r="B48" s="81"/>
      <c r="C48" s="87" t="s">
        <v>139</v>
      </c>
      <c r="D48" s="88">
        <f>F47+1</f>
        <v>44914</v>
      </c>
      <c r="E48" s="89">
        <v>1</v>
      </c>
      <c r="F48" s="88">
        <f t="shared" si="9"/>
        <v>44914</v>
      </c>
    </row>
    <row r="49" spans="1:6" x14ac:dyDescent="0.25">
      <c r="A49" s="32">
        <f t="shared" si="1"/>
        <v>47</v>
      </c>
      <c r="B49" s="81"/>
      <c r="C49" s="87" t="s">
        <v>236</v>
      </c>
      <c r="D49" s="88">
        <f>F48+1</f>
        <v>44915</v>
      </c>
      <c r="E49" s="89">
        <v>1</v>
      </c>
      <c r="F49" s="88">
        <f t="shared" si="9"/>
        <v>44915</v>
      </c>
    </row>
    <row r="50" spans="1:6" x14ac:dyDescent="0.25">
      <c r="A50" s="32">
        <f t="shared" si="1"/>
        <v>48</v>
      </c>
      <c r="B50" s="81"/>
      <c r="C50" s="87" t="s">
        <v>237</v>
      </c>
      <c r="D50" s="88">
        <f>F49+1</f>
        <v>44916</v>
      </c>
      <c r="E50" s="89">
        <v>1</v>
      </c>
      <c r="F50" s="88">
        <f t="shared" si="9"/>
        <v>44916</v>
      </c>
    </row>
    <row r="51" spans="1:6" x14ac:dyDescent="0.25">
      <c r="A51" s="32">
        <f t="shared" si="1"/>
        <v>49</v>
      </c>
      <c r="B51" s="81"/>
      <c r="C51" s="87" t="s">
        <v>238</v>
      </c>
      <c r="D51" s="88">
        <f>F50</f>
        <v>44916</v>
      </c>
      <c r="E51" s="89">
        <v>1</v>
      </c>
      <c r="F51" s="88">
        <f t="shared" si="9"/>
        <v>44916</v>
      </c>
    </row>
    <row r="52" spans="1:6" x14ac:dyDescent="0.25">
      <c r="A52" s="32">
        <f t="shared" si="1"/>
        <v>50</v>
      </c>
      <c r="B52" s="81"/>
      <c r="C52" s="87" t="s">
        <v>239</v>
      </c>
      <c r="D52" s="88">
        <f>F51+1</f>
        <v>44917</v>
      </c>
      <c r="E52" s="89">
        <v>1</v>
      </c>
      <c r="F52" s="88">
        <f t="shared" si="9"/>
        <v>44917</v>
      </c>
    </row>
    <row r="53" spans="1:6" x14ac:dyDescent="0.25">
      <c r="A53" s="32">
        <f t="shared" si="1"/>
        <v>51</v>
      </c>
      <c r="B53" s="81"/>
      <c r="C53" s="87" t="s">
        <v>240</v>
      </c>
      <c r="D53" s="88">
        <f>F52+1</f>
        <v>44918</v>
      </c>
      <c r="E53" s="89">
        <v>1</v>
      </c>
      <c r="F53" s="88">
        <f t="shared" si="9"/>
        <v>44918</v>
      </c>
    </row>
    <row r="54" spans="1:6" x14ac:dyDescent="0.25">
      <c r="A54" s="32">
        <f t="shared" si="1"/>
        <v>52</v>
      </c>
      <c r="B54" s="81"/>
      <c r="C54" s="87" t="s">
        <v>241</v>
      </c>
      <c r="D54" s="88">
        <f>F53</f>
        <v>44918</v>
      </c>
      <c r="E54" s="89">
        <v>1</v>
      </c>
      <c r="F54" s="88">
        <f t="shared" si="9"/>
        <v>44918</v>
      </c>
    </row>
    <row r="55" spans="1:6" x14ac:dyDescent="0.25">
      <c r="A55" s="32">
        <f t="shared" si="1"/>
        <v>53</v>
      </c>
      <c r="B55" s="78"/>
      <c r="C55" s="25" t="s">
        <v>35</v>
      </c>
      <c r="D55" s="23">
        <f>F54+1</f>
        <v>44919</v>
      </c>
      <c r="E55" s="24">
        <v>37</v>
      </c>
      <c r="F55" s="23">
        <f t="shared" si="9"/>
        <v>44955</v>
      </c>
    </row>
    <row r="56" spans="1:6" x14ac:dyDescent="0.25">
      <c r="A56" s="32">
        <f t="shared" si="1"/>
        <v>54</v>
      </c>
      <c r="B56" s="78"/>
      <c r="C56" s="131" t="s">
        <v>15</v>
      </c>
      <c r="D56" s="131"/>
      <c r="E56" s="131"/>
      <c r="F56" s="131"/>
    </row>
    <row r="57" spans="1:6" x14ac:dyDescent="0.25">
      <c r="A57" s="32">
        <f t="shared" si="1"/>
        <v>55</v>
      </c>
      <c r="B57" s="78"/>
      <c r="C57" s="7" t="s">
        <v>53</v>
      </c>
      <c r="D57" s="8">
        <v>44956</v>
      </c>
      <c r="E57" s="9">
        <f>105+8+7-1+15+15</f>
        <v>149</v>
      </c>
      <c r="F57" s="8">
        <f t="shared" ref="F57:F132" si="10">D57+E57-1</f>
        <v>45104</v>
      </c>
    </row>
    <row r="58" spans="1:6" ht="26.25" x14ac:dyDescent="0.25">
      <c r="A58" s="32">
        <f t="shared" si="1"/>
        <v>56</v>
      </c>
      <c r="B58" s="82" t="s">
        <v>184</v>
      </c>
      <c r="C58" s="83" t="s">
        <v>370</v>
      </c>
      <c r="D58" s="84">
        <f>D57</f>
        <v>44956</v>
      </c>
      <c r="E58" s="85">
        <v>15</v>
      </c>
      <c r="F58" s="84">
        <f>D58+E58-1</f>
        <v>44970</v>
      </c>
    </row>
    <row r="59" spans="1:6" x14ac:dyDescent="0.25">
      <c r="A59" s="32">
        <f t="shared" si="1"/>
        <v>57</v>
      </c>
      <c r="B59" s="82" t="s">
        <v>185</v>
      </c>
      <c r="C59" s="83" t="s">
        <v>371</v>
      </c>
      <c r="D59" s="84">
        <f>F58+1</f>
        <v>44971</v>
      </c>
      <c r="E59" s="85">
        <v>15</v>
      </c>
      <c r="F59" s="84">
        <f>D59+E59-1</f>
        <v>44985</v>
      </c>
    </row>
    <row r="60" spans="1:6" ht="26.25" x14ac:dyDescent="0.25">
      <c r="A60" s="32">
        <f t="shared" si="1"/>
        <v>58</v>
      </c>
      <c r="B60" s="82" t="s">
        <v>187</v>
      </c>
      <c r="C60" s="83" t="s">
        <v>372</v>
      </c>
      <c r="D60" s="84">
        <f>D57</f>
        <v>44956</v>
      </c>
      <c r="E60" s="85">
        <v>15</v>
      </c>
      <c r="F60" s="84">
        <f>D60+E60-1</f>
        <v>44970</v>
      </c>
    </row>
    <row r="61" spans="1:6" ht="26.25" x14ac:dyDescent="0.25">
      <c r="A61" s="32">
        <f t="shared" si="1"/>
        <v>59</v>
      </c>
      <c r="B61" s="82" t="s">
        <v>186</v>
      </c>
      <c r="C61" s="83" t="s">
        <v>373</v>
      </c>
      <c r="D61" s="84">
        <f>F60+1</f>
        <v>44971</v>
      </c>
      <c r="E61" s="85">
        <v>15</v>
      </c>
      <c r="F61" s="84">
        <f>D61+E61-1</f>
        <v>44985</v>
      </c>
    </row>
    <row r="62" spans="1:6" x14ac:dyDescent="0.25">
      <c r="A62" s="32">
        <f t="shared" si="1"/>
        <v>60</v>
      </c>
      <c r="B62" s="78"/>
      <c r="C62" s="17" t="s">
        <v>284</v>
      </c>
      <c r="D62" s="18">
        <f>F61+1</f>
        <v>44986</v>
      </c>
      <c r="E62" s="19">
        <v>1</v>
      </c>
      <c r="F62" s="18">
        <f t="shared" si="10"/>
        <v>44986</v>
      </c>
    </row>
    <row r="63" spans="1:6" x14ac:dyDescent="0.25">
      <c r="A63" s="32">
        <f t="shared" si="1"/>
        <v>61</v>
      </c>
      <c r="B63" s="78"/>
      <c r="C63" s="17" t="s">
        <v>285</v>
      </c>
      <c r="D63" s="18">
        <f>F62+1</f>
        <v>44987</v>
      </c>
      <c r="E63" s="19">
        <v>1</v>
      </c>
      <c r="F63" s="18">
        <f t="shared" si="10"/>
        <v>44987</v>
      </c>
    </row>
    <row r="64" spans="1:6" x14ac:dyDescent="0.25">
      <c r="A64" s="32">
        <f t="shared" si="1"/>
        <v>62</v>
      </c>
      <c r="B64" s="78"/>
      <c r="C64" s="17" t="s">
        <v>286</v>
      </c>
      <c r="D64" s="18">
        <f>F63</f>
        <v>44987</v>
      </c>
      <c r="E64" s="19">
        <v>1</v>
      </c>
      <c r="F64" s="18">
        <f t="shared" si="10"/>
        <v>44987</v>
      </c>
    </row>
    <row r="65" spans="1:6" ht="26.25" x14ac:dyDescent="0.25">
      <c r="A65" s="32">
        <f t="shared" si="1"/>
        <v>63</v>
      </c>
      <c r="B65" s="78" t="s">
        <v>129</v>
      </c>
      <c r="C65" s="10" t="s">
        <v>363</v>
      </c>
      <c r="D65" s="11">
        <f>D57</f>
        <v>44956</v>
      </c>
      <c r="E65" s="12">
        <v>14</v>
      </c>
      <c r="F65" s="11">
        <f t="shared" si="10"/>
        <v>44969</v>
      </c>
    </row>
    <row r="66" spans="1:6" ht="26.25" x14ac:dyDescent="0.25">
      <c r="A66" s="32">
        <f t="shared" si="1"/>
        <v>64</v>
      </c>
      <c r="B66" s="78" t="s">
        <v>207</v>
      </c>
      <c r="C66" s="71" t="s">
        <v>176</v>
      </c>
      <c r="D66" s="72">
        <f>D57+6</f>
        <v>44962</v>
      </c>
      <c r="E66" s="73">
        <v>8</v>
      </c>
      <c r="F66" s="72">
        <f>D66+E66-1</f>
        <v>44969</v>
      </c>
    </row>
    <row r="67" spans="1:6" ht="26.25" x14ac:dyDescent="0.25">
      <c r="A67" s="32">
        <f t="shared" si="1"/>
        <v>65</v>
      </c>
      <c r="B67" s="78" t="s">
        <v>208</v>
      </c>
      <c r="C67" s="13" t="s">
        <v>99</v>
      </c>
      <c r="D67" s="14">
        <f>F66+1</f>
        <v>44970</v>
      </c>
      <c r="E67" s="15">
        <v>105</v>
      </c>
      <c r="F67" s="14">
        <f t="shared" si="10"/>
        <v>45074</v>
      </c>
    </row>
    <row r="68" spans="1:6" x14ac:dyDescent="0.25">
      <c r="A68" s="32">
        <f t="shared" si="1"/>
        <v>66</v>
      </c>
      <c r="B68" s="78"/>
      <c r="C68" s="17" t="s">
        <v>139</v>
      </c>
      <c r="D68" s="18">
        <f>D67</f>
        <v>44970</v>
      </c>
      <c r="E68" s="19">
        <v>1</v>
      </c>
      <c r="F68" s="18">
        <f t="shared" si="10"/>
        <v>44970</v>
      </c>
    </row>
    <row r="69" spans="1:6" x14ac:dyDescent="0.25">
      <c r="A69" s="32">
        <f t="shared" si="1"/>
        <v>67</v>
      </c>
      <c r="B69" s="78"/>
      <c r="C69" s="17" t="s">
        <v>288</v>
      </c>
      <c r="D69" s="18">
        <f>F68+1</f>
        <v>44971</v>
      </c>
      <c r="E69" s="19">
        <v>1</v>
      </c>
      <c r="F69" s="18">
        <f t="shared" si="10"/>
        <v>44971</v>
      </c>
    </row>
    <row r="70" spans="1:6" x14ac:dyDescent="0.25">
      <c r="A70" s="32">
        <f t="shared" si="1"/>
        <v>68</v>
      </c>
      <c r="B70" s="78"/>
      <c r="C70" s="17" t="s">
        <v>289</v>
      </c>
      <c r="D70" s="18">
        <f>F69+1</f>
        <v>44972</v>
      </c>
      <c r="E70" s="19">
        <v>1</v>
      </c>
      <c r="F70" s="18">
        <f t="shared" si="10"/>
        <v>44972</v>
      </c>
    </row>
    <row r="71" spans="1:6" x14ac:dyDescent="0.25">
      <c r="A71" s="32">
        <f t="shared" si="1"/>
        <v>69</v>
      </c>
      <c r="B71" s="78"/>
      <c r="C71" s="17" t="s">
        <v>290</v>
      </c>
      <c r="D71" s="18">
        <f>F70+1</f>
        <v>44973</v>
      </c>
      <c r="E71" s="19">
        <v>2</v>
      </c>
      <c r="F71" s="18">
        <f t="shared" ref="F71:F73" si="11">D71+E71-1</f>
        <v>44974</v>
      </c>
    </row>
    <row r="72" spans="1:6" x14ac:dyDescent="0.25">
      <c r="A72" s="32">
        <f t="shared" si="1"/>
        <v>70</v>
      </c>
      <c r="B72" s="78"/>
      <c r="C72" s="17" t="s">
        <v>291</v>
      </c>
      <c r="D72" s="18">
        <f>F71+1</f>
        <v>44975</v>
      </c>
      <c r="E72" s="19">
        <v>2</v>
      </c>
      <c r="F72" s="18">
        <f t="shared" si="11"/>
        <v>44976</v>
      </c>
    </row>
    <row r="73" spans="1:6" x14ac:dyDescent="0.25">
      <c r="A73" s="32">
        <f t="shared" si="1"/>
        <v>71</v>
      </c>
      <c r="B73" s="78"/>
      <c r="C73" s="17" t="s">
        <v>292</v>
      </c>
      <c r="D73" s="18">
        <f>F72</f>
        <v>44976</v>
      </c>
      <c r="E73" s="19">
        <v>1</v>
      </c>
      <c r="F73" s="18">
        <f t="shared" si="11"/>
        <v>44976</v>
      </c>
    </row>
    <row r="74" spans="1:6" x14ac:dyDescent="0.25">
      <c r="A74" s="32">
        <f t="shared" si="1"/>
        <v>72</v>
      </c>
      <c r="B74" s="78"/>
      <c r="C74" s="17" t="s">
        <v>293</v>
      </c>
      <c r="D74" s="18">
        <f>F73+1</f>
        <v>44977</v>
      </c>
      <c r="E74" s="19">
        <v>2</v>
      </c>
      <c r="F74" s="18">
        <f t="shared" ref="F74:F79" si="12">D74+E74-1</f>
        <v>44978</v>
      </c>
    </row>
    <row r="75" spans="1:6" ht="28.5" x14ac:dyDescent="0.25">
      <c r="A75" s="32">
        <f t="shared" si="1"/>
        <v>73</v>
      </c>
      <c r="B75" s="78"/>
      <c r="C75" s="17" t="s">
        <v>294</v>
      </c>
      <c r="D75" s="18">
        <f>F74</f>
        <v>44978</v>
      </c>
      <c r="E75" s="19">
        <v>2</v>
      </c>
      <c r="F75" s="18">
        <f t="shared" si="12"/>
        <v>44979</v>
      </c>
    </row>
    <row r="76" spans="1:6" x14ac:dyDescent="0.25">
      <c r="A76" s="32">
        <f t="shared" si="1"/>
        <v>74</v>
      </c>
      <c r="B76" s="78"/>
      <c r="C76" s="17" t="s">
        <v>295</v>
      </c>
      <c r="D76" s="18">
        <f>F75</f>
        <v>44979</v>
      </c>
      <c r="E76" s="19">
        <v>1</v>
      </c>
      <c r="F76" s="18">
        <f t="shared" si="12"/>
        <v>44979</v>
      </c>
    </row>
    <row r="77" spans="1:6" x14ac:dyDescent="0.25">
      <c r="A77" s="32">
        <f t="shared" si="1"/>
        <v>75</v>
      </c>
      <c r="B77" s="78"/>
      <c r="C77" s="17" t="s">
        <v>296</v>
      </c>
      <c r="D77" s="18">
        <f>F76+1</f>
        <v>44980</v>
      </c>
      <c r="E77" s="19">
        <v>1</v>
      </c>
      <c r="F77" s="18">
        <f t="shared" si="12"/>
        <v>44980</v>
      </c>
    </row>
    <row r="78" spans="1:6" x14ac:dyDescent="0.25">
      <c r="A78" s="32">
        <f t="shared" si="1"/>
        <v>76</v>
      </c>
      <c r="B78" s="78"/>
      <c r="C78" s="17" t="s">
        <v>297</v>
      </c>
      <c r="D78" s="18">
        <f>F77</f>
        <v>44980</v>
      </c>
      <c r="E78" s="19">
        <v>1</v>
      </c>
      <c r="F78" s="18">
        <f t="shared" si="12"/>
        <v>44980</v>
      </c>
    </row>
    <row r="79" spans="1:6" x14ac:dyDescent="0.25">
      <c r="A79" s="32">
        <f t="shared" si="1"/>
        <v>77</v>
      </c>
      <c r="B79" s="78"/>
      <c r="C79" s="17" t="s">
        <v>298</v>
      </c>
      <c r="D79" s="18">
        <f t="shared" ref="D79:D85" si="13">F78+1</f>
        <v>44981</v>
      </c>
      <c r="E79" s="19">
        <v>1</v>
      </c>
      <c r="F79" s="18">
        <f t="shared" si="12"/>
        <v>44981</v>
      </c>
    </row>
    <row r="80" spans="1:6" x14ac:dyDescent="0.25">
      <c r="A80" s="32">
        <f t="shared" si="1"/>
        <v>78</v>
      </c>
      <c r="B80" s="78"/>
      <c r="C80" s="17" t="s">
        <v>299</v>
      </c>
      <c r="D80" s="18">
        <f t="shared" si="13"/>
        <v>44982</v>
      </c>
      <c r="E80" s="19">
        <v>2</v>
      </c>
      <c r="F80" s="18">
        <f t="shared" ref="F80" si="14">D80+E80-1</f>
        <v>44983</v>
      </c>
    </row>
    <row r="81" spans="1:6" x14ac:dyDescent="0.25">
      <c r="A81" s="32">
        <f t="shared" si="1"/>
        <v>79</v>
      </c>
      <c r="B81" s="78"/>
      <c r="C81" s="17" t="s">
        <v>300</v>
      </c>
      <c r="D81" s="18">
        <f t="shared" si="13"/>
        <v>44984</v>
      </c>
      <c r="E81" s="19">
        <v>2</v>
      </c>
      <c r="F81" s="18">
        <f t="shared" ref="F81:F82" si="15">D81+E81-1</f>
        <v>44985</v>
      </c>
    </row>
    <row r="82" spans="1:6" x14ac:dyDescent="0.25">
      <c r="A82" s="32">
        <f t="shared" si="1"/>
        <v>80</v>
      </c>
      <c r="B82" s="78"/>
      <c r="C82" s="17" t="s">
        <v>277</v>
      </c>
      <c r="D82" s="18">
        <f t="shared" si="13"/>
        <v>44986</v>
      </c>
      <c r="E82" s="19">
        <v>1</v>
      </c>
      <c r="F82" s="18">
        <f t="shared" si="15"/>
        <v>44986</v>
      </c>
    </row>
    <row r="83" spans="1:6" ht="28.5" x14ac:dyDescent="0.25">
      <c r="A83" s="32">
        <f t="shared" si="1"/>
        <v>81</v>
      </c>
      <c r="B83" s="78"/>
      <c r="C83" s="17" t="s">
        <v>301</v>
      </c>
      <c r="D83" s="18">
        <f t="shared" si="13"/>
        <v>44987</v>
      </c>
      <c r="E83" s="19">
        <v>2</v>
      </c>
      <c r="F83" s="18">
        <f t="shared" ref="F83:F85" si="16">D83+E83-1</f>
        <v>44988</v>
      </c>
    </row>
    <row r="84" spans="1:6" x14ac:dyDescent="0.25">
      <c r="A84" s="32">
        <f t="shared" si="1"/>
        <v>82</v>
      </c>
      <c r="B84" s="78"/>
      <c r="C84" s="17" t="s">
        <v>302</v>
      </c>
      <c r="D84" s="18">
        <f t="shared" si="13"/>
        <v>44989</v>
      </c>
      <c r="E84" s="19">
        <v>1</v>
      </c>
      <c r="F84" s="18">
        <f t="shared" si="16"/>
        <v>44989</v>
      </c>
    </row>
    <row r="85" spans="1:6" x14ac:dyDescent="0.25">
      <c r="A85" s="32">
        <f t="shared" si="1"/>
        <v>83</v>
      </c>
      <c r="B85" s="78"/>
      <c r="C85" s="17" t="s">
        <v>313</v>
      </c>
      <c r="D85" s="18">
        <f t="shared" si="13"/>
        <v>44990</v>
      </c>
      <c r="E85" s="19">
        <v>1</v>
      </c>
      <c r="F85" s="18">
        <f t="shared" si="16"/>
        <v>44990</v>
      </c>
    </row>
    <row r="86" spans="1:6" ht="28.5" x14ac:dyDescent="0.25">
      <c r="A86" s="32">
        <f t="shared" si="1"/>
        <v>84</v>
      </c>
      <c r="B86" s="78"/>
      <c r="C86" s="17" t="s">
        <v>303</v>
      </c>
      <c r="D86" s="18">
        <f t="shared" ref="D86" si="17">F85+1</f>
        <v>44991</v>
      </c>
      <c r="E86" s="19">
        <v>1</v>
      </c>
      <c r="F86" s="18">
        <f t="shared" ref="F86:F88" si="18">D86+E86-1</f>
        <v>44991</v>
      </c>
    </row>
    <row r="87" spans="1:6" ht="28.5" x14ac:dyDescent="0.25">
      <c r="A87" s="32">
        <f t="shared" ref="A87:A150" si="19">A86+1</f>
        <v>85</v>
      </c>
      <c r="B87" s="78"/>
      <c r="C87" s="17" t="s">
        <v>304</v>
      </c>
      <c r="D87" s="18">
        <f>F86</f>
        <v>44991</v>
      </c>
      <c r="E87" s="19">
        <v>1</v>
      </c>
      <c r="F87" s="18">
        <f t="shared" si="18"/>
        <v>44991</v>
      </c>
    </row>
    <row r="88" spans="1:6" x14ac:dyDescent="0.25">
      <c r="A88" s="32">
        <f t="shared" si="19"/>
        <v>86</v>
      </c>
      <c r="B88" s="78"/>
      <c r="C88" s="17" t="s">
        <v>305</v>
      </c>
      <c r="D88" s="18">
        <f t="shared" ref="D88" si="20">F87+1</f>
        <v>44992</v>
      </c>
      <c r="E88" s="19">
        <v>2</v>
      </c>
      <c r="F88" s="18">
        <f t="shared" si="18"/>
        <v>44993</v>
      </c>
    </row>
    <row r="89" spans="1:6" x14ac:dyDescent="0.25">
      <c r="A89" s="32">
        <f t="shared" si="19"/>
        <v>87</v>
      </c>
      <c r="B89" s="78"/>
      <c r="C89" s="17" t="s">
        <v>306</v>
      </c>
      <c r="D89" s="18">
        <f t="shared" ref="D89" si="21">F88+1</f>
        <v>44994</v>
      </c>
      <c r="E89" s="19">
        <v>1</v>
      </c>
      <c r="F89" s="18">
        <f t="shared" ref="F89:F90" si="22">D89+E89-1</f>
        <v>44994</v>
      </c>
    </row>
    <row r="90" spans="1:6" x14ac:dyDescent="0.25">
      <c r="A90" s="32">
        <f t="shared" si="19"/>
        <v>88</v>
      </c>
      <c r="B90" s="78"/>
      <c r="C90" s="17" t="s">
        <v>307</v>
      </c>
      <c r="D90" s="18">
        <f>F89+1</f>
        <v>44995</v>
      </c>
      <c r="E90" s="19">
        <v>3</v>
      </c>
      <c r="F90" s="18">
        <f t="shared" si="22"/>
        <v>44997</v>
      </c>
    </row>
    <row r="91" spans="1:6" x14ac:dyDescent="0.25">
      <c r="A91" s="32">
        <f t="shared" si="19"/>
        <v>89</v>
      </c>
      <c r="B91" s="78"/>
      <c r="C91" s="17" t="s">
        <v>308</v>
      </c>
      <c r="D91" s="18">
        <f t="shared" ref="D91:D92" si="23">F90+1</f>
        <v>44998</v>
      </c>
      <c r="E91" s="19">
        <v>1</v>
      </c>
      <c r="F91" s="18">
        <f t="shared" ref="F91:F92" si="24">D91+E91-1</f>
        <v>44998</v>
      </c>
    </row>
    <row r="92" spans="1:6" ht="28.5" x14ac:dyDescent="0.25">
      <c r="A92" s="32">
        <f t="shared" si="19"/>
        <v>90</v>
      </c>
      <c r="B92" s="78"/>
      <c r="C92" s="17" t="s">
        <v>309</v>
      </c>
      <c r="D92" s="18">
        <f t="shared" si="23"/>
        <v>44999</v>
      </c>
      <c r="E92" s="19">
        <v>5</v>
      </c>
      <c r="F92" s="18">
        <f t="shared" si="24"/>
        <v>45003</v>
      </c>
    </row>
    <row r="93" spans="1:6" ht="28.5" x14ac:dyDescent="0.25">
      <c r="A93" s="32">
        <f t="shared" si="19"/>
        <v>91</v>
      </c>
      <c r="B93" s="78"/>
      <c r="C93" s="17" t="s">
        <v>310</v>
      </c>
      <c r="D93" s="18">
        <f t="shared" ref="D93:D95" si="25">F92+1</f>
        <v>45004</v>
      </c>
      <c r="E93" s="19">
        <v>10</v>
      </c>
      <c r="F93" s="18">
        <f t="shared" ref="F93:F95" si="26">D93+E93-1</f>
        <v>45013</v>
      </c>
    </row>
    <row r="94" spans="1:6" x14ac:dyDescent="0.25">
      <c r="A94" s="32">
        <f t="shared" si="19"/>
        <v>92</v>
      </c>
      <c r="B94" s="78"/>
      <c r="C94" s="17" t="s">
        <v>311</v>
      </c>
      <c r="D94" s="18">
        <f t="shared" si="25"/>
        <v>45014</v>
      </c>
      <c r="E94" s="19">
        <v>1</v>
      </c>
      <c r="F94" s="18">
        <f t="shared" si="26"/>
        <v>45014</v>
      </c>
    </row>
    <row r="95" spans="1:6" x14ac:dyDescent="0.25">
      <c r="A95" s="32">
        <f t="shared" si="19"/>
        <v>93</v>
      </c>
      <c r="B95" s="78"/>
      <c r="C95" s="17" t="s">
        <v>312</v>
      </c>
      <c r="D95" s="18">
        <f t="shared" si="25"/>
        <v>45015</v>
      </c>
      <c r="E95" s="19">
        <v>3</v>
      </c>
      <c r="F95" s="18">
        <f t="shared" si="26"/>
        <v>45017</v>
      </c>
    </row>
    <row r="96" spans="1:6" x14ac:dyDescent="0.25">
      <c r="A96" s="32">
        <f t="shared" si="19"/>
        <v>94</v>
      </c>
      <c r="B96" s="78"/>
      <c r="C96" s="17" t="s">
        <v>236</v>
      </c>
      <c r="D96" s="18">
        <f t="shared" ref="D96" si="27">F95+1</f>
        <v>45018</v>
      </c>
      <c r="E96" s="19">
        <v>1</v>
      </c>
      <c r="F96" s="18">
        <f t="shared" ref="F96:F99" si="28">D96+E96-1</f>
        <v>45018</v>
      </c>
    </row>
    <row r="97" spans="1:6" ht="28.5" x14ac:dyDescent="0.25">
      <c r="A97" s="32">
        <f t="shared" si="19"/>
        <v>95</v>
      </c>
      <c r="B97" s="78"/>
      <c r="C97" s="17" t="s">
        <v>318</v>
      </c>
      <c r="D97" s="18">
        <f>F96+1</f>
        <v>45019</v>
      </c>
      <c r="E97" s="19">
        <v>1</v>
      </c>
      <c r="F97" s="18">
        <f t="shared" si="28"/>
        <v>45019</v>
      </c>
    </row>
    <row r="98" spans="1:6" ht="28.5" x14ac:dyDescent="0.25">
      <c r="A98" s="32">
        <f t="shared" si="19"/>
        <v>96</v>
      </c>
      <c r="B98" s="78"/>
      <c r="C98" s="17" t="s">
        <v>314</v>
      </c>
      <c r="D98" s="18">
        <f t="shared" ref="D98" si="29">F97+1</f>
        <v>45020</v>
      </c>
      <c r="E98" s="19">
        <v>1</v>
      </c>
      <c r="F98" s="18">
        <f t="shared" si="28"/>
        <v>45020</v>
      </c>
    </row>
    <row r="99" spans="1:6" x14ac:dyDescent="0.25">
      <c r="A99" s="32">
        <f t="shared" si="19"/>
        <v>97</v>
      </c>
      <c r="B99" s="78"/>
      <c r="C99" s="17" t="s">
        <v>315</v>
      </c>
      <c r="D99" s="18">
        <f>F98+1</f>
        <v>45021</v>
      </c>
      <c r="E99" s="19">
        <v>1</v>
      </c>
      <c r="F99" s="18">
        <f t="shared" si="28"/>
        <v>45021</v>
      </c>
    </row>
    <row r="100" spans="1:6" ht="26.25" x14ac:dyDescent="0.25">
      <c r="A100" s="32">
        <f t="shared" si="19"/>
        <v>98</v>
      </c>
      <c r="B100" s="78" t="s">
        <v>209</v>
      </c>
      <c r="C100" s="20" t="s">
        <v>233</v>
      </c>
      <c r="D100" s="21">
        <f>D67+21</f>
        <v>44991</v>
      </c>
      <c r="E100" s="22">
        <v>9</v>
      </c>
      <c r="F100" s="21">
        <f t="shared" si="10"/>
        <v>44999</v>
      </c>
    </row>
    <row r="101" spans="1:6" ht="26.25" x14ac:dyDescent="0.25">
      <c r="A101" s="32">
        <f t="shared" si="19"/>
        <v>99</v>
      </c>
      <c r="B101" s="78" t="s">
        <v>209</v>
      </c>
      <c r="C101" s="20" t="s">
        <v>105</v>
      </c>
      <c r="D101" s="21">
        <f>D67+75</f>
        <v>45045</v>
      </c>
      <c r="E101" s="22">
        <v>8</v>
      </c>
      <c r="F101" s="21">
        <f t="shared" si="10"/>
        <v>45052</v>
      </c>
    </row>
    <row r="102" spans="1:6" x14ac:dyDescent="0.25">
      <c r="A102" s="32">
        <f t="shared" si="19"/>
        <v>100</v>
      </c>
      <c r="B102" s="78"/>
      <c r="C102" s="7" t="s">
        <v>54</v>
      </c>
      <c r="D102" s="8">
        <f>F57+1</f>
        <v>45105</v>
      </c>
      <c r="E102" s="9">
        <f>147+21</f>
        <v>168</v>
      </c>
      <c r="F102" s="8">
        <f t="shared" si="10"/>
        <v>45272</v>
      </c>
    </row>
    <row r="103" spans="1:6" ht="26.25" x14ac:dyDescent="0.25">
      <c r="A103" s="32">
        <f t="shared" si="19"/>
        <v>101</v>
      </c>
      <c r="B103" s="78" t="s">
        <v>213</v>
      </c>
      <c r="C103" s="13" t="s">
        <v>151</v>
      </c>
      <c r="D103" s="14">
        <f>D102</f>
        <v>45105</v>
      </c>
      <c r="E103" s="15">
        <v>105</v>
      </c>
      <c r="F103" s="14">
        <f t="shared" si="10"/>
        <v>45209</v>
      </c>
    </row>
    <row r="104" spans="1:6" x14ac:dyDescent="0.25">
      <c r="A104" s="32">
        <f t="shared" si="19"/>
        <v>102</v>
      </c>
      <c r="B104" s="78"/>
      <c r="C104" s="17" t="s">
        <v>316</v>
      </c>
      <c r="D104" s="18">
        <f>D103</f>
        <v>45105</v>
      </c>
      <c r="E104" s="19">
        <v>2</v>
      </c>
      <c r="F104" s="18">
        <f t="shared" si="10"/>
        <v>45106</v>
      </c>
    </row>
    <row r="105" spans="1:6" x14ac:dyDescent="0.25">
      <c r="A105" s="32">
        <f t="shared" si="19"/>
        <v>103</v>
      </c>
      <c r="B105" s="78"/>
      <c r="C105" s="17" t="s">
        <v>277</v>
      </c>
      <c r="D105" s="18">
        <f>F104+1</f>
        <v>45107</v>
      </c>
      <c r="E105" s="19">
        <v>1</v>
      </c>
      <c r="F105" s="18">
        <f t="shared" ref="F105" si="30">D105+E105-1</f>
        <v>45107</v>
      </c>
    </row>
    <row r="106" spans="1:6" x14ac:dyDescent="0.25">
      <c r="A106" s="32">
        <f t="shared" si="19"/>
        <v>104</v>
      </c>
      <c r="B106" s="78"/>
      <c r="C106" s="17" t="s">
        <v>317</v>
      </c>
      <c r="D106" s="18">
        <f>F105+1</f>
        <v>45108</v>
      </c>
      <c r="E106" s="19">
        <v>1</v>
      </c>
      <c r="F106" s="18">
        <f t="shared" ref="F106:F107" si="31">D106+E106-1</f>
        <v>45108</v>
      </c>
    </row>
    <row r="107" spans="1:6" x14ac:dyDescent="0.25">
      <c r="A107" s="32">
        <f t="shared" si="19"/>
        <v>105</v>
      </c>
      <c r="B107" s="78"/>
      <c r="C107" s="17" t="s">
        <v>319</v>
      </c>
      <c r="D107" s="18">
        <f>D103+96</f>
        <v>45201</v>
      </c>
      <c r="E107" s="19">
        <v>1</v>
      </c>
      <c r="F107" s="18">
        <f t="shared" si="31"/>
        <v>45201</v>
      </c>
    </row>
    <row r="108" spans="1:6" x14ac:dyDescent="0.25">
      <c r="A108" s="32">
        <f t="shared" si="19"/>
        <v>106</v>
      </c>
      <c r="B108" s="78"/>
      <c r="C108" s="17" t="s">
        <v>317</v>
      </c>
      <c r="D108" s="18">
        <f>F107+1</f>
        <v>45202</v>
      </c>
      <c r="E108" s="19">
        <v>1</v>
      </c>
      <c r="F108" s="18">
        <f t="shared" ref="F108" si="32">D108+E108-1</f>
        <v>45202</v>
      </c>
    </row>
    <row r="109" spans="1:6" x14ac:dyDescent="0.25">
      <c r="A109" s="32">
        <f t="shared" si="19"/>
        <v>107</v>
      </c>
      <c r="B109" s="78"/>
      <c r="C109" s="17" t="s">
        <v>236</v>
      </c>
      <c r="D109" s="18">
        <f>F108+1</f>
        <v>45203</v>
      </c>
      <c r="E109" s="19">
        <v>1</v>
      </c>
      <c r="F109" s="18">
        <f t="shared" ref="F109" si="33">D109+E109-1</f>
        <v>45203</v>
      </c>
    </row>
    <row r="110" spans="1:6" x14ac:dyDescent="0.25">
      <c r="A110" s="32">
        <f t="shared" si="19"/>
        <v>108</v>
      </c>
      <c r="B110" s="78"/>
      <c r="C110" s="17" t="s">
        <v>320</v>
      </c>
      <c r="D110" s="18">
        <f>F109+1</f>
        <v>45204</v>
      </c>
      <c r="E110" s="19">
        <v>1</v>
      </c>
      <c r="F110" s="18">
        <f t="shared" ref="F110" si="34">D110+E110-1</f>
        <v>45204</v>
      </c>
    </row>
    <row r="111" spans="1:6" ht="26.25" x14ac:dyDescent="0.25">
      <c r="A111" s="32">
        <f t="shared" si="19"/>
        <v>109</v>
      </c>
      <c r="B111" s="79" t="s">
        <v>214</v>
      </c>
      <c r="C111" s="45" t="s">
        <v>235</v>
      </c>
      <c r="D111" s="46">
        <f>D103</f>
        <v>45105</v>
      </c>
      <c r="E111" s="47">
        <v>3</v>
      </c>
      <c r="F111" s="46">
        <f>D111+E111-1</f>
        <v>45107</v>
      </c>
    </row>
    <row r="112" spans="1:6" ht="26.25" x14ac:dyDescent="0.25">
      <c r="A112" s="32">
        <f t="shared" si="19"/>
        <v>110</v>
      </c>
      <c r="B112" s="78" t="s">
        <v>214</v>
      </c>
      <c r="C112" s="20" t="s">
        <v>106</v>
      </c>
      <c r="D112" s="21">
        <f>D103+75</f>
        <v>45180</v>
      </c>
      <c r="E112" s="22">
        <v>8</v>
      </c>
      <c r="F112" s="21">
        <f>D112+E112-1</f>
        <v>45187</v>
      </c>
    </row>
    <row r="113" spans="1:6" ht="28.5" x14ac:dyDescent="0.25">
      <c r="A113" s="32">
        <f t="shared" si="19"/>
        <v>111</v>
      </c>
      <c r="B113" s="78" t="s">
        <v>210</v>
      </c>
      <c r="C113" s="10" t="s">
        <v>59</v>
      </c>
      <c r="D113" s="11">
        <f>D103</f>
        <v>45105</v>
      </c>
      <c r="E113" s="12">
        <v>147</v>
      </c>
      <c r="F113" s="11">
        <f>D113+E113-1</f>
        <v>45251</v>
      </c>
    </row>
    <row r="114" spans="1:6" x14ac:dyDescent="0.25">
      <c r="A114" s="32">
        <f t="shared" si="19"/>
        <v>112</v>
      </c>
      <c r="B114" s="78" t="s">
        <v>211</v>
      </c>
      <c r="C114" s="10" t="s">
        <v>109</v>
      </c>
      <c r="D114" s="11">
        <f>D113</f>
        <v>45105</v>
      </c>
      <c r="E114" s="12">
        <v>147</v>
      </c>
      <c r="F114" s="11">
        <f t="shared" si="10"/>
        <v>45251</v>
      </c>
    </row>
    <row r="115" spans="1:6" x14ac:dyDescent="0.25">
      <c r="A115" s="32">
        <f t="shared" si="19"/>
        <v>113</v>
      </c>
      <c r="B115" s="78" t="s">
        <v>212</v>
      </c>
      <c r="C115" s="29" t="s">
        <v>71</v>
      </c>
      <c r="D115" s="30">
        <f>D102</f>
        <v>45105</v>
      </c>
      <c r="E115" s="31">
        <v>2</v>
      </c>
      <c r="F115" s="30">
        <f t="shared" si="10"/>
        <v>45106</v>
      </c>
    </row>
    <row r="116" spans="1:6" ht="28.5" x14ac:dyDescent="0.25">
      <c r="A116" s="32">
        <f t="shared" si="19"/>
        <v>114</v>
      </c>
      <c r="B116" s="78" t="s">
        <v>207</v>
      </c>
      <c r="C116" s="71" t="s">
        <v>174</v>
      </c>
      <c r="D116" s="72">
        <f>F113+1</f>
        <v>45252</v>
      </c>
      <c r="E116" s="73">
        <v>18</v>
      </c>
      <c r="F116" s="72">
        <f t="shared" si="10"/>
        <v>45269</v>
      </c>
    </row>
    <row r="117" spans="1:6" x14ac:dyDescent="0.25">
      <c r="A117" s="32">
        <f t="shared" si="19"/>
        <v>115</v>
      </c>
      <c r="B117" s="78"/>
      <c r="C117" s="53" t="s">
        <v>154</v>
      </c>
      <c r="D117" s="54">
        <f>F113+1</f>
        <v>45252</v>
      </c>
      <c r="E117" s="55">
        <v>21</v>
      </c>
      <c r="F117" s="54">
        <f>D117+E117-1</f>
        <v>45272</v>
      </c>
    </row>
    <row r="118" spans="1:6" x14ac:dyDescent="0.25">
      <c r="A118" s="32">
        <f t="shared" si="19"/>
        <v>116</v>
      </c>
      <c r="B118" s="78"/>
      <c r="C118" s="25" t="s">
        <v>44</v>
      </c>
      <c r="D118" s="23">
        <f>F102+1</f>
        <v>45273</v>
      </c>
      <c r="E118" s="24">
        <v>74</v>
      </c>
      <c r="F118" s="23">
        <f>D118+E118-1</f>
        <v>45346</v>
      </c>
    </row>
    <row r="119" spans="1:6" x14ac:dyDescent="0.25">
      <c r="A119" s="32">
        <f t="shared" si="19"/>
        <v>117</v>
      </c>
      <c r="B119" s="78"/>
      <c r="C119" s="131" t="s">
        <v>14</v>
      </c>
      <c r="D119" s="131"/>
      <c r="E119" s="131"/>
      <c r="F119" s="131"/>
    </row>
    <row r="120" spans="1:6" x14ac:dyDescent="0.25">
      <c r="A120" s="32">
        <f t="shared" si="19"/>
        <v>118</v>
      </c>
      <c r="B120" s="78"/>
      <c r="C120" s="7" t="s">
        <v>55</v>
      </c>
      <c r="D120" s="8">
        <v>45347</v>
      </c>
      <c r="E120" s="9">
        <f>128+9+10</f>
        <v>147</v>
      </c>
      <c r="F120" s="8">
        <f t="shared" si="10"/>
        <v>45493</v>
      </c>
    </row>
    <row r="121" spans="1:6" ht="26.25" x14ac:dyDescent="0.25">
      <c r="A121" s="32">
        <f t="shared" si="19"/>
        <v>119</v>
      </c>
      <c r="B121" s="78" t="s">
        <v>207</v>
      </c>
      <c r="C121" s="71" t="s">
        <v>175</v>
      </c>
      <c r="D121" s="72">
        <f>D120</f>
        <v>45347</v>
      </c>
      <c r="E121" s="73">
        <v>9</v>
      </c>
      <c r="F121" s="72">
        <f t="shared" si="10"/>
        <v>45355</v>
      </c>
    </row>
    <row r="122" spans="1:6" x14ac:dyDescent="0.25">
      <c r="A122" s="32">
        <f t="shared" si="19"/>
        <v>120</v>
      </c>
      <c r="B122" s="78" t="s">
        <v>215</v>
      </c>
      <c r="C122" s="13" t="s">
        <v>95</v>
      </c>
      <c r="D122" s="14">
        <f>F121+1</f>
        <v>45356</v>
      </c>
      <c r="E122" s="15">
        <f>128+10</f>
        <v>138</v>
      </c>
      <c r="F122" s="14">
        <f>D122+E122-1</f>
        <v>45493</v>
      </c>
    </row>
    <row r="123" spans="1:6" x14ac:dyDescent="0.25">
      <c r="A123" s="32">
        <f t="shared" si="19"/>
        <v>121</v>
      </c>
      <c r="B123" s="78"/>
      <c r="C123" s="17" t="s">
        <v>321</v>
      </c>
      <c r="D123" s="18">
        <f>D122+1</f>
        <v>45357</v>
      </c>
      <c r="E123" s="19">
        <v>1</v>
      </c>
      <c r="F123" s="18">
        <f t="shared" ref="F123" si="35">D123+E123-1</f>
        <v>45357</v>
      </c>
    </row>
    <row r="124" spans="1:6" x14ac:dyDescent="0.25">
      <c r="A124" s="32">
        <f t="shared" si="19"/>
        <v>122</v>
      </c>
      <c r="B124" s="78"/>
      <c r="C124" s="17" t="s">
        <v>322</v>
      </c>
      <c r="D124" s="18">
        <f>D123+1</f>
        <v>45358</v>
      </c>
      <c r="E124" s="19">
        <v>1</v>
      </c>
      <c r="F124" s="18">
        <f t="shared" ref="F124" si="36">D124+E124-1</f>
        <v>45358</v>
      </c>
    </row>
    <row r="125" spans="1:6" x14ac:dyDescent="0.25">
      <c r="A125" s="32">
        <f t="shared" si="19"/>
        <v>123</v>
      </c>
      <c r="B125" s="78"/>
      <c r="C125" s="17" t="s">
        <v>323</v>
      </c>
      <c r="D125" s="18">
        <f>D124</f>
        <v>45358</v>
      </c>
      <c r="E125" s="19">
        <v>1</v>
      </c>
      <c r="F125" s="18">
        <f t="shared" ref="F125:F126" si="37">D125+E125-1</f>
        <v>45358</v>
      </c>
    </row>
    <row r="126" spans="1:6" ht="28.5" x14ac:dyDescent="0.25">
      <c r="A126" s="32">
        <f t="shared" si="19"/>
        <v>124</v>
      </c>
      <c r="B126" s="78"/>
      <c r="C126" s="17" t="s">
        <v>324</v>
      </c>
      <c r="D126" s="18">
        <f>D125+1</f>
        <v>45359</v>
      </c>
      <c r="E126" s="19">
        <v>1</v>
      </c>
      <c r="F126" s="18">
        <f t="shared" si="37"/>
        <v>45359</v>
      </c>
    </row>
    <row r="127" spans="1:6" x14ac:dyDescent="0.25">
      <c r="A127" s="32">
        <f t="shared" si="19"/>
        <v>125</v>
      </c>
      <c r="B127" s="78"/>
      <c r="C127" s="17" t="s">
        <v>322</v>
      </c>
      <c r="D127" s="18">
        <f>D126+1</f>
        <v>45360</v>
      </c>
      <c r="E127" s="19">
        <v>1</v>
      </c>
      <c r="F127" s="18">
        <f t="shared" ref="F127" si="38">D127+E127-1</f>
        <v>45360</v>
      </c>
    </row>
    <row r="128" spans="1:6" x14ac:dyDescent="0.25">
      <c r="A128" s="32">
        <f t="shared" si="19"/>
        <v>126</v>
      </c>
      <c r="B128" s="78"/>
      <c r="C128" s="17" t="s">
        <v>323</v>
      </c>
      <c r="D128" s="18">
        <f>D127</f>
        <v>45360</v>
      </c>
      <c r="E128" s="19">
        <v>1</v>
      </c>
      <c r="F128" s="18">
        <f t="shared" ref="F128" si="39">D128+E128-1</f>
        <v>45360</v>
      </c>
    </row>
    <row r="129" spans="1:6" ht="26.25" x14ac:dyDescent="0.25">
      <c r="A129" s="32">
        <f t="shared" si="19"/>
        <v>127</v>
      </c>
      <c r="B129" s="78" t="s">
        <v>217</v>
      </c>
      <c r="C129" s="20" t="s">
        <v>96</v>
      </c>
      <c r="D129" s="21">
        <f>D122+21</f>
        <v>45377</v>
      </c>
      <c r="E129" s="22">
        <v>14</v>
      </c>
      <c r="F129" s="21">
        <f t="shared" si="10"/>
        <v>45390</v>
      </c>
    </row>
    <row r="130" spans="1:6" x14ac:dyDescent="0.25">
      <c r="A130" s="32">
        <f t="shared" si="19"/>
        <v>128</v>
      </c>
      <c r="B130" s="78" t="s">
        <v>218</v>
      </c>
      <c r="C130" s="10" t="s">
        <v>40</v>
      </c>
      <c r="D130" s="11">
        <f>D122+5</f>
        <v>45361</v>
      </c>
      <c r="E130" s="38">
        <v>130</v>
      </c>
      <c r="F130" s="11">
        <f t="shared" si="10"/>
        <v>45490</v>
      </c>
    </row>
    <row r="131" spans="1:6" x14ac:dyDescent="0.25">
      <c r="A131" s="32">
        <f t="shared" si="19"/>
        <v>129</v>
      </c>
      <c r="B131" s="78" t="s">
        <v>219</v>
      </c>
      <c r="C131" s="10" t="s">
        <v>107</v>
      </c>
      <c r="D131" s="11">
        <f>F130+1</f>
        <v>45491</v>
      </c>
      <c r="E131" s="12">
        <v>3</v>
      </c>
      <c r="F131" s="11">
        <f>D131+E131-1</f>
        <v>45493</v>
      </c>
    </row>
    <row r="132" spans="1:6" x14ac:dyDescent="0.25">
      <c r="A132" s="32">
        <f t="shared" si="19"/>
        <v>130</v>
      </c>
      <c r="B132" s="78"/>
      <c r="C132" s="7" t="s">
        <v>49</v>
      </c>
      <c r="D132" s="8">
        <f>F120+1</f>
        <v>45494</v>
      </c>
      <c r="E132" s="9">
        <f>121+21+10</f>
        <v>152</v>
      </c>
      <c r="F132" s="8">
        <f t="shared" si="10"/>
        <v>45645</v>
      </c>
    </row>
    <row r="133" spans="1:6" x14ac:dyDescent="0.25">
      <c r="A133" s="32">
        <f t="shared" si="19"/>
        <v>131</v>
      </c>
      <c r="B133" s="78" t="s">
        <v>216</v>
      </c>
      <c r="C133" s="13" t="s">
        <v>234</v>
      </c>
      <c r="D133" s="14">
        <f>D132</f>
        <v>45494</v>
      </c>
      <c r="E133" s="15">
        <f>121+10</f>
        <v>131</v>
      </c>
      <c r="F133" s="14">
        <f>D133+E133-1</f>
        <v>45624</v>
      </c>
    </row>
    <row r="134" spans="1:6" x14ac:dyDescent="0.25">
      <c r="A134" s="32">
        <f t="shared" si="19"/>
        <v>132</v>
      </c>
      <c r="B134" s="78"/>
      <c r="C134" s="17" t="s">
        <v>325</v>
      </c>
      <c r="D134" s="18">
        <f>D133</f>
        <v>45494</v>
      </c>
      <c r="E134" s="19">
        <v>1</v>
      </c>
      <c r="F134" s="18">
        <f t="shared" ref="F134" si="40">D134+E134-1</f>
        <v>45494</v>
      </c>
    </row>
    <row r="135" spans="1:6" x14ac:dyDescent="0.25">
      <c r="A135" s="32">
        <f t="shared" si="19"/>
        <v>133</v>
      </c>
      <c r="B135" s="78"/>
      <c r="C135" s="17" t="s">
        <v>326</v>
      </c>
      <c r="D135" s="18">
        <f>F134</f>
        <v>45494</v>
      </c>
      <c r="E135" s="19">
        <v>1</v>
      </c>
      <c r="F135" s="18">
        <f t="shared" ref="F135:F136" si="41">D135+E135-1</f>
        <v>45494</v>
      </c>
    </row>
    <row r="136" spans="1:6" ht="28.5" x14ac:dyDescent="0.25">
      <c r="A136" s="32">
        <f t="shared" si="19"/>
        <v>134</v>
      </c>
      <c r="B136" s="78"/>
      <c r="C136" s="17" t="s">
        <v>314</v>
      </c>
      <c r="D136" s="18">
        <f t="shared" ref="D136:D141" si="42">F135+1</f>
        <v>45495</v>
      </c>
      <c r="E136" s="19">
        <v>1</v>
      </c>
      <c r="F136" s="18">
        <f t="shared" si="41"/>
        <v>45495</v>
      </c>
    </row>
    <row r="137" spans="1:6" x14ac:dyDescent="0.25">
      <c r="A137" s="32">
        <f t="shared" si="19"/>
        <v>135</v>
      </c>
      <c r="B137" s="78"/>
      <c r="C137" s="17" t="s">
        <v>327</v>
      </c>
      <c r="D137" s="18">
        <f t="shared" si="42"/>
        <v>45496</v>
      </c>
      <c r="E137" s="19">
        <v>1</v>
      </c>
      <c r="F137" s="18">
        <f t="shared" ref="F137" si="43">D137+E137-1</f>
        <v>45496</v>
      </c>
    </row>
    <row r="138" spans="1:6" x14ac:dyDescent="0.25">
      <c r="A138" s="32">
        <f t="shared" si="19"/>
        <v>136</v>
      </c>
      <c r="B138" s="78"/>
      <c r="C138" s="17" t="s">
        <v>328</v>
      </c>
      <c r="D138" s="18">
        <f t="shared" si="42"/>
        <v>45497</v>
      </c>
      <c r="E138" s="19">
        <v>1</v>
      </c>
      <c r="F138" s="18">
        <f t="shared" ref="F138:F140" si="44">D138+E138-1</f>
        <v>45497</v>
      </c>
    </row>
    <row r="139" spans="1:6" x14ac:dyDescent="0.25">
      <c r="A139" s="32">
        <f t="shared" si="19"/>
        <v>137</v>
      </c>
      <c r="B139" s="78"/>
      <c r="C139" s="17" t="s">
        <v>329</v>
      </c>
      <c r="D139" s="18">
        <f t="shared" si="42"/>
        <v>45498</v>
      </c>
      <c r="E139" s="19">
        <v>1</v>
      </c>
      <c r="F139" s="18">
        <f t="shared" si="44"/>
        <v>45498</v>
      </c>
    </row>
    <row r="140" spans="1:6" x14ac:dyDescent="0.25">
      <c r="A140" s="32">
        <f t="shared" si="19"/>
        <v>138</v>
      </c>
      <c r="B140" s="78"/>
      <c r="C140" s="17" t="s">
        <v>330</v>
      </c>
      <c r="D140" s="18">
        <f t="shared" si="42"/>
        <v>45499</v>
      </c>
      <c r="E140" s="19">
        <v>1</v>
      </c>
      <c r="F140" s="18">
        <f t="shared" si="44"/>
        <v>45499</v>
      </c>
    </row>
    <row r="141" spans="1:6" x14ac:dyDescent="0.25">
      <c r="A141" s="32">
        <f t="shared" si="19"/>
        <v>139</v>
      </c>
      <c r="B141" s="78"/>
      <c r="C141" s="17" t="s">
        <v>331</v>
      </c>
      <c r="D141" s="18">
        <f t="shared" si="42"/>
        <v>45500</v>
      </c>
      <c r="E141" s="19">
        <v>1</v>
      </c>
      <c r="F141" s="18">
        <f t="shared" ref="F141:F143" si="45">D141+E141-1</f>
        <v>45500</v>
      </c>
    </row>
    <row r="142" spans="1:6" x14ac:dyDescent="0.25">
      <c r="A142" s="32">
        <f t="shared" si="19"/>
        <v>140</v>
      </c>
      <c r="B142" s="78"/>
      <c r="C142" s="17" t="s">
        <v>332</v>
      </c>
      <c r="D142" s="18">
        <f>F141</f>
        <v>45500</v>
      </c>
      <c r="E142" s="19">
        <v>1</v>
      </c>
      <c r="F142" s="18">
        <f t="shared" si="45"/>
        <v>45500</v>
      </c>
    </row>
    <row r="143" spans="1:6" ht="28.5" x14ac:dyDescent="0.25">
      <c r="A143" s="32">
        <f t="shared" si="19"/>
        <v>141</v>
      </c>
      <c r="B143" s="78"/>
      <c r="C143" s="17" t="s">
        <v>314</v>
      </c>
      <c r="D143" s="18">
        <f>F142+1</f>
        <v>45501</v>
      </c>
      <c r="E143" s="19">
        <v>1</v>
      </c>
      <c r="F143" s="18">
        <f t="shared" si="45"/>
        <v>45501</v>
      </c>
    </row>
    <row r="144" spans="1:6" ht="28.5" x14ac:dyDescent="0.25">
      <c r="A144" s="32">
        <f t="shared" si="19"/>
        <v>142</v>
      </c>
      <c r="B144" s="78"/>
      <c r="C144" s="17" t="s">
        <v>333</v>
      </c>
      <c r="D144" s="18">
        <f>F143+1</f>
        <v>45502</v>
      </c>
      <c r="E144" s="19">
        <v>2</v>
      </c>
      <c r="F144" s="18">
        <f t="shared" ref="F144:F145" si="46">D144+E144-1</f>
        <v>45503</v>
      </c>
    </row>
    <row r="145" spans="1:6" x14ac:dyDescent="0.25">
      <c r="A145" s="32">
        <f t="shared" si="19"/>
        <v>143</v>
      </c>
      <c r="B145" s="78"/>
      <c r="C145" s="17" t="s">
        <v>334</v>
      </c>
      <c r="D145" s="18">
        <f>F144+1</f>
        <v>45504</v>
      </c>
      <c r="E145" s="19">
        <v>1</v>
      </c>
      <c r="F145" s="18">
        <f t="shared" si="46"/>
        <v>45504</v>
      </c>
    </row>
    <row r="146" spans="1:6" x14ac:dyDescent="0.25">
      <c r="A146" s="32">
        <f t="shared" si="19"/>
        <v>144</v>
      </c>
      <c r="B146" s="78"/>
      <c r="C146" s="17" t="s">
        <v>334</v>
      </c>
      <c r="D146" s="18">
        <f>F145</f>
        <v>45504</v>
      </c>
      <c r="E146" s="19">
        <v>1</v>
      </c>
      <c r="F146" s="18">
        <f t="shared" ref="F146" si="47">D146+E146-1</f>
        <v>45504</v>
      </c>
    </row>
    <row r="147" spans="1:6" x14ac:dyDescent="0.25">
      <c r="A147" s="32">
        <f t="shared" si="19"/>
        <v>145</v>
      </c>
      <c r="B147" s="78"/>
      <c r="C147" s="17" t="s">
        <v>335</v>
      </c>
      <c r="D147" s="18">
        <f>F146+1</f>
        <v>45505</v>
      </c>
      <c r="E147" s="19">
        <v>1</v>
      </c>
      <c r="F147" s="18">
        <f t="shared" ref="F147" si="48">D147+E147-1</f>
        <v>45505</v>
      </c>
    </row>
    <row r="148" spans="1:6" x14ac:dyDescent="0.25">
      <c r="A148" s="32">
        <f t="shared" si="19"/>
        <v>146</v>
      </c>
      <c r="B148" s="78"/>
      <c r="C148" s="17" t="s">
        <v>336</v>
      </c>
      <c r="D148" s="18">
        <f>F147+1</f>
        <v>45506</v>
      </c>
      <c r="E148" s="19">
        <v>1</v>
      </c>
      <c r="F148" s="18">
        <f t="shared" ref="F148:F150" si="49">D148+E148-1</f>
        <v>45506</v>
      </c>
    </row>
    <row r="149" spans="1:6" ht="28.5" x14ac:dyDescent="0.25">
      <c r="A149" s="32">
        <f t="shared" si="19"/>
        <v>147</v>
      </c>
      <c r="B149" s="78"/>
      <c r="C149" s="17" t="s">
        <v>337</v>
      </c>
      <c r="D149" s="18">
        <f>D148+1</f>
        <v>45507</v>
      </c>
      <c r="E149" s="19">
        <v>1</v>
      </c>
      <c r="F149" s="18">
        <f t="shared" si="49"/>
        <v>45507</v>
      </c>
    </row>
    <row r="150" spans="1:6" ht="28.5" x14ac:dyDescent="0.25">
      <c r="A150" s="32">
        <f t="shared" si="19"/>
        <v>148</v>
      </c>
      <c r="B150" s="78"/>
      <c r="C150" s="17" t="s">
        <v>338</v>
      </c>
      <c r="D150" s="18">
        <f>F149+1</f>
        <v>45508</v>
      </c>
      <c r="E150" s="19">
        <v>1</v>
      </c>
      <c r="F150" s="18">
        <f t="shared" si="49"/>
        <v>45508</v>
      </c>
    </row>
    <row r="151" spans="1:6" x14ac:dyDescent="0.25">
      <c r="A151" s="32">
        <f t="shared" ref="A151:A200" si="50">A150+1</f>
        <v>149</v>
      </c>
      <c r="B151" s="78"/>
      <c r="C151" s="17" t="s">
        <v>339</v>
      </c>
      <c r="D151" s="18">
        <f>F150</f>
        <v>45508</v>
      </c>
      <c r="E151" s="19">
        <v>1</v>
      </c>
      <c r="F151" s="18">
        <f t="shared" ref="F151" si="51">D151+E151-1</f>
        <v>45508</v>
      </c>
    </row>
    <row r="152" spans="1:6" ht="26.25" x14ac:dyDescent="0.25">
      <c r="A152" s="32">
        <f t="shared" si="50"/>
        <v>150</v>
      </c>
      <c r="B152" s="78" t="s">
        <v>220</v>
      </c>
      <c r="C152" s="20" t="s">
        <v>97</v>
      </c>
      <c r="D152" s="21">
        <f>D133+21</f>
        <v>45515</v>
      </c>
      <c r="E152" s="22">
        <v>14</v>
      </c>
      <c r="F152" s="21">
        <f t="shared" ref="F152:F156" si="52">D152+E152-1</f>
        <v>45528</v>
      </c>
    </row>
    <row r="153" spans="1:6" x14ac:dyDescent="0.25">
      <c r="A153" s="32">
        <f t="shared" si="50"/>
        <v>151</v>
      </c>
      <c r="B153" s="78" t="s">
        <v>222</v>
      </c>
      <c r="C153" s="10" t="s">
        <v>46</v>
      </c>
      <c r="D153" s="21">
        <f>D133</f>
        <v>45494</v>
      </c>
      <c r="E153" s="22">
        <v>21</v>
      </c>
      <c r="F153" s="11">
        <f t="shared" si="52"/>
        <v>45514</v>
      </c>
    </row>
    <row r="154" spans="1:6" ht="28.5" x14ac:dyDescent="0.25">
      <c r="A154" s="32">
        <f t="shared" si="50"/>
        <v>152</v>
      </c>
      <c r="B154" s="78" t="s">
        <v>221</v>
      </c>
      <c r="C154" s="10" t="s">
        <v>45</v>
      </c>
      <c r="D154" s="21">
        <f>D132+12</f>
        <v>45506</v>
      </c>
      <c r="E154" s="22">
        <v>121</v>
      </c>
      <c r="F154" s="11">
        <f t="shared" si="52"/>
        <v>45626</v>
      </c>
    </row>
    <row r="155" spans="1:6" x14ac:dyDescent="0.25">
      <c r="A155" s="32">
        <f t="shared" si="50"/>
        <v>153</v>
      </c>
      <c r="B155" s="78" t="s">
        <v>223</v>
      </c>
      <c r="C155" s="10" t="s">
        <v>90</v>
      </c>
      <c r="D155" s="21">
        <f>F154+1</f>
        <v>45627</v>
      </c>
      <c r="E155" s="34" t="s">
        <v>91</v>
      </c>
      <c r="F155" s="35" t="s">
        <v>91</v>
      </c>
    </row>
    <row r="156" spans="1:6" x14ac:dyDescent="0.25">
      <c r="A156" s="32">
        <f t="shared" si="50"/>
        <v>154</v>
      </c>
      <c r="B156" s="78" t="s">
        <v>224</v>
      </c>
      <c r="C156" s="29" t="s">
        <v>47</v>
      </c>
      <c r="D156" s="30">
        <f>D132</f>
        <v>45494</v>
      </c>
      <c r="E156" s="31">
        <v>28</v>
      </c>
      <c r="F156" s="30">
        <f t="shared" si="52"/>
        <v>45521</v>
      </c>
    </row>
    <row r="157" spans="1:6" x14ac:dyDescent="0.25">
      <c r="A157" s="32">
        <f t="shared" si="50"/>
        <v>155</v>
      </c>
      <c r="B157" s="78"/>
      <c r="C157" s="53" t="s">
        <v>154</v>
      </c>
      <c r="D157" s="54">
        <f>F133+1</f>
        <v>45625</v>
      </c>
      <c r="E157" s="55">
        <v>21</v>
      </c>
      <c r="F157" s="54">
        <f>D157+E157-1</f>
        <v>45645</v>
      </c>
    </row>
    <row r="158" spans="1:6" x14ac:dyDescent="0.25">
      <c r="A158" s="32">
        <f t="shared" si="50"/>
        <v>156</v>
      </c>
      <c r="B158" s="78"/>
      <c r="C158" s="25" t="s">
        <v>63</v>
      </c>
      <c r="D158" s="23">
        <f>F132+1</f>
        <v>45646</v>
      </c>
      <c r="E158" s="24">
        <v>85</v>
      </c>
      <c r="F158" s="23">
        <f>D158+E158-1</f>
        <v>45730</v>
      </c>
    </row>
    <row r="159" spans="1:6" x14ac:dyDescent="0.25">
      <c r="A159" s="32">
        <f t="shared" si="50"/>
        <v>157</v>
      </c>
      <c r="B159" s="78"/>
      <c r="C159" s="131" t="s">
        <v>62</v>
      </c>
      <c r="D159" s="131"/>
      <c r="E159" s="131"/>
      <c r="F159" s="131"/>
    </row>
    <row r="160" spans="1:6" x14ac:dyDescent="0.25">
      <c r="A160" s="32">
        <f t="shared" si="50"/>
        <v>158</v>
      </c>
      <c r="B160" s="78"/>
      <c r="C160" s="7" t="s">
        <v>65</v>
      </c>
      <c r="D160" s="8">
        <v>45731</v>
      </c>
      <c r="E160" s="9">
        <v>23</v>
      </c>
      <c r="F160" s="8">
        <f t="shared" ref="F160:F175" si="53">D160+E160-1</f>
        <v>45753</v>
      </c>
    </row>
    <row r="161" spans="1:6" x14ac:dyDescent="0.25">
      <c r="A161" s="32">
        <f t="shared" si="50"/>
        <v>159</v>
      </c>
      <c r="B161" s="78" t="s">
        <v>225</v>
      </c>
      <c r="C161" s="10" t="s">
        <v>362</v>
      </c>
      <c r="D161" s="11">
        <f>D160</f>
        <v>45731</v>
      </c>
      <c r="E161" s="12">
        <v>23</v>
      </c>
      <c r="F161" s="11">
        <f t="shared" si="53"/>
        <v>45753</v>
      </c>
    </row>
    <row r="162" spans="1:6" x14ac:dyDescent="0.25">
      <c r="A162" s="32">
        <f t="shared" si="50"/>
        <v>160</v>
      </c>
      <c r="B162" s="78"/>
      <c r="C162" s="17" t="s">
        <v>321</v>
      </c>
      <c r="D162" s="18">
        <f>D161</f>
        <v>45731</v>
      </c>
      <c r="E162" s="19">
        <v>1</v>
      </c>
      <c r="F162" s="18">
        <f t="shared" si="53"/>
        <v>45731</v>
      </c>
    </row>
    <row r="163" spans="1:6" x14ac:dyDescent="0.25">
      <c r="A163" s="32">
        <f t="shared" si="50"/>
        <v>161</v>
      </c>
      <c r="B163" s="78" t="s">
        <v>225</v>
      </c>
      <c r="C163" s="10" t="s">
        <v>60</v>
      </c>
      <c r="D163" s="11">
        <f>D160</f>
        <v>45731</v>
      </c>
      <c r="E163" s="12">
        <f>E161</f>
        <v>23</v>
      </c>
      <c r="F163" s="11">
        <f t="shared" si="53"/>
        <v>45753</v>
      </c>
    </row>
    <row r="164" spans="1:6" x14ac:dyDescent="0.25">
      <c r="A164" s="32">
        <f t="shared" si="50"/>
        <v>162</v>
      </c>
      <c r="B164" s="78"/>
      <c r="C164" s="17" t="s">
        <v>321</v>
      </c>
      <c r="D164" s="18">
        <f>D161+23-1</f>
        <v>45753</v>
      </c>
      <c r="E164" s="19">
        <v>1</v>
      </c>
      <c r="F164" s="18">
        <f t="shared" ref="F164" si="54">D164+E164-1</f>
        <v>45753</v>
      </c>
    </row>
    <row r="165" spans="1:6" x14ac:dyDescent="0.25">
      <c r="A165" s="32">
        <f t="shared" si="50"/>
        <v>163</v>
      </c>
      <c r="B165" s="78"/>
      <c r="C165" s="7" t="s">
        <v>89</v>
      </c>
      <c r="D165" s="8">
        <f>F160+1</f>
        <v>45754</v>
      </c>
      <c r="E165" s="9">
        <v>21</v>
      </c>
      <c r="F165" s="8">
        <f t="shared" si="53"/>
        <v>45774</v>
      </c>
    </row>
    <row r="166" spans="1:6" x14ac:dyDescent="0.25">
      <c r="A166" s="32">
        <f t="shared" si="50"/>
        <v>164</v>
      </c>
      <c r="B166" s="78" t="s">
        <v>226</v>
      </c>
      <c r="C166" s="10" t="s">
        <v>68</v>
      </c>
      <c r="D166" s="11">
        <f>D165</f>
        <v>45754</v>
      </c>
      <c r="E166" s="12">
        <f>E165</f>
        <v>21</v>
      </c>
      <c r="F166" s="11">
        <f t="shared" si="53"/>
        <v>45774</v>
      </c>
    </row>
    <row r="167" spans="1:6" x14ac:dyDescent="0.25">
      <c r="A167" s="32">
        <f t="shared" si="50"/>
        <v>165</v>
      </c>
      <c r="B167" s="78"/>
      <c r="C167" s="17" t="s">
        <v>340</v>
      </c>
      <c r="D167" s="18">
        <f>D166</f>
        <v>45754</v>
      </c>
      <c r="E167" s="19">
        <v>1</v>
      </c>
      <c r="F167" s="18">
        <f t="shared" ref="F167" si="55">D167+E167-1</f>
        <v>45754</v>
      </c>
    </row>
    <row r="168" spans="1:6" x14ac:dyDescent="0.25">
      <c r="A168" s="32">
        <f t="shared" si="50"/>
        <v>166</v>
      </c>
      <c r="B168" s="78"/>
      <c r="C168" s="17" t="s">
        <v>341</v>
      </c>
      <c r="D168" s="18">
        <f>F167+1</f>
        <v>45755</v>
      </c>
      <c r="E168" s="19">
        <v>1</v>
      </c>
      <c r="F168" s="18">
        <f t="shared" ref="F168" si="56">D168+E168-1</f>
        <v>45755</v>
      </c>
    </row>
    <row r="169" spans="1:6" x14ac:dyDescent="0.25">
      <c r="A169" s="32">
        <f t="shared" si="50"/>
        <v>167</v>
      </c>
      <c r="B169" s="78" t="s">
        <v>227</v>
      </c>
      <c r="C169" s="10" t="s">
        <v>93</v>
      </c>
      <c r="D169" s="11">
        <f>D165</f>
        <v>45754</v>
      </c>
      <c r="E169" s="12">
        <v>5</v>
      </c>
      <c r="F169" s="11">
        <f t="shared" si="53"/>
        <v>45758</v>
      </c>
    </row>
    <row r="170" spans="1:6" x14ac:dyDescent="0.25">
      <c r="A170" s="32">
        <f t="shared" si="50"/>
        <v>168</v>
      </c>
      <c r="B170" s="78" t="s">
        <v>212</v>
      </c>
      <c r="C170" s="29" t="s">
        <v>66</v>
      </c>
      <c r="D170" s="30">
        <f>D165</f>
        <v>45754</v>
      </c>
      <c r="E170" s="31">
        <v>2</v>
      </c>
      <c r="F170" s="30">
        <f t="shared" si="53"/>
        <v>45755</v>
      </c>
    </row>
    <row r="171" spans="1:6" x14ac:dyDescent="0.25">
      <c r="A171" s="32">
        <f t="shared" si="50"/>
        <v>169</v>
      </c>
      <c r="B171" s="78"/>
      <c r="C171" s="17" t="s">
        <v>342</v>
      </c>
      <c r="D171" s="18">
        <f>D166+18-1</f>
        <v>45771</v>
      </c>
      <c r="E171" s="19">
        <v>1</v>
      </c>
      <c r="F171" s="18">
        <f t="shared" si="53"/>
        <v>45771</v>
      </c>
    </row>
    <row r="172" spans="1:6" x14ac:dyDescent="0.25">
      <c r="A172" s="32">
        <f t="shared" si="50"/>
        <v>170</v>
      </c>
      <c r="B172" s="78"/>
      <c r="C172" s="17" t="s">
        <v>317</v>
      </c>
      <c r="D172" s="18">
        <f>F171+1</f>
        <v>45772</v>
      </c>
      <c r="E172" s="19">
        <v>1</v>
      </c>
      <c r="F172" s="18">
        <f t="shared" ref="F172" si="57">D172+E172-1</f>
        <v>45772</v>
      </c>
    </row>
    <row r="173" spans="1:6" ht="28.5" x14ac:dyDescent="0.25">
      <c r="A173" s="32">
        <f t="shared" si="50"/>
        <v>171</v>
      </c>
      <c r="B173" s="78"/>
      <c r="C173" s="17" t="s">
        <v>343</v>
      </c>
      <c r="D173" s="18">
        <f>F172+1</f>
        <v>45773</v>
      </c>
      <c r="E173" s="19">
        <v>1</v>
      </c>
      <c r="F173" s="18">
        <f t="shared" ref="F173" si="58">D173+E173-1</f>
        <v>45773</v>
      </c>
    </row>
    <row r="174" spans="1:6" ht="28.5" x14ac:dyDescent="0.25">
      <c r="A174" s="32">
        <f t="shared" si="50"/>
        <v>172</v>
      </c>
      <c r="B174" s="78"/>
      <c r="C174" s="17" t="s">
        <v>344</v>
      </c>
      <c r="D174" s="18">
        <f>F173+1</f>
        <v>45774</v>
      </c>
      <c r="E174" s="19">
        <v>1</v>
      </c>
      <c r="F174" s="18">
        <f t="shared" ref="F174" si="59">D174+E174-1</f>
        <v>45774</v>
      </c>
    </row>
    <row r="175" spans="1:6" x14ac:dyDescent="0.25">
      <c r="A175" s="32">
        <f t="shared" si="50"/>
        <v>173</v>
      </c>
      <c r="B175" s="78"/>
      <c r="C175" s="7" t="s">
        <v>67</v>
      </c>
      <c r="D175" s="8">
        <f>F165+1</f>
        <v>45775</v>
      </c>
      <c r="E175" s="9">
        <v>21</v>
      </c>
      <c r="F175" s="8">
        <f t="shared" si="53"/>
        <v>45795</v>
      </c>
    </row>
    <row r="176" spans="1:6" ht="28.5" x14ac:dyDescent="0.25">
      <c r="A176" s="32">
        <f t="shared" si="50"/>
        <v>174</v>
      </c>
      <c r="B176" s="78" t="s">
        <v>228</v>
      </c>
      <c r="C176" s="10" t="s">
        <v>94</v>
      </c>
      <c r="D176" s="11">
        <f>D175</f>
        <v>45775</v>
      </c>
      <c r="E176" s="12">
        <v>21</v>
      </c>
      <c r="F176" s="11">
        <f>D176+E176-1</f>
        <v>45795</v>
      </c>
    </row>
    <row r="177" spans="1:6" x14ac:dyDescent="0.25">
      <c r="A177" s="32">
        <f t="shared" si="50"/>
        <v>175</v>
      </c>
      <c r="B177" s="78"/>
      <c r="C177" s="17" t="s">
        <v>345</v>
      </c>
      <c r="D177" s="18">
        <f>D176</f>
        <v>45775</v>
      </c>
      <c r="E177" s="19">
        <v>1</v>
      </c>
      <c r="F177" s="18">
        <f t="shared" ref="F177" si="60">D177+E177-1</f>
        <v>45775</v>
      </c>
    </row>
    <row r="178" spans="1:6" x14ac:dyDescent="0.25">
      <c r="A178" s="32">
        <f t="shared" si="50"/>
        <v>176</v>
      </c>
      <c r="B178" s="78"/>
      <c r="C178" s="17" t="s">
        <v>346</v>
      </c>
      <c r="D178" s="18">
        <f>D177</f>
        <v>45775</v>
      </c>
      <c r="E178" s="19">
        <v>1</v>
      </c>
      <c r="F178" s="18">
        <f t="shared" ref="F178" si="61">D178+E178-1</f>
        <v>45775</v>
      </c>
    </row>
    <row r="179" spans="1:6" x14ac:dyDescent="0.25">
      <c r="A179" s="32">
        <f t="shared" si="50"/>
        <v>177</v>
      </c>
      <c r="B179" s="78"/>
      <c r="C179" s="17" t="s">
        <v>347</v>
      </c>
      <c r="D179" s="18">
        <f>D178</f>
        <v>45775</v>
      </c>
      <c r="E179" s="19">
        <v>1</v>
      </c>
      <c r="F179" s="18">
        <f t="shared" ref="F179" si="62">D179+E179-1</f>
        <v>45775</v>
      </c>
    </row>
    <row r="180" spans="1:6" x14ac:dyDescent="0.25">
      <c r="A180" s="32">
        <f t="shared" si="50"/>
        <v>178</v>
      </c>
      <c r="B180" s="78"/>
      <c r="C180" s="17" t="s">
        <v>348</v>
      </c>
      <c r="D180" s="18">
        <f>D179</f>
        <v>45775</v>
      </c>
      <c r="E180" s="19">
        <v>1</v>
      </c>
      <c r="F180" s="18">
        <f t="shared" ref="F180" si="63">D180+E180-1</f>
        <v>45775</v>
      </c>
    </row>
    <row r="181" spans="1:6" x14ac:dyDescent="0.25">
      <c r="A181" s="32">
        <f t="shared" si="50"/>
        <v>179</v>
      </c>
      <c r="B181" s="78"/>
      <c r="C181" s="17" t="s">
        <v>349</v>
      </c>
      <c r="D181" s="18">
        <f>F180+1</f>
        <v>45776</v>
      </c>
      <c r="E181" s="19">
        <v>1</v>
      </c>
      <c r="F181" s="18">
        <f t="shared" ref="F181:F182" si="64">D181+E181-1</f>
        <v>45776</v>
      </c>
    </row>
    <row r="182" spans="1:6" ht="28.5" x14ac:dyDescent="0.25">
      <c r="A182" s="32">
        <f t="shared" si="50"/>
        <v>180</v>
      </c>
      <c r="B182" s="78"/>
      <c r="C182" s="17" t="s">
        <v>350</v>
      </c>
      <c r="D182" s="18">
        <f>F181+16</f>
        <v>45792</v>
      </c>
      <c r="E182" s="19">
        <v>1</v>
      </c>
      <c r="F182" s="18">
        <f t="shared" si="64"/>
        <v>45792</v>
      </c>
    </row>
    <row r="183" spans="1:6" ht="28.5" x14ac:dyDescent="0.25">
      <c r="A183" s="32">
        <f t="shared" si="50"/>
        <v>181</v>
      </c>
      <c r="B183" s="78"/>
      <c r="C183" s="17" t="s">
        <v>351</v>
      </c>
      <c r="D183" s="18">
        <f>F182+1</f>
        <v>45793</v>
      </c>
      <c r="E183" s="19">
        <v>1</v>
      </c>
      <c r="F183" s="18">
        <f t="shared" ref="F183" si="65">D183+E183-1</f>
        <v>45793</v>
      </c>
    </row>
    <row r="184" spans="1:6" x14ac:dyDescent="0.25">
      <c r="A184" s="32">
        <f t="shared" si="50"/>
        <v>182</v>
      </c>
      <c r="B184" s="78"/>
      <c r="C184" s="17" t="s">
        <v>352</v>
      </c>
      <c r="D184" s="18">
        <f>F183+1</f>
        <v>45794</v>
      </c>
      <c r="E184" s="19">
        <v>1</v>
      </c>
      <c r="F184" s="18">
        <f t="shared" ref="F184" si="66">D184+E184-1</f>
        <v>45794</v>
      </c>
    </row>
    <row r="185" spans="1:6" x14ac:dyDescent="0.25">
      <c r="A185" s="32">
        <f t="shared" si="50"/>
        <v>183</v>
      </c>
      <c r="B185" s="78"/>
      <c r="C185" s="7" t="s">
        <v>69</v>
      </c>
      <c r="D185" s="8">
        <f>F175+1</f>
        <v>45796</v>
      </c>
      <c r="E185" s="9">
        <v>21</v>
      </c>
      <c r="F185" s="8">
        <f>D185+E185-1</f>
        <v>45816</v>
      </c>
    </row>
    <row r="186" spans="1:6" ht="26.25" x14ac:dyDescent="0.25">
      <c r="A186" s="32">
        <f t="shared" si="50"/>
        <v>184</v>
      </c>
      <c r="B186" s="78" t="s">
        <v>230</v>
      </c>
      <c r="C186" s="10" t="s">
        <v>92</v>
      </c>
      <c r="D186" s="21">
        <f>D185</f>
        <v>45796</v>
      </c>
      <c r="E186" s="22">
        <v>21</v>
      </c>
      <c r="F186" s="11">
        <f t="shared" ref="F186" si="67">D186+E186-1</f>
        <v>45816</v>
      </c>
    </row>
    <row r="187" spans="1:6" ht="28.5" x14ac:dyDescent="0.25">
      <c r="A187" s="32">
        <f t="shared" si="50"/>
        <v>185</v>
      </c>
      <c r="B187" s="78" t="s">
        <v>229</v>
      </c>
      <c r="C187" s="10" t="s">
        <v>94</v>
      </c>
      <c r="D187" s="11">
        <f>D185</f>
        <v>45796</v>
      </c>
      <c r="E187" s="12">
        <v>9</v>
      </c>
      <c r="F187" s="11">
        <f>D187+E187-1</f>
        <v>45804</v>
      </c>
    </row>
    <row r="188" spans="1:6" x14ac:dyDescent="0.25">
      <c r="A188" s="32">
        <f t="shared" si="50"/>
        <v>186</v>
      </c>
      <c r="B188" s="78"/>
      <c r="C188" s="17" t="s">
        <v>353</v>
      </c>
      <c r="D188" s="18">
        <f>D186+16</f>
        <v>45812</v>
      </c>
      <c r="E188" s="19">
        <v>1</v>
      </c>
      <c r="F188" s="18">
        <f t="shared" ref="F188:F189" si="68">D188+E188-1</f>
        <v>45812</v>
      </c>
    </row>
    <row r="189" spans="1:6" ht="28.5" x14ac:dyDescent="0.25">
      <c r="A189" s="32">
        <f t="shared" si="50"/>
        <v>187</v>
      </c>
      <c r="B189" s="78"/>
      <c r="C189" s="17" t="s">
        <v>354</v>
      </c>
      <c r="D189" s="18">
        <f>F188+1</f>
        <v>45813</v>
      </c>
      <c r="E189" s="19">
        <v>1</v>
      </c>
      <c r="F189" s="18">
        <f t="shared" si="68"/>
        <v>45813</v>
      </c>
    </row>
    <row r="190" spans="1:6" x14ac:dyDescent="0.25">
      <c r="A190" s="32">
        <f t="shared" si="50"/>
        <v>188</v>
      </c>
      <c r="B190" s="78"/>
      <c r="C190" s="17" t="s">
        <v>355</v>
      </c>
      <c r="D190" s="18">
        <f>F189+1</f>
        <v>45814</v>
      </c>
      <c r="E190" s="19">
        <v>1</v>
      </c>
      <c r="F190" s="18">
        <f t="shared" ref="F190:F191" si="69">D190+E190-1</f>
        <v>45814</v>
      </c>
    </row>
    <row r="191" spans="1:6" ht="28.5" x14ac:dyDescent="0.25">
      <c r="A191" s="32">
        <f t="shared" si="50"/>
        <v>189</v>
      </c>
      <c r="B191" s="78"/>
      <c r="C191" s="17" t="s">
        <v>356</v>
      </c>
      <c r="D191" s="18">
        <f>F190+1</f>
        <v>45815</v>
      </c>
      <c r="E191" s="19">
        <v>1</v>
      </c>
      <c r="F191" s="18">
        <f t="shared" si="69"/>
        <v>45815</v>
      </c>
    </row>
    <row r="192" spans="1:6" x14ac:dyDescent="0.25">
      <c r="A192" s="32">
        <f t="shared" si="50"/>
        <v>190</v>
      </c>
      <c r="B192" s="78"/>
      <c r="C192" s="7" t="s">
        <v>75</v>
      </c>
      <c r="D192" s="8">
        <f>F185+1</f>
        <v>45817</v>
      </c>
      <c r="E192" s="9">
        <v>90</v>
      </c>
      <c r="F192" s="8">
        <f t="shared" ref="F192" si="70">D192+E192-1</f>
        <v>45906</v>
      </c>
    </row>
    <row r="193" spans="1:6" ht="28.5" x14ac:dyDescent="0.25">
      <c r="A193" s="32">
        <f t="shared" si="50"/>
        <v>191</v>
      </c>
      <c r="B193" s="78" t="s">
        <v>231</v>
      </c>
      <c r="C193" s="10" t="s">
        <v>70</v>
      </c>
      <c r="D193" s="11">
        <f>D192</f>
        <v>45817</v>
      </c>
      <c r="E193" s="12">
        <v>3</v>
      </c>
      <c r="F193" s="11">
        <f>D193+E193-1</f>
        <v>45819</v>
      </c>
    </row>
    <row r="194" spans="1:6" x14ac:dyDescent="0.25">
      <c r="A194" s="32">
        <f t="shared" si="50"/>
        <v>192</v>
      </c>
      <c r="B194" s="78" t="s">
        <v>212</v>
      </c>
      <c r="C194" s="29" t="s">
        <v>108</v>
      </c>
      <c r="D194" s="30">
        <f>D192</f>
        <v>45817</v>
      </c>
      <c r="E194" s="31">
        <v>3</v>
      </c>
      <c r="F194" s="30">
        <f t="shared" ref="F194" si="71">D194+E194-1</f>
        <v>45819</v>
      </c>
    </row>
    <row r="195" spans="1:6" ht="28.5" x14ac:dyDescent="0.25">
      <c r="A195" s="32">
        <f t="shared" si="50"/>
        <v>193</v>
      </c>
      <c r="B195" s="78" t="s">
        <v>231</v>
      </c>
      <c r="C195" s="10" t="s">
        <v>70</v>
      </c>
      <c r="D195" s="11">
        <f>F193+14</f>
        <v>45833</v>
      </c>
      <c r="E195" s="12">
        <v>3</v>
      </c>
      <c r="F195" s="11">
        <f>D195+E195-1</f>
        <v>45835</v>
      </c>
    </row>
    <row r="196" spans="1:6" x14ac:dyDescent="0.25">
      <c r="A196" s="32">
        <f t="shared" si="50"/>
        <v>194</v>
      </c>
      <c r="B196" s="78" t="s">
        <v>212</v>
      </c>
      <c r="C196" s="29" t="s">
        <v>66</v>
      </c>
      <c r="D196" s="30">
        <f>F194+14</f>
        <v>45833</v>
      </c>
      <c r="E196" s="31">
        <v>3</v>
      </c>
      <c r="F196" s="30">
        <f t="shared" ref="F196:F197" si="72">D196+E196-1</f>
        <v>45835</v>
      </c>
    </row>
    <row r="197" spans="1:6" ht="28.5" x14ac:dyDescent="0.25">
      <c r="A197" s="32">
        <f t="shared" si="50"/>
        <v>195</v>
      </c>
      <c r="B197" s="78"/>
      <c r="C197" s="17" t="s">
        <v>357</v>
      </c>
      <c r="D197" s="18">
        <f>D193+21</f>
        <v>45838</v>
      </c>
      <c r="E197" s="19">
        <v>1</v>
      </c>
      <c r="F197" s="18">
        <f t="shared" si="72"/>
        <v>45838</v>
      </c>
    </row>
    <row r="198" spans="1:6" x14ac:dyDescent="0.25">
      <c r="A198" s="32">
        <f t="shared" si="50"/>
        <v>196</v>
      </c>
      <c r="B198" s="78"/>
      <c r="C198" s="17" t="s">
        <v>358</v>
      </c>
      <c r="D198" s="18">
        <f>F197+1</f>
        <v>45839</v>
      </c>
      <c r="E198" s="19">
        <v>1</v>
      </c>
      <c r="F198" s="18">
        <f t="shared" ref="F198" si="73">D198+E198-1</f>
        <v>45839</v>
      </c>
    </row>
    <row r="199" spans="1:6" ht="28.5" x14ac:dyDescent="0.25">
      <c r="A199" s="32">
        <f t="shared" si="50"/>
        <v>197</v>
      </c>
      <c r="B199" s="78"/>
      <c r="C199" s="17" t="s">
        <v>359</v>
      </c>
      <c r="D199" s="18">
        <f>F198+1</f>
        <v>45840</v>
      </c>
      <c r="E199" s="19">
        <v>1</v>
      </c>
      <c r="F199" s="18">
        <f t="shared" ref="F199" si="74">D199+E199-1</f>
        <v>45840</v>
      </c>
    </row>
    <row r="200" spans="1:6" ht="28.5" x14ac:dyDescent="0.25">
      <c r="A200" s="32">
        <f t="shared" si="50"/>
        <v>198</v>
      </c>
      <c r="B200" s="78"/>
      <c r="C200" s="17" t="s">
        <v>360</v>
      </c>
      <c r="D200" s="18">
        <f>F199+1</f>
        <v>45841</v>
      </c>
      <c r="E200" s="19">
        <v>1</v>
      </c>
      <c r="F200" s="18">
        <f t="shared" ref="F200" si="75">D200+E200-1</f>
        <v>45841</v>
      </c>
    </row>
    <row r="201" spans="1:6" x14ac:dyDescent="0.25">
      <c r="D201" s="2"/>
      <c r="F201" s="2"/>
    </row>
    <row r="202" spans="1:6" x14ac:dyDescent="0.25">
      <c r="D202" s="2"/>
      <c r="F202" s="2"/>
    </row>
    <row r="203" spans="1:6" x14ac:dyDescent="0.25">
      <c r="D203" s="2"/>
      <c r="F203" s="2"/>
    </row>
    <row r="204" spans="1:6" x14ac:dyDescent="0.25">
      <c r="D204" s="2"/>
      <c r="F204" s="2"/>
    </row>
    <row r="205" spans="1:6" x14ac:dyDescent="0.25">
      <c r="D205" s="2"/>
      <c r="F205" s="2"/>
    </row>
    <row r="206" spans="1:6" x14ac:dyDescent="0.25">
      <c r="D206" s="2"/>
      <c r="F206" s="2"/>
    </row>
    <row r="207" spans="1:6" x14ac:dyDescent="0.25">
      <c r="D207" s="2"/>
      <c r="F207" s="2"/>
    </row>
    <row r="208" spans="1:6" x14ac:dyDescent="0.25">
      <c r="D208" s="2"/>
      <c r="F208" s="2"/>
    </row>
    <row r="209" spans="4:6" x14ac:dyDescent="0.25">
      <c r="D209" s="2"/>
      <c r="F209" s="2"/>
    </row>
    <row r="210" spans="4:6" x14ac:dyDescent="0.25">
      <c r="D210" s="2"/>
      <c r="F210" s="2"/>
    </row>
    <row r="211" spans="4:6" x14ac:dyDescent="0.25">
      <c r="D211" s="2"/>
      <c r="F211" s="2"/>
    </row>
    <row r="212" spans="4:6" x14ac:dyDescent="0.25">
      <c r="D212" s="2"/>
      <c r="F212" s="2"/>
    </row>
    <row r="213" spans="4:6" x14ac:dyDescent="0.25">
      <c r="D213" s="2"/>
      <c r="F213" s="2"/>
    </row>
  </sheetData>
  <mergeCells count="4">
    <mergeCell ref="C3:F3"/>
    <mergeCell ref="C56:F56"/>
    <mergeCell ref="C119:F119"/>
    <mergeCell ref="C159:F159"/>
  </mergeCells>
  <pageMargins left="0.31496062992125984" right="0.31496062992125984" top="0.78740157480314965" bottom="0.78740157480314965" header="0.31496062992125984" footer="0.31496062992125984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12853-B7EF-4C1B-93F2-529AC78769F8}">
  <dimension ref="A1:G214"/>
  <sheetViews>
    <sheetView topLeftCell="A97" zoomScale="115" zoomScaleNormal="115" workbookViewId="0">
      <selection activeCell="C62" sqref="C62"/>
    </sheetView>
  </sheetViews>
  <sheetFormatPr defaultRowHeight="15" x14ac:dyDescent="0.25"/>
  <cols>
    <col min="1" max="1" width="4" style="33" bestFit="1" customWidth="1"/>
    <col min="2" max="2" width="6" style="76" customWidth="1"/>
    <col min="3" max="3" width="58" style="3" customWidth="1"/>
    <col min="4" max="4" width="9.5703125" style="1" bestFit="1" customWidth="1"/>
    <col min="5" max="5" width="5.28515625" style="1" bestFit="1" customWidth="1"/>
    <col min="6" max="6" width="9.5703125" style="1" bestFit="1" customWidth="1"/>
    <col min="7" max="7" width="9.140625" style="41"/>
    <col min="8" max="16384" width="9.140625" style="1"/>
  </cols>
  <sheetData>
    <row r="1" spans="1:6" ht="30" x14ac:dyDescent="0.25">
      <c r="C1" s="90" t="s">
        <v>375</v>
      </c>
    </row>
    <row r="2" spans="1:6" ht="24" x14ac:dyDescent="0.25">
      <c r="A2" s="32"/>
      <c r="B2" s="86" t="s">
        <v>287</v>
      </c>
      <c r="C2" s="5" t="s">
        <v>57</v>
      </c>
      <c r="D2" s="6" t="s">
        <v>1</v>
      </c>
      <c r="E2" s="6" t="s">
        <v>2</v>
      </c>
      <c r="F2" s="6" t="s">
        <v>3</v>
      </c>
    </row>
    <row r="3" spans="1:6" x14ac:dyDescent="0.25">
      <c r="A3" s="32">
        <v>1</v>
      </c>
      <c r="B3" s="78"/>
      <c r="C3" s="131" t="s">
        <v>5</v>
      </c>
      <c r="D3" s="131"/>
      <c r="E3" s="131"/>
      <c r="F3" s="131"/>
    </row>
    <row r="4" spans="1:6" x14ac:dyDescent="0.25">
      <c r="A4" s="32">
        <f>A3+1</f>
        <v>2</v>
      </c>
      <c r="B4" s="78"/>
      <c r="C4" s="7" t="s">
        <v>4</v>
      </c>
      <c r="D4" s="8">
        <v>44835</v>
      </c>
      <c r="E4" s="9">
        <v>78</v>
      </c>
      <c r="F4" s="8">
        <f t="shared" ref="F4:F56" si="0">D4+E4-1</f>
        <v>44912</v>
      </c>
    </row>
    <row r="5" spans="1:6" x14ac:dyDescent="0.25">
      <c r="A5" s="32">
        <f t="shared" ref="A5:A69" si="1">A4+1</f>
        <v>3</v>
      </c>
      <c r="B5" s="78"/>
      <c r="C5" s="26" t="s">
        <v>58</v>
      </c>
      <c r="D5" s="27">
        <f>D4</f>
        <v>44835</v>
      </c>
      <c r="E5" s="28">
        <f>30*(6+4)</f>
        <v>300</v>
      </c>
      <c r="F5" s="27">
        <f>D5+E5-1</f>
        <v>45134</v>
      </c>
    </row>
    <row r="6" spans="1:6" x14ac:dyDescent="0.25">
      <c r="A6" s="32">
        <f t="shared" si="1"/>
        <v>4</v>
      </c>
      <c r="B6" s="78" t="s">
        <v>190</v>
      </c>
      <c r="C6" s="10" t="s">
        <v>361</v>
      </c>
      <c r="D6" s="11">
        <f>D4</f>
        <v>44835</v>
      </c>
      <c r="E6" s="74" t="s">
        <v>91</v>
      </c>
      <c r="F6" s="75" t="s">
        <v>91</v>
      </c>
    </row>
    <row r="7" spans="1:6" ht="30" x14ac:dyDescent="0.25">
      <c r="A7" s="32">
        <f t="shared" si="1"/>
        <v>5</v>
      </c>
      <c r="B7" s="77" t="s">
        <v>204</v>
      </c>
      <c r="C7" s="10" t="s">
        <v>98</v>
      </c>
      <c r="D7" s="11">
        <f>D4</f>
        <v>44835</v>
      </c>
      <c r="E7" s="12">
        <v>2</v>
      </c>
      <c r="F7" s="11">
        <f t="shared" si="0"/>
        <v>44836</v>
      </c>
    </row>
    <row r="8" spans="1:6" ht="26.25" x14ac:dyDescent="0.25">
      <c r="A8" s="32">
        <f t="shared" si="1"/>
        <v>6</v>
      </c>
      <c r="B8" s="77"/>
      <c r="C8" s="10" t="s">
        <v>407</v>
      </c>
      <c r="D8" s="11">
        <f>F7</f>
        <v>44836</v>
      </c>
      <c r="E8" s="12">
        <v>1</v>
      </c>
      <c r="F8" s="11">
        <f t="shared" si="0"/>
        <v>44836</v>
      </c>
    </row>
    <row r="9" spans="1:6" ht="26.25" x14ac:dyDescent="0.25">
      <c r="A9" s="32">
        <f t="shared" si="1"/>
        <v>7</v>
      </c>
      <c r="B9" s="77"/>
      <c r="C9" s="10" t="s">
        <v>408</v>
      </c>
      <c r="D9" s="11">
        <f>F8+1</f>
        <v>44837</v>
      </c>
      <c r="E9" s="12">
        <v>1</v>
      </c>
      <c r="F9" s="11">
        <f t="shared" si="0"/>
        <v>44837</v>
      </c>
    </row>
    <row r="10" spans="1:6" ht="26.25" x14ac:dyDescent="0.25">
      <c r="A10" s="32">
        <f t="shared" si="1"/>
        <v>8</v>
      </c>
      <c r="B10" s="77"/>
      <c r="C10" s="10" t="s">
        <v>409</v>
      </c>
      <c r="D10" s="11">
        <f>F9+1</f>
        <v>44838</v>
      </c>
      <c r="E10" s="12">
        <v>1</v>
      </c>
      <c r="F10" s="11">
        <f t="shared" si="0"/>
        <v>44838</v>
      </c>
    </row>
    <row r="11" spans="1:6" x14ac:dyDescent="0.25">
      <c r="A11" s="32">
        <f t="shared" si="1"/>
        <v>9</v>
      </c>
      <c r="B11" s="80"/>
      <c r="C11" s="91" t="s">
        <v>387</v>
      </c>
      <c r="D11" s="92">
        <f>F7</f>
        <v>44836</v>
      </c>
      <c r="E11" s="93">
        <v>1</v>
      </c>
      <c r="F11" s="92">
        <f t="shared" si="0"/>
        <v>44836</v>
      </c>
    </row>
    <row r="12" spans="1:6" x14ac:dyDescent="0.25">
      <c r="A12" s="32">
        <f t="shared" si="1"/>
        <v>10</v>
      </c>
      <c r="B12" s="80"/>
      <c r="C12" s="17" t="s">
        <v>378</v>
      </c>
      <c r="D12" s="18">
        <f>F10+1</f>
        <v>44839</v>
      </c>
      <c r="E12" s="19">
        <v>1</v>
      </c>
      <c r="F12" s="18">
        <f t="shared" si="0"/>
        <v>44839</v>
      </c>
    </row>
    <row r="13" spans="1:6" x14ac:dyDescent="0.25">
      <c r="A13" s="32">
        <f t="shared" si="1"/>
        <v>11</v>
      </c>
      <c r="B13" s="80"/>
      <c r="C13" s="17" t="s">
        <v>379</v>
      </c>
      <c r="D13" s="18">
        <f t="shared" ref="D13:D18" si="2">F12+1</f>
        <v>44840</v>
      </c>
      <c r="E13" s="19">
        <v>1</v>
      </c>
      <c r="F13" s="18">
        <f t="shared" si="0"/>
        <v>44840</v>
      </c>
    </row>
    <row r="14" spans="1:6" x14ac:dyDescent="0.25">
      <c r="A14" s="32">
        <f t="shared" si="1"/>
        <v>12</v>
      </c>
      <c r="B14" s="80"/>
      <c r="C14" s="17" t="s">
        <v>427</v>
      </c>
      <c r="D14" s="18">
        <f t="shared" si="2"/>
        <v>44841</v>
      </c>
      <c r="E14" s="19">
        <v>7</v>
      </c>
      <c r="F14" s="18">
        <f t="shared" si="0"/>
        <v>44847</v>
      </c>
    </row>
    <row r="15" spans="1:6" ht="26.25" x14ac:dyDescent="0.25">
      <c r="A15" s="32">
        <f t="shared" si="1"/>
        <v>13</v>
      </c>
      <c r="B15" s="80"/>
      <c r="C15" s="17" t="s">
        <v>380</v>
      </c>
      <c r="D15" s="18">
        <f t="shared" si="2"/>
        <v>44848</v>
      </c>
      <c r="E15" s="19">
        <v>1</v>
      </c>
      <c r="F15" s="18">
        <f t="shared" si="0"/>
        <v>44848</v>
      </c>
    </row>
    <row r="16" spans="1:6" x14ac:dyDescent="0.25">
      <c r="A16" s="32">
        <f t="shared" si="1"/>
        <v>14</v>
      </c>
      <c r="B16" s="81" t="s">
        <v>179</v>
      </c>
      <c r="C16" s="17" t="s">
        <v>253</v>
      </c>
      <c r="D16" s="18">
        <f t="shared" si="2"/>
        <v>44849</v>
      </c>
      <c r="E16" s="19">
        <v>2</v>
      </c>
      <c r="F16" s="18">
        <f t="shared" si="0"/>
        <v>44850</v>
      </c>
    </row>
    <row r="17" spans="1:6" x14ac:dyDescent="0.25">
      <c r="A17" s="32">
        <f t="shared" si="1"/>
        <v>15</v>
      </c>
      <c r="B17" s="81" t="s">
        <v>180</v>
      </c>
      <c r="C17" s="17" t="s">
        <v>254</v>
      </c>
      <c r="D17" s="18">
        <f t="shared" si="2"/>
        <v>44851</v>
      </c>
      <c r="E17" s="19">
        <v>2</v>
      </c>
      <c r="F17" s="18">
        <f t="shared" si="0"/>
        <v>44852</v>
      </c>
    </row>
    <row r="18" spans="1:6" x14ac:dyDescent="0.25">
      <c r="A18" s="32">
        <f t="shared" si="1"/>
        <v>16</v>
      </c>
      <c r="B18" s="81"/>
      <c r="C18" s="91" t="s">
        <v>383</v>
      </c>
      <c r="D18" s="92">
        <f t="shared" si="2"/>
        <v>44853</v>
      </c>
      <c r="E18" s="93">
        <v>7</v>
      </c>
      <c r="F18" s="92">
        <f t="shared" si="0"/>
        <v>44859</v>
      </c>
    </row>
    <row r="19" spans="1:6" ht="28.5" x14ac:dyDescent="0.25">
      <c r="A19" s="32">
        <f t="shared" si="1"/>
        <v>17</v>
      </c>
      <c r="B19" s="81" t="s">
        <v>115</v>
      </c>
      <c r="C19" s="17" t="s">
        <v>384</v>
      </c>
      <c r="D19" s="18">
        <f>F17+1</f>
        <v>44853</v>
      </c>
      <c r="E19" s="19">
        <v>3</v>
      </c>
      <c r="F19" s="18">
        <f t="shared" si="0"/>
        <v>44855</v>
      </c>
    </row>
    <row r="20" spans="1:6" x14ac:dyDescent="0.25">
      <c r="A20" s="32">
        <f t="shared" si="1"/>
        <v>18</v>
      </c>
      <c r="B20" s="81" t="s">
        <v>192</v>
      </c>
      <c r="C20" s="17" t="s">
        <v>257</v>
      </c>
      <c r="D20" s="18">
        <f>F19+1</f>
        <v>44856</v>
      </c>
      <c r="E20" s="19">
        <v>1</v>
      </c>
      <c r="F20" s="18">
        <f t="shared" si="0"/>
        <v>44856</v>
      </c>
    </row>
    <row r="21" spans="1:6" ht="28.5" x14ac:dyDescent="0.25">
      <c r="A21" s="32">
        <f t="shared" si="1"/>
        <v>19</v>
      </c>
      <c r="B21" s="81" t="s">
        <v>188</v>
      </c>
      <c r="C21" s="17" t="s">
        <v>258</v>
      </c>
      <c r="D21" s="18">
        <f>F20+1</f>
        <v>44857</v>
      </c>
      <c r="E21" s="19">
        <v>3</v>
      </c>
      <c r="F21" s="18">
        <f t="shared" si="0"/>
        <v>44859</v>
      </c>
    </row>
    <row r="22" spans="1:6" x14ac:dyDescent="0.25">
      <c r="A22" s="32">
        <f t="shared" si="1"/>
        <v>20</v>
      </c>
      <c r="B22" s="80"/>
      <c r="C22" s="95" t="s">
        <v>259</v>
      </c>
      <c r="D22" s="96">
        <f>F21+1</f>
        <v>44860</v>
      </c>
      <c r="E22" s="97">
        <v>6</v>
      </c>
      <c r="F22" s="96">
        <f t="shared" si="0"/>
        <v>44865</v>
      </c>
    </row>
    <row r="23" spans="1:6" x14ac:dyDescent="0.25">
      <c r="A23" s="32">
        <f t="shared" si="1"/>
        <v>21</v>
      </c>
      <c r="B23" s="80"/>
      <c r="C23" s="91" t="s">
        <v>382</v>
      </c>
      <c r="D23" s="92">
        <f>F22+1</f>
        <v>44866</v>
      </c>
      <c r="E23" s="93">
        <v>1</v>
      </c>
      <c r="F23" s="92">
        <f t="shared" si="0"/>
        <v>44866</v>
      </c>
    </row>
    <row r="24" spans="1:6" x14ac:dyDescent="0.25">
      <c r="A24" s="32">
        <f t="shared" si="1"/>
        <v>22</v>
      </c>
      <c r="B24" s="80"/>
      <c r="C24" s="91" t="s">
        <v>385</v>
      </c>
      <c r="D24" s="18">
        <f>F23</f>
        <v>44866</v>
      </c>
      <c r="E24" s="19">
        <v>1</v>
      </c>
      <c r="F24" s="18">
        <f t="shared" si="0"/>
        <v>44866</v>
      </c>
    </row>
    <row r="25" spans="1:6" x14ac:dyDescent="0.25">
      <c r="A25" s="32">
        <f t="shared" si="1"/>
        <v>23</v>
      </c>
      <c r="B25" s="80"/>
      <c r="C25" s="91" t="s">
        <v>386</v>
      </c>
      <c r="D25" s="92">
        <f t="shared" ref="D25:D32" si="3">F24+1</f>
        <v>44867</v>
      </c>
      <c r="E25" s="93">
        <v>1</v>
      </c>
      <c r="F25" s="92">
        <f t="shared" si="0"/>
        <v>44867</v>
      </c>
    </row>
    <row r="26" spans="1:6" ht="28.5" x14ac:dyDescent="0.25">
      <c r="A26" s="32">
        <f t="shared" si="1"/>
        <v>24</v>
      </c>
      <c r="B26" s="81" t="s">
        <v>181</v>
      </c>
      <c r="C26" s="95" t="s">
        <v>389</v>
      </c>
      <c r="D26" s="96">
        <f>F22+1</f>
        <v>44866</v>
      </c>
      <c r="E26" s="97">
        <v>2</v>
      </c>
      <c r="F26" s="96">
        <f t="shared" si="0"/>
        <v>44867</v>
      </c>
    </row>
    <row r="27" spans="1:6" ht="28.5" x14ac:dyDescent="0.25">
      <c r="A27" s="32">
        <f t="shared" si="1"/>
        <v>25</v>
      </c>
      <c r="B27" s="81" t="s">
        <v>183</v>
      </c>
      <c r="C27" s="95" t="s">
        <v>264</v>
      </c>
      <c r="D27" s="96">
        <f t="shared" si="3"/>
        <v>44868</v>
      </c>
      <c r="E27" s="97">
        <v>2</v>
      </c>
      <c r="F27" s="96">
        <f t="shared" si="0"/>
        <v>44869</v>
      </c>
    </row>
    <row r="28" spans="1:6" x14ac:dyDescent="0.25">
      <c r="A28" s="32">
        <f t="shared" si="1"/>
        <v>26</v>
      </c>
      <c r="B28" s="81" t="s">
        <v>193</v>
      </c>
      <c r="C28" s="17" t="s">
        <v>265</v>
      </c>
      <c r="D28" s="18">
        <f t="shared" si="3"/>
        <v>44870</v>
      </c>
      <c r="E28" s="19">
        <v>1</v>
      </c>
      <c r="F28" s="18">
        <f t="shared" si="0"/>
        <v>44870</v>
      </c>
    </row>
    <row r="29" spans="1:6" x14ac:dyDescent="0.25">
      <c r="A29" s="32">
        <f t="shared" si="1"/>
        <v>27</v>
      </c>
      <c r="B29" s="81" t="s">
        <v>194</v>
      </c>
      <c r="C29" s="17" t="s">
        <v>276</v>
      </c>
      <c r="D29" s="18">
        <f t="shared" si="3"/>
        <v>44871</v>
      </c>
      <c r="E29" s="19">
        <v>2</v>
      </c>
      <c r="F29" s="18">
        <f t="shared" si="0"/>
        <v>44872</v>
      </c>
    </row>
    <row r="30" spans="1:6" ht="28.5" x14ac:dyDescent="0.25">
      <c r="A30" s="32">
        <f t="shared" si="1"/>
        <v>28</v>
      </c>
      <c r="B30" s="81" t="s">
        <v>195</v>
      </c>
      <c r="C30" s="17" t="s">
        <v>266</v>
      </c>
      <c r="D30" s="18">
        <f t="shared" si="3"/>
        <v>44873</v>
      </c>
      <c r="E30" s="19">
        <v>1</v>
      </c>
      <c r="F30" s="18">
        <f t="shared" si="0"/>
        <v>44873</v>
      </c>
    </row>
    <row r="31" spans="1:6" x14ac:dyDescent="0.25">
      <c r="A31" s="32">
        <f t="shared" si="1"/>
        <v>29</v>
      </c>
      <c r="B31" s="81" t="s">
        <v>196</v>
      </c>
      <c r="C31" s="17" t="s">
        <v>267</v>
      </c>
      <c r="D31" s="18">
        <f t="shared" si="3"/>
        <v>44874</v>
      </c>
      <c r="E31" s="19">
        <v>6</v>
      </c>
      <c r="F31" s="18">
        <f t="shared" si="0"/>
        <v>44879</v>
      </c>
    </row>
    <row r="32" spans="1:6" x14ac:dyDescent="0.25">
      <c r="A32" s="32">
        <f t="shared" si="1"/>
        <v>30</v>
      </c>
      <c r="B32" s="80"/>
      <c r="C32" s="17" t="s">
        <v>268</v>
      </c>
      <c r="D32" s="18">
        <f t="shared" si="3"/>
        <v>44880</v>
      </c>
      <c r="E32" s="19">
        <v>5</v>
      </c>
      <c r="F32" s="18">
        <f t="shared" si="0"/>
        <v>44884</v>
      </c>
    </row>
    <row r="33" spans="1:6" x14ac:dyDescent="0.25">
      <c r="A33" s="32">
        <f t="shared" si="1"/>
        <v>31</v>
      </c>
      <c r="B33" s="81" t="s">
        <v>197</v>
      </c>
      <c r="C33" s="17" t="s">
        <v>277</v>
      </c>
      <c r="D33" s="18">
        <f>F31+1</f>
        <v>44880</v>
      </c>
      <c r="E33" s="19">
        <v>1</v>
      </c>
      <c r="F33" s="18">
        <f t="shared" si="0"/>
        <v>44880</v>
      </c>
    </row>
    <row r="34" spans="1:6" x14ac:dyDescent="0.25">
      <c r="A34" s="32">
        <f t="shared" si="1"/>
        <v>32</v>
      </c>
      <c r="B34" s="80"/>
      <c r="C34" s="17" t="s">
        <v>269</v>
      </c>
      <c r="D34" s="18">
        <f>F33+1</f>
        <v>44881</v>
      </c>
      <c r="E34" s="19">
        <v>2</v>
      </c>
      <c r="F34" s="18">
        <f t="shared" si="0"/>
        <v>44882</v>
      </c>
    </row>
    <row r="35" spans="1:6" x14ac:dyDescent="0.25">
      <c r="A35" s="32">
        <f t="shared" si="1"/>
        <v>33</v>
      </c>
      <c r="B35" s="80"/>
      <c r="C35" s="17" t="s">
        <v>270</v>
      </c>
      <c r="D35" s="18">
        <f>F34+1</f>
        <v>44883</v>
      </c>
      <c r="E35" s="19">
        <v>2</v>
      </c>
      <c r="F35" s="18">
        <f t="shared" si="0"/>
        <v>44884</v>
      </c>
    </row>
    <row r="36" spans="1:6" ht="28.5" x14ac:dyDescent="0.25">
      <c r="A36" s="32">
        <f t="shared" si="1"/>
        <v>34</v>
      </c>
      <c r="B36" s="80"/>
      <c r="C36" s="17" t="s">
        <v>271</v>
      </c>
      <c r="D36" s="18">
        <f>F35</f>
        <v>44884</v>
      </c>
      <c r="E36" s="19">
        <v>1</v>
      </c>
      <c r="F36" s="18">
        <f t="shared" si="0"/>
        <v>44884</v>
      </c>
    </row>
    <row r="37" spans="1:6" ht="28.5" x14ac:dyDescent="0.25">
      <c r="A37" s="32">
        <f t="shared" si="1"/>
        <v>35</v>
      </c>
      <c r="B37" s="80"/>
      <c r="C37" s="17" t="s">
        <v>278</v>
      </c>
      <c r="D37" s="18">
        <f t="shared" ref="D37:D47" si="4">F36+1</f>
        <v>44885</v>
      </c>
      <c r="E37" s="19">
        <v>1</v>
      </c>
      <c r="F37" s="18">
        <f t="shared" si="0"/>
        <v>44885</v>
      </c>
    </row>
    <row r="38" spans="1:6" ht="28.5" x14ac:dyDescent="0.25">
      <c r="A38" s="32">
        <f t="shared" si="1"/>
        <v>36</v>
      </c>
      <c r="B38" s="80"/>
      <c r="C38" s="91" t="s">
        <v>402</v>
      </c>
      <c r="D38" s="92">
        <f t="shared" si="4"/>
        <v>44886</v>
      </c>
      <c r="E38" s="93">
        <v>1</v>
      </c>
      <c r="F38" s="92">
        <f t="shared" si="0"/>
        <v>44886</v>
      </c>
    </row>
    <row r="39" spans="1:6" ht="26.25" x14ac:dyDescent="0.25">
      <c r="A39" s="32">
        <f t="shared" si="1"/>
        <v>37</v>
      </c>
      <c r="B39" s="81" t="s">
        <v>200</v>
      </c>
      <c r="C39" s="17" t="s">
        <v>376</v>
      </c>
      <c r="D39" s="18">
        <f t="shared" si="4"/>
        <v>44887</v>
      </c>
      <c r="E39" s="22">
        <v>4</v>
      </c>
      <c r="F39" s="18">
        <f t="shared" si="0"/>
        <v>44890</v>
      </c>
    </row>
    <row r="40" spans="1:6" ht="28.5" x14ac:dyDescent="0.25">
      <c r="A40" s="32">
        <f t="shared" si="1"/>
        <v>38</v>
      </c>
      <c r="B40" s="81"/>
      <c r="C40" s="91" t="s">
        <v>403</v>
      </c>
      <c r="D40" s="92">
        <f t="shared" si="4"/>
        <v>44891</v>
      </c>
      <c r="E40" s="93">
        <v>1</v>
      </c>
      <c r="F40" s="92">
        <f t="shared" si="0"/>
        <v>44891</v>
      </c>
    </row>
    <row r="41" spans="1:6" x14ac:dyDescent="0.25">
      <c r="A41" s="32">
        <f>A40+1</f>
        <v>39</v>
      </c>
      <c r="B41" s="81" t="s">
        <v>201</v>
      </c>
      <c r="C41" s="17" t="s">
        <v>132</v>
      </c>
      <c r="D41" s="18">
        <f>F37+1</f>
        <v>44886</v>
      </c>
      <c r="E41" s="19">
        <v>3</v>
      </c>
      <c r="F41" s="18">
        <f t="shared" si="0"/>
        <v>44888</v>
      </c>
    </row>
    <row r="42" spans="1:6" x14ac:dyDescent="0.25">
      <c r="A42" s="32">
        <f t="shared" si="1"/>
        <v>40</v>
      </c>
      <c r="B42" s="81" t="s">
        <v>202</v>
      </c>
      <c r="C42" s="17" t="s">
        <v>401</v>
      </c>
      <c r="D42" s="18">
        <f t="shared" si="4"/>
        <v>44889</v>
      </c>
      <c r="E42" s="19">
        <v>5</v>
      </c>
      <c r="F42" s="18">
        <f t="shared" si="0"/>
        <v>44893</v>
      </c>
    </row>
    <row r="43" spans="1:6" x14ac:dyDescent="0.25">
      <c r="A43" s="32"/>
      <c r="B43" s="81"/>
      <c r="C43" s="17" t="s">
        <v>404</v>
      </c>
      <c r="D43" s="18">
        <f>D42</f>
        <v>44889</v>
      </c>
      <c r="E43" s="19">
        <v>1</v>
      </c>
      <c r="F43" s="18">
        <f t="shared" ref="F43" si="5">D43+E43-1</f>
        <v>44889</v>
      </c>
    </row>
    <row r="44" spans="1:6" ht="26.25" x14ac:dyDescent="0.25">
      <c r="A44" s="32">
        <f>A42+1</f>
        <v>41</v>
      </c>
      <c r="B44" s="81" t="s">
        <v>203</v>
      </c>
      <c r="C44" s="17" t="s">
        <v>377</v>
      </c>
      <c r="D44" s="18">
        <f>F42+1</f>
        <v>44894</v>
      </c>
      <c r="E44" s="22">
        <v>3</v>
      </c>
      <c r="F44" s="18">
        <f t="shared" si="0"/>
        <v>44896</v>
      </c>
    </row>
    <row r="45" spans="1:6" x14ac:dyDescent="0.25">
      <c r="A45" s="32">
        <f t="shared" si="1"/>
        <v>42</v>
      </c>
      <c r="B45" s="81"/>
      <c r="C45" s="91" t="s">
        <v>381</v>
      </c>
      <c r="D45" s="92">
        <f t="shared" si="4"/>
        <v>44897</v>
      </c>
      <c r="E45" s="93">
        <v>1</v>
      </c>
      <c r="F45" s="92">
        <f t="shared" si="0"/>
        <v>44897</v>
      </c>
    </row>
    <row r="46" spans="1:6" x14ac:dyDescent="0.25">
      <c r="A46" s="32">
        <f t="shared" si="1"/>
        <v>43</v>
      </c>
      <c r="B46" s="81"/>
      <c r="C46" s="95" t="s">
        <v>390</v>
      </c>
      <c r="D46" s="96">
        <f t="shared" si="4"/>
        <v>44898</v>
      </c>
      <c r="E46" s="97">
        <v>6</v>
      </c>
      <c r="F46" s="96">
        <f t="shared" si="0"/>
        <v>44903</v>
      </c>
    </row>
    <row r="47" spans="1:6" x14ac:dyDescent="0.25">
      <c r="A47" s="32">
        <f t="shared" si="1"/>
        <v>44</v>
      </c>
      <c r="B47" s="81"/>
      <c r="C47" s="91" t="s">
        <v>388</v>
      </c>
      <c r="D47" s="92">
        <f t="shared" si="4"/>
        <v>44904</v>
      </c>
      <c r="E47" s="93">
        <v>4</v>
      </c>
      <c r="F47" s="92">
        <f t="shared" si="0"/>
        <v>44907</v>
      </c>
    </row>
    <row r="48" spans="1:6" x14ac:dyDescent="0.25">
      <c r="A48" s="32">
        <f t="shared" si="1"/>
        <v>45</v>
      </c>
      <c r="B48" s="81"/>
      <c r="C48" s="17" t="s">
        <v>415</v>
      </c>
      <c r="D48" s="18">
        <f>F44+1</f>
        <v>44897</v>
      </c>
      <c r="E48" s="19">
        <v>1</v>
      </c>
      <c r="F48" s="18">
        <f t="shared" si="0"/>
        <v>44897</v>
      </c>
    </row>
    <row r="49" spans="1:6" x14ac:dyDescent="0.25">
      <c r="A49" s="32">
        <f t="shared" si="1"/>
        <v>46</v>
      </c>
      <c r="B49" s="81"/>
      <c r="C49" s="17" t="s">
        <v>139</v>
      </c>
      <c r="D49" s="18">
        <f>F48+1</f>
        <v>44898</v>
      </c>
      <c r="E49" s="19">
        <v>1</v>
      </c>
      <c r="F49" s="18">
        <f t="shared" si="0"/>
        <v>44898</v>
      </c>
    </row>
    <row r="50" spans="1:6" x14ac:dyDescent="0.25">
      <c r="A50" s="32">
        <f t="shared" si="1"/>
        <v>47</v>
      </c>
      <c r="B50" s="81"/>
      <c r="C50" s="17" t="s">
        <v>236</v>
      </c>
      <c r="D50" s="18">
        <f>F49+1</f>
        <v>44899</v>
      </c>
      <c r="E50" s="19">
        <v>1</v>
      </c>
      <c r="F50" s="18">
        <f t="shared" si="0"/>
        <v>44899</v>
      </c>
    </row>
    <row r="51" spans="1:6" x14ac:dyDescent="0.25">
      <c r="A51" s="32">
        <f t="shared" si="1"/>
        <v>48</v>
      </c>
      <c r="B51" s="81"/>
      <c r="C51" s="17" t="s">
        <v>237</v>
      </c>
      <c r="D51" s="18">
        <f>F50+1</f>
        <v>44900</v>
      </c>
      <c r="E51" s="19">
        <v>1</v>
      </c>
      <c r="F51" s="18">
        <f t="shared" si="0"/>
        <v>44900</v>
      </c>
    </row>
    <row r="52" spans="1:6" x14ac:dyDescent="0.25">
      <c r="A52" s="32">
        <f t="shared" si="1"/>
        <v>49</v>
      </c>
      <c r="B52" s="81"/>
      <c r="C52" s="17" t="s">
        <v>238</v>
      </c>
      <c r="D52" s="18">
        <f>F51</f>
        <v>44900</v>
      </c>
      <c r="E52" s="19">
        <v>1</v>
      </c>
      <c r="F52" s="18">
        <f t="shared" si="0"/>
        <v>44900</v>
      </c>
    </row>
    <row r="53" spans="1:6" x14ac:dyDescent="0.25">
      <c r="A53" s="32">
        <f t="shared" si="1"/>
        <v>50</v>
      </c>
      <c r="B53" s="81"/>
      <c r="C53" s="17" t="s">
        <v>239</v>
      </c>
      <c r="D53" s="18">
        <f>F52+1</f>
        <v>44901</v>
      </c>
      <c r="E53" s="19">
        <v>1</v>
      </c>
      <c r="F53" s="18">
        <f t="shared" si="0"/>
        <v>44901</v>
      </c>
    </row>
    <row r="54" spans="1:6" x14ac:dyDescent="0.25">
      <c r="A54" s="32">
        <f t="shared" si="1"/>
        <v>51</v>
      </c>
      <c r="B54" s="81"/>
      <c r="C54" s="17" t="s">
        <v>240</v>
      </c>
      <c r="D54" s="18">
        <f>F53+1</f>
        <v>44902</v>
      </c>
      <c r="E54" s="19">
        <v>1</v>
      </c>
      <c r="F54" s="18">
        <f t="shared" si="0"/>
        <v>44902</v>
      </c>
    </row>
    <row r="55" spans="1:6" x14ac:dyDescent="0.25">
      <c r="A55" s="32">
        <f t="shared" si="1"/>
        <v>52</v>
      </c>
      <c r="B55" s="81"/>
      <c r="C55" s="17" t="s">
        <v>241</v>
      </c>
      <c r="D55" s="18">
        <f>F54</f>
        <v>44902</v>
      </c>
      <c r="E55" s="19">
        <v>1</v>
      </c>
      <c r="F55" s="18">
        <f t="shared" si="0"/>
        <v>44902</v>
      </c>
    </row>
    <row r="56" spans="1:6" x14ac:dyDescent="0.25">
      <c r="A56" s="32">
        <f t="shared" si="1"/>
        <v>53</v>
      </c>
      <c r="B56" s="78"/>
      <c r="C56" s="25" t="s">
        <v>35</v>
      </c>
      <c r="D56" s="23">
        <f>F55+1</f>
        <v>44903</v>
      </c>
      <c r="E56" s="24">
        <v>53</v>
      </c>
      <c r="F56" s="23">
        <f t="shared" si="0"/>
        <v>44955</v>
      </c>
    </row>
    <row r="57" spans="1:6" x14ac:dyDescent="0.25">
      <c r="A57" s="32">
        <f t="shared" si="1"/>
        <v>54</v>
      </c>
      <c r="B57" s="78"/>
      <c r="C57" s="131" t="s">
        <v>15</v>
      </c>
      <c r="D57" s="131"/>
      <c r="E57" s="131"/>
      <c r="F57" s="131"/>
    </row>
    <row r="58" spans="1:6" x14ac:dyDescent="0.25">
      <c r="A58" s="32">
        <f t="shared" si="1"/>
        <v>55</v>
      </c>
      <c r="B58" s="78"/>
      <c r="C58" s="7" t="s">
        <v>53</v>
      </c>
      <c r="D58" s="8">
        <v>44956</v>
      </c>
      <c r="E58" s="9">
        <f>105+8+7-1+15+15</f>
        <v>149</v>
      </c>
      <c r="F58" s="8">
        <f t="shared" ref="F58:F133" si="6">D58+E58-1</f>
        <v>45104</v>
      </c>
    </row>
    <row r="59" spans="1:6" ht="26.25" x14ac:dyDescent="0.25">
      <c r="A59" s="32">
        <f t="shared" si="1"/>
        <v>56</v>
      </c>
      <c r="B59" s="82" t="s">
        <v>184</v>
      </c>
      <c r="C59" s="104" t="s">
        <v>413</v>
      </c>
      <c r="D59" s="105">
        <f>D58</f>
        <v>44956</v>
      </c>
      <c r="E59" s="106">
        <v>15</v>
      </c>
      <c r="F59" s="105">
        <f>D59+E59-1</f>
        <v>44970</v>
      </c>
    </row>
    <row r="60" spans="1:6" ht="26.25" x14ac:dyDescent="0.25">
      <c r="A60" s="32">
        <f>A59+1</f>
        <v>57</v>
      </c>
      <c r="B60" s="82" t="s">
        <v>185</v>
      </c>
      <c r="C60" s="83" t="s">
        <v>411</v>
      </c>
      <c r="D60" s="84">
        <f>D58</f>
        <v>44956</v>
      </c>
      <c r="E60" s="85">
        <v>15</v>
      </c>
      <c r="F60" s="84">
        <f>D60+E60-1</f>
        <v>44970</v>
      </c>
    </row>
    <row r="61" spans="1:6" ht="26.25" x14ac:dyDescent="0.25">
      <c r="A61" s="32">
        <f t="shared" si="1"/>
        <v>58</v>
      </c>
      <c r="B61" s="82" t="s">
        <v>187</v>
      </c>
      <c r="C61" s="83" t="s">
        <v>412</v>
      </c>
      <c r="D61" s="84">
        <f>F60+1</f>
        <v>44971</v>
      </c>
      <c r="E61" s="85">
        <v>15</v>
      </c>
      <c r="F61" s="84">
        <f>D61+E61-1</f>
        <v>44985</v>
      </c>
    </row>
    <row r="62" spans="1:6" ht="26.25" x14ac:dyDescent="0.25">
      <c r="A62" s="32">
        <f t="shared" si="1"/>
        <v>59</v>
      </c>
      <c r="B62" s="82" t="s">
        <v>186</v>
      </c>
      <c r="C62" s="104" t="s">
        <v>414</v>
      </c>
      <c r="D62" s="105">
        <f>F61+1</f>
        <v>44986</v>
      </c>
      <c r="E62" s="106">
        <v>15</v>
      </c>
      <c r="F62" s="105">
        <f>D62+E62-1</f>
        <v>45000</v>
      </c>
    </row>
    <row r="63" spans="1:6" x14ac:dyDescent="0.25">
      <c r="A63" s="32">
        <f t="shared" si="1"/>
        <v>60</v>
      </c>
      <c r="B63" s="78"/>
      <c r="C63" s="95" t="s">
        <v>284</v>
      </c>
      <c r="D63" s="96">
        <f>F61+1</f>
        <v>44986</v>
      </c>
      <c r="E63" s="97">
        <v>1</v>
      </c>
      <c r="F63" s="96">
        <f t="shared" si="6"/>
        <v>44986</v>
      </c>
    </row>
    <row r="64" spans="1:6" x14ac:dyDescent="0.25">
      <c r="A64" s="32">
        <f t="shared" si="1"/>
        <v>61</v>
      </c>
      <c r="B64" s="78"/>
      <c r="C64" s="95" t="s">
        <v>285</v>
      </c>
      <c r="D64" s="96">
        <f>F63+1</f>
        <v>44987</v>
      </c>
      <c r="E64" s="97">
        <v>1</v>
      </c>
      <c r="F64" s="96">
        <f t="shared" si="6"/>
        <v>44987</v>
      </c>
    </row>
    <row r="65" spans="1:6" x14ac:dyDescent="0.25">
      <c r="A65" s="32">
        <f t="shared" si="1"/>
        <v>62</v>
      </c>
      <c r="B65" s="78"/>
      <c r="C65" s="17" t="s">
        <v>286</v>
      </c>
      <c r="D65" s="18">
        <f>F64</f>
        <v>44987</v>
      </c>
      <c r="E65" s="19">
        <v>1</v>
      </c>
      <c r="F65" s="18">
        <f t="shared" si="6"/>
        <v>44987</v>
      </c>
    </row>
    <row r="66" spans="1:6" ht="26.25" x14ac:dyDescent="0.25">
      <c r="A66" s="32">
        <f t="shared" si="1"/>
        <v>63</v>
      </c>
      <c r="B66" s="78" t="s">
        <v>129</v>
      </c>
      <c r="C66" s="10" t="s">
        <v>363</v>
      </c>
      <c r="D66" s="11">
        <f>D61</f>
        <v>44971</v>
      </c>
      <c r="E66" s="12">
        <v>15</v>
      </c>
      <c r="F66" s="11">
        <f t="shared" si="6"/>
        <v>44985</v>
      </c>
    </row>
    <row r="67" spans="1:6" ht="28.5" x14ac:dyDescent="0.25">
      <c r="A67" s="32">
        <f t="shared" si="1"/>
        <v>64</v>
      </c>
      <c r="B67" s="78" t="s">
        <v>207</v>
      </c>
      <c r="C67" s="98" t="s">
        <v>410</v>
      </c>
      <c r="D67" s="99">
        <f>D58+6</f>
        <v>44962</v>
      </c>
      <c r="E67" s="100">
        <v>8</v>
      </c>
      <c r="F67" s="99">
        <f>D67+E67-1</f>
        <v>44969</v>
      </c>
    </row>
    <row r="68" spans="1:6" ht="26.25" x14ac:dyDescent="0.25">
      <c r="A68" s="32">
        <f t="shared" si="1"/>
        <v>65</v>
      </c>
      <c r="B68" s="78" t="s">
        <v>208</v>
      </c>
      <c r="C68" s="101" t="s">
        <v>99</v>
      </c>
      <c r="D68" s="102">
        <f>F67+1</f>
        <v>44970</v>
      </c>
      <c r="E68" s="103">
        <v>105</v>
      </c>
      <c r="F68" s="102">
        <f t="shared" si="6"/>
        <v>45074</v>
      </c>
    </row>
    <row r="69" spans="1:6" x14ac:dyDescent="0.25">
      <c r="A69" s="32">
        <f t="shared" si="1"/>
        <v>66</v>
      </c>
      <c r="B69" s="78"/>
      <c r="C69" s="91" t="s">
        <v>416</v>
      </c>
      <c r="D69" s="92">
        <f>D68</f>
        <v>44970</v>
      </c>
      <c r="E69" s="93">
        <v>1</v>
      </c>
      <c r="F69" s="92">
        <f t="shared" si="6"/>
        <v>44970</v>
      </c>
    </row>
    <row r="70" spans="1:6" x14ac:dyDescent="0.25">
      <c r="A70" s="32">
        <f t="shared" ref="A70:A133" si="7">A69+1</f>
        <v>67</v>
      </c>
      <c r="B70" s="78"/>
      <c r="C70" s="95" t="s">
        <v>288</v>
      </c>
      <c r="D70" s="96">
        <f>F66+1</f>
        <v>44986</v>
      </c>
      <c r="E70" s="97">
        <v>1</v>
      </c>
      <c r="F70" s="96">
        <f t="shared" si="6"/>
        <v>44986</v>
      </c>
    </row>
    <row r="71" spans="1:6" x14ac:dyDescent="0.25">
      <c r="A71" s="32">
        <f t="shared" si="7"/>
        <v>68</v>
      </c>
      <c r="B71" s="78"/>
      <c r="C71" s="95" t="s">
        <v>289</v>
      </c>
      <c r="D71" s="96">
        <f>F70+1</f>
        <v>44987</v>
      </c>
      <c r="E71" s="97">
        <v>1</v>
      </c>
      <c r="F71" s="96">
        <f t="shared" si="6"/>
        <v>44987</v>
      </c>
    </row>
    <row r="72" spans="1:6" x14ac:dyDescent="0.25">
      <c r="A72" s="32">
        <f t="shared" si="7"/>
        <v>69</v>
      </c>
      <c r="B72" s="78"/>
      <c r="C72" s="17" t="s">
        <v>290</v>
      </c>
      <c r="D72" s="18">
        <f>F71+1</f>
        <v>44988</v>
      </c>
      <c r="E72" s="19">
        <v>2</v>
      </c>
      <c r="F72" s="18">
        <f t="shared" si="6"/>
        <v>44989</v>
      </c>
    </row>
    <row r="73" spans="1:6" x14ac:dyDescent="0.25">
      <c r="A73" s="32">
        <f t="shared" si="7"/>
        <v>70</v>
      </c>
      <c r="B73" s="78"/>
      <c r="C73" s="17" t="s">
        <v>291</v>
      </c>
      <c r="D73" s="18">
        <f>F72+1</f>
        <v>44990</v>
      </c>
      <c r="E73" s="19">
        <v>2</v>
      </c>
      <c r="F73" s="18">
        <f t="shared" si="6"/>
        <v>44991</v>
      </c>
    </row>
    <row r="74" spans="1:6" x14ac:dyDescent="0.25">
      <c r="A74" s="32">
        <f t="shared" si="7"/>
        <v>71</v>
      </c>
      <c r="B74" s="78"/>
      <c r="C74" s="95" t="s">
        <v>292</v>
      </c>
      <c r="D74" s="96">
        <f>F73</f>
        <v>44991</v>
      </c>
      <c r="E74" s="97">
        <v>1</v>
      </c>
      <c r="F74" s="96">
        <f t="shared" si="6"/>
        <v>44991</v>
      </c>
    </row>
    <row r="75" spans="1:6" x14ac:dyDescent="0.25">
      <c r="A75" s="32">
        <f t="shared" si="7"/>
        <v>72</v>
      </c>
      <c r="B75" s="78"/>
      <c r="C75" s="95" t="s">
        <v>293</v>
      </c>
      <c r="D75" s="96">
        <f>F74+1</f>
        <v>44992</v>
      </c>
      <c r="E75" s="97">
        <v>2</v>
      </c>
      <c r="F75" s="96">
        <f t="shared" si="6"/>
        <v>44993</v>
      </c>
    </row>
    <row r="76" spans="1:6" ht="28.5" x14ac:dyDescent="0.25">
      <c r="A76" s="32">
        <f t="shared" si="7"/>
        <v>73</v>
      </c>
      <c r="B76" s="78"/>
      <c r="C76" s="17" t="s">
        <v>294</v>
      </c>
      <c r="D76" s="18">
        <f>F75</f>
        <v>44993</v>
      </c>
      <c r="E76" s="19">
        <v>2</v>
      </c>
      <c r="F76" s="18">
        <f t="shared" si="6"/>
        <v>44994</v>
      </c>
    </row>
    <row r="77" spans="1:6" x14ac:dyDescent="0.25">
      <c r="A77" s="32">
        <f t="shared" si="7"/>
        <v>74</v>
      </c>
      <c r="B77" s="78"/>
      <c r="C77" s="95" t="s">
        <v>295</v>
      </c>
      <c r="D77" s="96">
        <f>F76</f>
        <v>44994</v>
      </c>
      <c r="E77" s="97">
        <v>1</v>
      </c>
      <c r="F77" s="96">
        <f t="shared" si="6"/>
        <v>44994</v>
      </c>
    </row>
    <row r="78" spans="1:6" x14ac:dyDescent="0.25">
      <c r="A78" s="32">
        <f t="shared" si="7"/>
        <v>75</v>
      </c>
      <c r="B78" s="78"/>
      <c r="C78" s="17" t="s">
        <v>296</v>
      </c>
      <c r="D78" s="18">
        <f>F77+1</f>
        <v>44995</v>
      </c>
      <c r="E78" s="19">
        <v>1</v>
      </c>
      <c r="F78" s="18">
        <f t="shared" si="6"/>
        <v>44995</v>
      </c>
    </row>
    <row r="79" spans="1:6" x14ac:dyDescent="0.25">
      <c r="A79" s="32">
        <f t="shared" si="7"/>
        <v>76</v>
      </c>
      <c r="B79" s="78"/>
      <c r="C79" s="17" t="s">
        <v>297</v>
      </c>
      <c r="D79" s="18">
        <f>F78</f>
        <v>44995</v>
      </c>
      <c r="E79" s="19">
        <v>1</v>
      </c>
      <c r="F79" s="18">
        <f t="shared" si="6"/>
        <v>44995</v>
      </c>
    </row>
    <row r="80" spans="1:6" x14ac:dyDescent="0.25">
      <c r="A80" s="32">
        <f t="shared" si="7"/>
        <v>77</v>
      </c>
      <c r="B80" s="78"/>
      <c r="C80" s="17" t="s">
        <v>298</v>
      </c>
      <c r="D80" s="18">
        <f t="shared" ref="D80:D87" si="8">F79+1</f>
        <v>44996</v>
      </c>
      <c r="E80" s="19">
        <v>1</v>
      </c>
      <c r="F80" s="18">
        <f t="shared" si="6"/>
        <v>44996</v>
      </c>
    </row>
    <row r="81" spans="1:6" x14ac:dyDescent="0.25">
      <c r="A81" s="32">
        <f t="shared" si="7"/>
        <v>78</v>
      </c>
      <c r="B81" s="78"/>
      <c r="C81" s="17" t="s">
        <v>299</v>
      </c>
      <c r="D81" s="18">
        <f t="shared" si="8"/>
        <v>44997</v>
      </c>
      <c r="E81" s="19">
        <v>2</v>
      </c>
      <c r="F81" s="18">
        <f t="shared" si="6"/>
        <v>44998</v>
      </c>
    </row>
    <row r="82" spans="1:6" x14ac:dyDescent="0.25">
      <c r="A82" s="32">
        <f t="shared" si="7"/>
        <v>79</v>
      </c>
      <c r="B82" s="78"/>
      <c r="C82" s="17" t="s">
        <v>300</v>
      </c>
      <c r="D82" s="18">
        <f t="shared" si="8"/>
        <v>44999</v>
      </c>
      <c r="E82" s="19">
        <v>2</v>
      </c>
      <c r="F82" s="18">
        <f t="shared" si="6"/>
        <v>45000</v>
      </c>
    </row>
    <row r="83" spans="1:6" x14ac:dyDescent="0.25">
      <c r="A83" s="32">
        <f t="shared" si="7"/>
        <v>80</v>
      </c>
      <c r="B83" s="78"/>
      <c r="C83" s="17" t="s">
        <v>277</v>
      </c>
      <c r="D83" s="18">
        <f t="shared" si="8"/>
        <v>45001</v>
      </c>
      <c r="E83" s="19">
        <v>1</v>
      </c>
      <c r="F83" s="18">
        <f t="shared" si="6"/>
        <v>45001</v>
      </c>
    </row>
    <row r="84" spans="1:6" ht="28.5" x14ac:dyDescent="0.25">
      <c r="A84" s="32">
        <f t="shared" si="7"/>
        <v>81</v>
      </c>
      <c r="B84" s="78"/>
      <c r="C84" s="17" t="s">
        <v>301</v>
      </c>
      <c r="D84" s="18">
        <f t="shared" si="8"/>
        <v>45002</v>
      </c>
      <c r="E84" s="19">
        <v>2</v>
      </c>
      <c r="F84" s="18">
        <f t="shared" si="6"/>
        <v>45003</v>
      </c>
    </row>
    <row r="85" spans="1:6" x14ac:dyDescent="0.25">
      <c r="A85" s="32">
        <f t="shared" si="7"/>
        <v>82</v>
      </c>
      <c r="B85" s="78"/>
      <c r="C85" s="17" t="s">
        <v>302</v>
      </c>
      <c r="D85" s="18">
        <f t="shared" si="8"/>
        <v>45004</v>
      </c>
      <c r="E85" s="19">
        <v>1</v>
      </c>
      <c r="F85" s="18">
        <f t="shared" si="6"/>
        <v>45004</v>
      </c>
    </row>
    <row r="86" spans="1:6" x14ac:dyDescent="0.25">
      <c r="A86" s="32">
        <f t="shared" si="7"/>
        <v>83</v>
      </c>
      <c r="B86" s="78"/>
      <c r="C86" s="17" t="s">
        <v>313</v>
      </c>
      <c r="D86" s="18">
        <f t="shared" si="8"/>
        <v>45005</v>
      </c>
      <c r="E86" s="19">
        <v>1</v>
      </c>
      <c r="F86" s="18">
        <f t="shared" si="6"/>
        <v>45005</v>
      </c>
    </row>
    <row r="87" spans="1:6" ht="28.5" x14ac:dyDescent="0.25">
      <c r="A87" s="32">
        <f t="shared" si="7"/>
        <v>84</v>
      </c>
      <c r="B87" s="78"/>
      <c r="C87" s="17" t="s">
        <v>303</v>
      </c>
      <c r="D87" s="18">
        <f t="shared" si="8"/>
        <v>45006</v>
      </c>
      <c r="E87" s="19">
        <v>1</v>
      </c>
      <c r="F87" s="18">
        <f t="shared" si="6"/>
        <v>45006</v>
      </c>
    </row>
    <row r="88" spans="1:6" ht="28.5" x14ac:dyDescent="0.25">
      <c r="A88" s="32">
        <f t="shared" si="7"/>
        <v>85</v>
      </c>
      <c r="B88" s="78"/>
      <c r="C88" s="17" t="s">
        <v>304</v>
      </c>
      <c r="D88" s="18">
        <f>F87</f>
        <v>45006</v>
      </c>
      <c r="E88" s="19">
        <v>1</v>
      </c>
      <c r="F88" s="18">
        <f t="shared" si="6"/>
        <v>45006</v>
      </c>
    </row>
    <row r="89" spans="1:6" x14ac:dyDescent="0.25">
      <c r="A89" s="32">
        <f t="shared" si="7"/>
        <v>86</v>
      </c>
      <c r="B89" s="78"/>
      <c r="C89" s="17" t="s">
        <v>305</v>
      </c>
      <c r="D89" s="18">
        <f t="shared" ref="D89:D90" si="9">F88+1</f>
        <v>45007</v>
      </c>
      <c r="E89" s="19">
        <v>2</v>
      </c>
      <c r="F89" s="18">
        <f t="shared" si="6"/>
        <v>45008</v>
      </c>
    </row>
    <row r="90" spans="1:6" x14ac:dyDescent="0.25">
      <c r="A90" s="32">
        <f t="shared" si="7"/>
        <v>87</v>
      </c>
      <c r="B90" s="78"/>
      <c r="C90" s="17" t="s">
        <v>306</v>
      </c>
      <c r="D90" s="18">
        <f t="shared" si="9"/>
        <v>45009</v>
      </c>
      <c r="E90" s="19">
        <v>1</v>
      </c>
      <c r="F90" s="18">
        <f t="shared" si="6"/>
        <v>45009</v>
      </c>
    </row>
    <row r="91" spans="1:6" x14ac:dyDescent="0.25">
      <c r="A91" s="32">
        <f t="shared" si="7"/>
        <v>88</v>
      </c>
      <c r="B91" s="78"/>
      <c r="C91" s="95" t="s">
        <v>307</v>
      </c>
      <c r="D91" s="96">
        <f>F90+1</f>
        <v>45010</v>
      </c>
      <c r="E91" s="97">
        <v>3</v>
      </c>
      <c r="F91" s="96">
        <f t="shared" si="6"/>
        <v>45012</v>
      </c>
    </row>
    <row r="92" spans="1:6" x14ac:dyDescent="0.25">
      <c r="A92" s="32">
        <f t="shared" si="7"/>
        <v>89</v>
      </c>
      <c r="B92" s="78"/>
      <c r="C92" s="17" t="s">
        <v>308</v>
      </c>
      <c r="D92" s="18">
        <f t="shared" ref="D92:D97" si="10">F91+1</f>
        <v>45013</v>
      </c>
      <c r="E92" s="19">
        <v>1</v>
      </c>
      <c r="F92" s="18">
        <f t="shared" si="6"/>
        <v>45013</v>
      </c>
    </row>
    <row r="93" spans="1:6" ht="28.5" x14ac:dyDescent="0.25">
      <c r="A93" s="32">
        <f t="shared" si="7"/>
        <v>90</v>
      </c>
      <c r="B93" s="78"/>
      <c r="C93" s="17" t="s">
        <v>309</v>
      </c>
      <c r="D93" s="18">
        <f t="shared" si="10"/>
        <v>45014</v>
      </c>
      <c r="E93" s="19">
        <v>5</v>
      </c>
      <c r="F93" s="18">
        <f t="shared" si="6"/>
        <v>45018</v>
      </c>
    </row>
    <row r="94" spans="1:6" ht="28.5" x14ac:dyDescent="0.25">
      <c r="A94" s="32">
        <f t="shared" si="7"/>
        <v>91</v>
      </c>
      <c r="B94" s="78"/>
      <c r="C94" s="17" t="s">
        <v>310</v>
      </c>
      <c r="D94" s="18">
        <f t="shared" si="10"/>
        <v>45019</v>
      </c>
      <c r="E94" s="19">
        <v>10</v>
      </c>
      <c r="F94" s="18">
        <f t="shared" si="6"/>
        <v>45028</v>
      </c>
    </row>
    <row r="95" spans="1:6" x14ac:dyDescent="0.25">
      <c r="A95" s="32">
        <f t="shared" si="7"/>
        <v>92</v>
      </c>
      <c r="B95" s="78"/>
      <c r="C95" s="17" t="s">
        <v>311</v>
      </c>
      <c r="D95" s="18">
        <f t="shared" si="10"/>
        <v>45029</v>
      </c>
      <c r="E95" s="19">
        <v>1</v>
      </c>
      <c r="F95" s="18">
        <f t="shared" si="6"/>
        <v>45029</v>
      </c>
    </row>
    <row r="96" spans="1:6" x14ac:dyDescent="0.25">
      <c r="A96" s="32">
        <f t="shared" si="7"/>
        <v>93</v>
      </c>
      <c r="B96" s="78"/>
      <c r="C96" s="17" t="s">
        <v>312</v>
      </c>
      <c r="D96" s="18">
        <f t="shared" si="10"/>
        <v>45030</v>
      </c>
      <c r="E96" s="19">
        <v>3</v>
      </c>
      <c r="F96" s="18">
        <f t="shared" si="6"/>
        <v>45032</v>
      </c>
    </row>
    <row r="97" spans="1:6" x14ac:dyDescent="0.25">
      <c r="A97" s="32">
        <f t="shared" si="7"/>
        <v>94</v>
      </c>
      <c r="B97" s="78"/>
      <c r="C97" s="17" t="s">
        <v>236</v>
      </c>
      <c r="D97" s="18">
        <f t="shared" si="10"/>
        <v>45033</v>
      </c>
      <c r="E97" s="19">
        <v>1</v>
      </c>
      <c r="F97" s="18">
        <f t="shared" si="6"/>
        <v>45033</v>
      </c>
    </row>
    <row r="98" spans="1:6" ht="28.5" x14ac:dyDescent="0.25">
      <c r="A98" s="32">
        <f t="shared" si="7"/>
        <v>95</v>
      </c>
      <c r="B98" s="78"/>
      <c r="C98" s="17" t="s">
        <v>318</v>
      </c>
      <c r="D98" s="18">
        <f>F97+1</f>
        <v>45034</v>
      </c>
      <c r="E98" s="19">
        <v>1</v>
      </c>
      <c r="F98" s="18">
        <f t="shared" si="6"/>
        <v>45034</v>
      </c>
    </row>
    <row r="99" spans="1:6" ht="28.5" x14ac:dyDescent="0.25">
      <c r="A99" s="32">
        <f t="shared" si="7"/>
        <v>96</v>
      </c>
      <c r="B99" s="78"/>
      <c r="C99" s="17" t="s">
        <v>314</v>
      </c>
      <c r="D99" s="18">
        <f t="shared" ref="D99" si="11">F98+1</f>
        <v>45035</v>
      </c>
      <c r="E99" s="19">
        <v>1</v>
      </c>
      <c r="F99" s="18">
        <f t="shared" si="6"/>
        <v>45035</v>
      </c>
    </row>
    <row r="100" spans="1:6" x14ac:dyDescent="0.25">
      <c r="A100" s="32">
        <f t="shared" si="7"/>
        <v>97</v>
      </c>
      <c r="B100" s="78"/>
      <c r="C100" s="17" t="s">
        <v>315</v>
      </c>
      <c r="D100" s="18">
        <f>F99+1</f>
        <v>45036</v>
      </c>
      <c r="E100" s="19">
        <v>1</v>
      </c>
      <c r="F100" s="18">
        <f t="shared" si="6"/>
        <v>45036</v>
      </c>
    </row>
    <row r="101" spans="1:6" ht="26.25" x14ac:dyDescent="0.25">
      <c r="A101" s="32">
        <f t="shared" si="7"/>
        <v>98</v>
      </c>
      <c r="B101" s="78" t="s">
        <v>209</v>
      </c>
      <c r="C101" s="20" t="s">
        <v>233</v>
      </c>
      <c r="D101" s="21">
        <f>D68+21</f>
        <v>44991</v>
      </c>
      <c r="E101" s="22">
        <v>9</v>
      </c>
      <c r="F101" s="21">
        <f t="shared" si="6"/>
        <v>44999</v>
      </c>
    </row>
    <row r="102" spans="1:6" ht="26.25" x14ac:dyDescent="0.25">
      <c r="A102" s="32">
        <f t="shared" si="7"/>
        <v>99</v>
      </c>
      <c r="B102" s="78" t="s">
        <v>209</v>
      </c>
      <c r="C102" s="20" t="s">
        <v>105</v>
      </c>
      <c r="D102" s="21">
        <f>D68+75</f>
        <v>45045</v>
      </c>
      <c r="E102" s="22">
        <v>8</v>
      </c>
      <c r="F102" s="21">
        <f t="shared" si="6"/>
        <v>45052</v>
      </c>
    </row>
    <row r="103" spans="1:6" x14ac:dyDescent="0.25">
      <c r="A103" s="32">
        <f t="shared" si="7"/>
        <v>100</v>
      </c>
      <c r="B103" s="78"/>
      <c r="C103" s="7" t="s">
        <v>54</v>
      </c>
      <c r="D103" s="8">
        <f>F58+1</f>
        <v>45105</v>
      </c>
      <c r="E103" s="9">
        <f>147+21</f>
        <v>168</v>
      </c>
      <c r="F103" s="8">
        <f t="shared" si="6"/>
        <v>45272</v>
      </c>
    </row>
    <row r="104" spans="1:6" ht="26.25" x14ac:dyDescent="0.25">
      <c r="A104" s="32">
        <f t="shared" si="7"/>
        <v>101</v>
      </c>
      <c r="B104" s="78" t="s">
        <v>213</v>
      </c>
      <c r="C104" s="13" t="s">
        <v>151</v>
      </c>
      <c r="D104" s="14">
        <f>D103</f>
        <v>45105</v>
      </c>
      <c r="E104" s="15">
        <v>105</v>
      </c>
      <c r="F104" s="14">
        <f t="shared" si="6"/>
        <v>45209</v>
      </c>
    </row>
    <row r="105" spans="1:6" x14ac:dyDescent="0.25">
      <c r="A105" s="32">
        <f t="shared" si="7"/>
        <v>102</v>
      </c>
      <c r="B105" s="78"/>
      <c r="C105" s="17" t="s">
        <v>316</v>
      </c>
      <c r="D105" s="18">
        <f>D104</f>
        <v>45105</v>
      </c>
      <c r="E105" s="19">
        <v>2</v>
      </c>
      <c r="F105" s="18">
        <f t="shared" si="6"/>
        <v>45106</v>
      </c>
    </row>
    <row r="106" spans="1:6" x14ac:dyDescent="0.25">
      <c r="A106" s="32">
        <f t="shared" si="7"/>
        <v>103</v>
      </c>
      <c r="B106" s="78"/>
      <c r="C106" s="91" t="s">
        <v>417</v>
      </c>
      <c r="D106" s="92">
        <f>F105+1</f>
        <v>45107</v>
      </c>
      <c r="E106" s="93">
        <v>1</v>
      </c>
      <c r="F106" s="92">
        <f t="shared" si="6"/>
        <v>45107</v>
      </c>
    </row>
    <row r="107" spans="1:6" x14ac:dyDescent="0.25">
      <c r="A107" s="32">
        <f t="shared" si="7"/>
        <v>104</v>
      </c>
      <c r="B107" s="78"/>
      <c r="C107" s="91" t="s">
        <v>418</v>
      </c>
      <c r="D107" s="92">
        <f>F106+1</f>
        <v>45108</v>
      </c>
      <c r="E107" s="93">
        <v>1</v>
      </c>
      <c r="F107" s="92">
        <f t="shared" si="6"/>
        <v>45108</v>
      </c>
    </row>
    <row r="108" spans="1:6" x14ac:dyDescent="0.25">
      <c r="A108" s="32">
        <f t="shared" si="7"/>
        <v>105</v>
      </c>
      <c r="B108" s="78"/>
      <c r="C108" s="17" t="s">
        <v>319</v>
      </c>
      <c r="D108" s="18">
        <f>D104+96</f>
        <v>45201</v>
      </c>
      <c r="E108" s="19">
        <v>1</v>
      </c>
      <c r="F108" s="18">
        <f t="shared" si="6"/>
        <v>45201</v>
      </c>
    </row>
    <row r="109" spans="1:6" x14ac:dyDescent="0.25">
      <c r="A109" s="32">
        <f t="shared" si="7"/>
        <v>106</v>
      </c>
      <c r="B109" s="78"/>
      <c r="C109" s="91" t="s">
        <v>418</v>
      </c>
      <c r="D109" s="92">
        <f>F108+1</f>
        <v>45202</v>
      </c>
      <c r="E109" s="93">
        <v>1</v>
      </c>
      <c r="F109" s="92">
        <f t="shared" si="6"/>
        <v>45202</v>
      </c>
    </row>
    <row r="110" spans="1:6" x14ac:dyDescent="0.25">
      <c r="A110" s="32">
        <f t="shared" si="7"/>
        <v>107</v>
      </c>
      <c r="B110" s="78"/>
      <c r="C110" s="17" t="s">
        <v>236</v>
      </c>
      <c r="D110" s="18">
        <f>F109+1</f>
        <v>45203</v>
      </c>
      <c r="E110" s="19">
        <v>1</v>
      </c>
      <c r="F110" s="18">
        <f t="shared" si="6"/>
        <v>45203</v>
      </c>
    </row>
    <row r="111" spans="1:6" x14ac:dyDescent="0.25">
      <c r="A111" s="32">
        <f t="shared" si="7"/>
        <v>108</v>
      </c>
      <c r="B111" s="78"/>
      <c r="C111" s="17" t="s">
        <v>320</v>
      </c>
      <c r="D111" s="18">
        <f>F110+1</f>
        <v>45204</v>
      </c>
      <c r="E111" s="19">
        <v>1</v>
      </c>
      <c r="F111" s="18">
        <f t="shared" si="6"/>
        <v>45204</v>
      </c>
    </row>
    <row r="112" spans="1:6" ht="26.25" x14ac:dyDescent="0.25">
      <c r="A112" s="32">
        <f t="shared" si="7"/>
        <v>109</v>
      </c>
      <c r="B112" s="79" t="s">
        <v>214</v>
      </c>
      <c r="C112" s="45" t="s">
        <v>235</v>
      </c>
      <c r="D112" s="46">
        <f>D104</f>
        <v>45105</v>
      </c>
      <c r="E112" s="47">
        <v>3</v>
      </c>
      <c r="F112" s="46">
        <f>D112+E112-1</f>
        <v>45107</v>
      </c>
    </row>
    <row r="113" spans="1:6" ht="26.25" x14ac:dyDescent="0.25">
      <c r="A113" s="32">
        <f t="shared" si="7"/>
        <v>110</v>
      </c>
      <c r="B113" s="78" t="s">
        <v>214</v>
      </c>
      <c r="C113" s="20" t="s">
        <v>106</v>
      </c>
      <c r="D113" s="21">
        <f>D104+75</f>
        <v>45180</v>
      </c>
      <c r="E113" s="22">
        <v>8</v>
      </c>
      <c r="F113" s="21">
        <f>D113+E113-1</f>
        <v>45187</v>
      </c>
    </row>
    <row r="114" spans="1:6" ht="28.5" x14ac:dyDescent="0.25">
      <c r="A114" s="32">
        <f t="shared" si="7"/>
        <v>111</v>
      </c>
      <c r="B114" s="78" t="s">
        <v>210</v>
      </c>
      <c r="C114" s="10" t="s">
        <v>59</v>
      </c>
      <c r="D114" s="11">
        <f>D104</f>
        <v>45105</v>
      </c>
      <c r="E114" s="12">
        <v>147</v>
      </c>
      <c r="F114" s="11">
        <f>D114+E114-1</f>
        <v>45251</v>
      </c>
    </row>
    <row r="115" spans="1:6" x14ac:dyDescent="0.25">
      <c r="A115" s="32">
        <f t="shared" si="7"/>
        <v>112</v>
      </c>
      <c r="B115" s="78" t="s">
        <v>211</v>
      </c>
      <c r="C115" s="10" t="s">
        <v>109</v>
      </c>
      <c r="D115" s="11">
        <f>D114</f>
        <v>45105</v>
      </c>
      <c r="E115" s="12">
        <v>147</v>
      </c>
      <c r="F115" s="11">
        <f t="shared" si="6"/>
        <v>45251</v>
      </c>
    </row>
    <row r="116" spans="1:6" x14ac:dyDescent="0.25">
      <c r="A116" s="32">
        <f t="shared" si="7"/>
        <v>113</v>
      </c>
      <c r="B116" s="78" t="s">
        <v>212</v>
      </c>
      <c r="C116" s="29" t="s">
        <v>71</v>
      </c>
      <c r="D116" s="30">
        <f>D103</f>
        <v>45105</v>
      </c>
      <c r="E116" s="31">
        <v>2</v>
      </c>
      <c r="F116" s="30">
        <f t="shared" si="6"/>
        <v>45106</v>
      </c>
    </row>
    <row r="117" spans="1:6" ht="28.5" x14ac:dyDescent="0.25">
      <c r="A117" s="32">
        <f t="shared" si="7"/>
        <v>114</v>
      </c>
      <c r="B117" s="78" t="s">
        <v>207</v>
      </c>
      <c r="C117" s="71" t="s">
        <v>174</v>
      </c>
      <c r="D117" s="72">
        <f>F114+1</f>
        <v>45252</v>
      </c>
      <c r="E117" s="73">
        <v>18</v>
      </c>
      <c r="F117" s="72">
        <f t="shared" si="6"/>
        <v>45269</v>
      </c>
    </row>
    <row r="118" spans="1:6" x14ac:dyDescent="0.25">
      <c r="A118" s="32">
        <f t="shared" si="7"/>
        <v>115</v>
      </c>
      <c r="B118" s="78"/>
      <c r="C118" s="53" t="s">
        <v>154</v>
      </c>
      <c r="D118" s="54">
        <f>F114+1</f>
        <v>45252</v>
      </c>
      <c r="E118" s="55">
        <v>21</v>
      </c>
      <c r="F118" s="54">
        <f>D118+E118-1</f>
        <v>45272</v>
      </c>
    </row>
    <row r="119" spans="1:6" x14ac:dyDescent="0.25">
      <c r="A119" s="32">
        <f t="shared" si="7"/>
        <v>116</v>
      </c>
      <c r="B119" s="78"/>
      <c r="C119" s="25" t="s">
        <v>44</v>
      </c>
      <c r="D119" s="23">
        <f>F103+1</f>
        <v>45273</v>
      </c>
      <c r="E119" s="24">
        <v>74</v>
      </c>
      <c r="F119" s="23">
        <f>D119+E119-1</f>
        <v>45346</v>
      </c>
    </row>
    <row r="120" spans="1:6" x14ac:dyDescent="0.25">
      <c r="A120" s="32">
        <f t="shared" si="7"/>
        <v>117</v>
      </c>
      <c r="B120" s="78"/>
      <c r="C120" s="131" t="s">
        <v>14</v>
      </c>
      <c r="D120" s="131"/>
      <c r="E120" s="131"/>
      <c r="F120" s="131"/>
    </row>
    <row r="121" spans="1:6" x14ac:dyDescent="0.25">
      <c r="A121" s="32">
        <f t="shared" si="7"/>
        <v>118</v>
      </c>
      <c r="B121" s="78"/>
      <c r="C121" s="7" t="s">
        <v>55</v>
      </c>
      <c r="D121" s="8">
        <v>45347</v>
      </c>
      <c r="E121" s="9">
        <f>128+9+10</f>
        <v>147</v>
      </c>
      <c r="F121" s="8">
        <f t="shared" si="6"/>
        <v>45493</v>
      </c>
    </row>
    <row r="122" spans="1:6" ht="26.25" x14ac:dyDescent="0.25">
      <c r="A122" s="32">
        <f t="shared" si="7"/>
        <v>119</v>
      </c>
      <c r="B122" s="78" t="s">
        <v>207</v>
      </c>
      <c r="C122" s="71" t="s">
        <v>175</v>
      </c>
      <c r="D122" s="72">
        <f>D121</f>
        <v>45347</v>
      </c>
      <c r="E122" s="73">
        <v>9</v>
      </c>
      <c r="F122" s="72">
        <f t="shared" si="6"/>
        <v>45355</v>
      </c>
    </row>
    <row r="123" spans="1:6" x14ac:dyDescent="0.25">
      <c r="A123" s="32">
        <f t="shared" si="7"/>
        <v>120</v>
      </c>
      <c r="B123" s="78" t="s">
        <v>215</v>
      </c>
      <c r="C123" s="13" t="s">
        <v>95</v>
      </c>
      <c r="D123" s="14">
        <f>F122+1</f>
        <v>45356</v>
      </c>
      <c r="E123" s="15">
        <f>128+10</f>
        <v>138</v>
      </c>
      <c r="F123" s="14">
        <f>D123+E123-1</f>
        <v>45493</v>
      </c>
    </row>
    <row r="124" spans="1:6" x14ac:dyDescent="0.25">
      <c r="A124" s="32">
        <f t="shared" si="7"/>
        <v>121</v>
      </c>
      <c r="B124" s="78"/>
      <c r="C124" s="17" t="s">
        <v>321</v>
      </c>
      <c r="D124" s="18">
        <f>D123+1</f>
        <v>45357</v>
      </c>
      <c r="E124" s="19">
        <v>1</v>
      </c>
      <c r="F124" s="18">
        <f t="shared" ref="F124:F129" si="12">D124+E124-1</f>
        <v>45357</v>
      </c>
    </row>
    <row r="125" spans="1:6" x14ac:dyDescent="0.25">
      <c r="A125" s="32">
        <f t="shared" si="7"/>
        <v>122</v>
      </c>
      <c r="B125" s="78"/>
      <c r="C125" s="17" t="s">
        <v>322</v>
      </c>
      <c r="D125" s="18">
        <f>D124+1</f>
        <v>45358</v>
      </c>
      <c r="E125" s="19">
        <v>1</v>
      </c>
      <c r="F125" s="18">
        <f t="shared" si="12"/>
        <v>45358</v>
      </c>
    </row>
    <row r="126" spans="1:6" x14ac:dyDescent="0.25">
      <c r="A126" s="32">
        <f t="shared" si="7"/>
        <v>123</v>
      </c>
      <c r="B126" s="78"/>
      <c r="C126" s="17" t="s">
        <v>323</v>
      </c>
      <c r="D126" s="18">
        <f>D125</f>
        <v>45358</v>
      </c>
      <c r="E126" s="19">
        <v>1</v>
      </c>
      <c r="F126" s="18">
        <f t="shared" si="12"/>
        <v>45358</v>
      </c>
    </row>
    <row r="127" spans="1:6" ht="28.5" x14ac:dyDescent="0.25">
      <c r="A127" s="32">
        <f t="shared" si="7"/>
        <v>124</v>
      </c>
      <c r="B127" s="78"/>
      <c r="C127" s="17" t="s">
        <v>324</v>
      </c>
      <c r="D127" s="18">
        <f>D126+1</f>
        <v>45359</v>
      </c>
      <c r="E127" s="19">
        <v>1</v>
      </c>
      <c r="F127" s="18">
        <f t="shared" si="12"/>
        <v>45359</v>
      </c>
    </row>
    <row r="128" spans="1:6" x14ac:dyDescent="0.25">
      <c r="A128" s="32">
        <f t="shared" si="7"/>
        <v>125</v>
      </c>
      <c r="B128" s="78"/>
      <c r="C128" s="17" t="s">
        <v>322</v>
      </c>
      <c r="D128" s="18">
        <f>D127+1</f>
        <v>45360</v>
      </c>
      <c r="E128" s="19">
        <v>1</v>
      </c>
      <c r="F128" s="18">
        <f t="shared" si="12"/>
        <v>45360</v>
      </c>
    </row>
    <row r="129" spans="1:6" x14ac:dyDescent="0.25">
      <c r="A129" s="32">
        <f t="shared" si="7"/>
        <v>126</v>
      </c>
      <c r="B129" s="78"/>
      <c r="C129" s="17" t="s">
        <v>323</v>
      </c>
      <c r="D129" s="18">
        <f>D128</f>
        <v>45360</v>
      </c>
      <c r="E129" s="19">
        <v>1</v>
      </c>
      <c r="F129" s="18">
        <f t="shared" si="12"/>
        <v>45360</v>
      </c>
    </row>
    <row r="130" spans="1:6" ht="26.25" x14ac:dyDescent="0.25">
      <c r="A130" s="32">
        <f t="shared" si="7"/>
        <v>127</v>
      </c>
      <c r="B130" s="78" t="s">
        <v>217</v>
      </c>
      <c r="C130" s="20" t="s">
        <v>96</v>
      </c>
      <c r="D130" s="21">
        <f>D123+21</f>
        <v>45377</v>
      </c>
      <c r="E130" s="22">
        <v>14</v>
      </c>
      <c r="F130" s="21">
        <f t="shared" si="6"/>
        <v>45390</v>
      </c>
    </row>
    <row r="131" spans="1:6" x14ac:dyDescent="0.25">
      <c r="A131" s="32">
        <f t="shared" si="7"/>
        <v>128</v>
      </c>
      <c r="B131" s="78" t="s">
        <v>218</v>
      </c>
      <c r="C131" s="10" t="s">
        <v>40</v>
      </c>
      <c r="D131" s="11">
        <f>D123+5</f>
        <v>45361</v>
      </c>
      <c r="E131" s="38">
        <v>130</v>
      </c>
      <c r="F131" s="11">
        <f t="shared" si="6"/>
        <v>45490</v>
      </c>
    </row>
    <row r="132" spans="1:6" x14ac:dyDescent="0.25">
      <c r="A132" s="32">
        <f t="shared" si="7"/>
        <v>129</v>
      </c>
      <c r="B132" s="78" t="s">
        <v>219</v>
      </c>
      <c r="C132" s="10" t="s">
        <v>107</v>
      </c>
      <c r="D132" s="11">
        <f>F131+1</f>
        <v>45491</v>
      </c>
      <c r="E132" s="12">
        <v>3</v>
      </c>
      <c r="F132" s="11">
        <f>D132+E132-1</f>
        <v>45493</v>
      </c>
    </row>
    <row r="133" spans="1:6" x14ac:dyDescent="0.25">
      <c r="A133" s="32">
        <f t="shared" si="7"/>
        <v>130</v>
      </c>
      <c r="B133" s="78"/>
      <c r="C133" s="7" t="s">
        <v>49</v>
      </c>
      <c r="D133" s="8">
        <f>F121+1</f>
        <v>45494</v>
      </c>
      <c r="E133" s="9">
        <f>121+21+10</f>
        <v>152</v>
      </c>
      <c r="F133" s="8">
        <f t="shared" si="6"/>
        <v>45645</v>
      </c>
    </row>
    <row r="134" spans="1:6" x14ac:dyDescent="0.25">
      <c r="A134" s="32">
        <f t="shared" ref="A134:A197" si="13">A133+1</f>
        <v>131</v>
      </c>
      <c r="B134" s="78" t="s">
        <v>216</v>
      </c>
      <c r="C134" s="13" t="s">
        <v>234</v>
      </c>
      <c r="D134" s="14">
        <f>D133</f>
        <v>45494</v>
      </c>
      <c r="E134" s="15">
        <f>121+10</f>
        <v>131</v>
      </c>
      <c r="F134" s="14">
        <f>D134+E134-1</f>
        <v>45624</v>
      </c>
    </row>
    <row r="135" spans="1:6" x14ac:dyDescent="0.25">
      <c r="A135" s="32">
        <f t="shared" si="13"/>
        <v>132</v>
      </c>
      <c r="B135" s="78"/>
      <c r="C135" s="91" t="s">
        <v>391</v>
      </c>
      <c r="D135" s="92">
        <f>D134</f>
        <v>45494</v>
      </c>
      <c r="E135" s="93">
        <v>1</v>
      </c>
      <c r="F135" s="92">
        <f t="shared" ref="F135:F157" si="14">D135+E135-1</f>
        <v>45494</v>
      </c>
    </row>
    <row r="136" spans="1:6" x14ac:dyDescent="0.25">
      <c r="A136" s="32">
        <f t="shared" si="13"/>
        <v>133</v>
      </c>
      <c r="B136" s="78"/>
      <c r="C136" s="91" t="s">
        <v>392</v>
      </c>
      <c r="D136" s="92">
        <f>F135</f>
        <v>45494</v>
      </c>
      <c r="E136" s="93">
        <v>1</v>
      </c>
      <c r="F136" s="92">
        <f t="shared" si="14"/>
        <v>45494</v>
      </c>
    </row>
    <row r="137" spans="1:6" ht="28.5" x14ac:dyDescent="0.25">
      <c r="A137" s="32">
        <f t="shared" si="13"/>
        <v>134</v>
      </c>
      <c r="B137" s="78"/>
      <c r="C137" s="17" t="s">
        <v>395</v>
      </c>
      <c r="D137" s="18">
        <f>D134+1</f>
        <v>45495</v>
      </c>
      <c r="E137" s="19">
        <v>6</v>
      </c>
      <c r="F137" s="18">
        <f t="shared" si="14"/>
        <v>45500</v>
      </c>
    </row>
    <row r="138" spans="1:6" x14ac:dyDescent="0.25">
      <c r="A138" s="32">
        <f t="shared" si="13"/>
        <v>135</v>
      </c>
      <c r="B138" s="78"/>
      <c r="C138" s="91" t="s">
        <v>406</v>
      </c>
      <c r="D138" s="92">
        <f t="shared" ref="D138:D142" si="15">F137+1</f>
        <v>45501</v>
      </c>
      <c r="E138" s="93">
        <v>1</v>
      </c>
      <c r="F138" s="92">
        <f t="shared" si="14"/>
        <v>45501</v>
      </c>
    </row>
    <row r="139" spans="1:6" ht="28.5" x14ac:dyDescent="0.25">
      <c r="A139" s="32">
        <f t="shared" si="13"/>
        <v>136</v>
      </c>
      <c r="B139" s="78"/>
      <c r="C139" s="91" t="s">
        <v>398</v>
      </c>
      <c r="D139" s="92">
        <f t="shared" si="15"/>
        <v>45502</v>
      </c>
      <c r="E139" s="93">
        <v>1</v>
      </c>
      <c r="F139" s="92">
        <f t="shared" si="14"/>
        <v>45502</v>
      </c>
    </row>
    <row r="140" spans="1:6" x14ac:dyDescent="0.25">
      <c r="A140" s="32">
        <f t="shared" si="13"/>
        <v>137</v>
      </c>
      <c r="B140" s="78"/>
      <c r="C140" s="91" t="s">
        <v>399</v>
      </c>
      <c r="D140" s="92">
        <f t="shared" si="15"/>
        <v>45503</v>
      </c>
      <c r="E140" s="93">
        <v>1</v>
      </c>
      <c r="F140" s="92">
        <f t="shared" si="14"/>
        <v>45503</v>
      </c>
    </row>
    <row r="141" spans="1:6" x14ac:dyDescent="0.25">
      <c r="A141" s="32">
        <f t="shared" si="13"/>
        <v>138</v>
      </c>
      <c r="B141" s="78"/>
      <c r="C141" s="91" t="s">
        <v>397</v>
      </c>
      <c r="D141" s="92">
        <f t="shared" si="15"/>
        <v>45504</v>
      </c>
      <c r="E141" s="93">
        <v>1</v>
      </c>
      <c r="F141" s="92">
        <f t="shared" si="14"/>
        <v>45504</v>
      </c>
    </row>
    <row r="142" spans="1:6" x14ac:dyDescent="0.25">
      <c r="A142" s="32">
        <f t="shared" si="13"/>
        <v>139</v>
      </c>
      <c r="B142" s="78"/>
      <c r="C142" s="17" t="s">
        <v>396</v>
      </c>
      <c r="D142" s="18">
        <f t="shared" si="15"/>
        <v>45505</v>
      </c>
      <c r="E142" s="19">
        <v>1</v>
      </c>
      <c r="F142" s="18">
        <f t="shared" si="14"/>
        <v>45505</v>
      </c>
    </row>
    <row r="143" spans="1:6" x14ac:dyDescent="0.25">
      <c r="A143" s="32">
        <f t="shared" si="13"/>
        <v>140</v>
      </c>
      <c r="B143" s="78"/>
      <c r="C143" s="17" t="s">
        <v>332</v>
      </c>
      <c r="D143" s="18">
        <f>F142</f>
        <v>45505</v>
      </c>
      <c r="E143" s="19">
        <v>1</v>
      </c>
      <c r="F143" s="18">
        <f t="shared" si="14"/>
        <v>45505</v>
      </c>
    </row>
    <row r="144" spans="1:6" ht="42.75" x14ac:dyDescent="0.25">
      <c r="A144" s="32">
        <f t="shared" si="13"/>
        <v>141</v>
      </c>
      <c r="B144" s="78"/>
      <c r="C144" s="91" t="s">
        <v>393</v>
      </c>
      <c r="D144" s="92">
        <f>F143+1</f>
        <v>45506</v>
      </c>
      <c r="E144" s="93">
        <v>1</v>
      </c>
      <c r="F144" s="92">
        <f t="shared" si="14"/>
        <v>45506</v>
      </c>
    </row>
    <row r="145" spans="1:6" ht="42.75" x14ac:dyDescent="0.25">
      <c r="A145" s="32">
        <f t="shared" si="13"/>
        <v>142</v>
      </c>
      <c r="B145" s="78"/>
      <c r="C145" s="91" t="s">
        <v>394</v>
      </c>
      <c r="D145" s="92">
        <f>F144+1</f>
        <v>45507</v>
      </c>
      <c r="E145" s="93">
        <v>2</v>
      </c>
      <c r="F145" s="92">
        <f t="shared" si="14"/>
        <v>45508</v>
      </c>
    </row>
    <row r="146" spans="1:6" x14ac:dyDescent="0.25">
      <c r="A146" s="32">
        <f t="shared" si="13"/>
        <v>143</v>
      </c>
      <c r="B146" s="78"/>
      <c r="C146" s="17" t="s">
        <v>334</v>
      </c>
      <c r="D146" s="18">
        <f>F137+1</f>
        <v>45501</v>
      </c>
      <c r="E146" s="19">
        <v>1</v>
      </c>
      <c r="F146" s="18">
        <f t="shared" si="14"/>
        <v>45501</v>
      </c>
    </row>
    <row r="147" spans="1:6" x14ac:dyDescent="0.25">
      <c r="A147" s="32">
        <f t="shared" si="13"/>
        <v>144</v>
      </c>
      <c r="B147" s="78"/>
      <c r="C147" s="17" t="s">
        <v>334</v>
      </c>
      <c r="D147" s="18">
        <f>F146</f>
        <v>45501</v>
      </c>
      <c r="E147" s="19">
        <v>1</v>
      </c>
      <c r="F147" s="18">
        <f t="shared" si="14"/>
        <v>45501</v>
      </c>
    </row>
    <row r="148" spans="1:6" x14ac:dyDescent="0.25">
      <c r="A148" s="32">
        <f t="shared" si="13"/>
        <v>145</v>
      </c>
      <c r="B148" s="78"/>
      <c r="C148" s="17" t="s">
        <v>335</v>
      </c>
      <c r="D148" s="18">
        <f>F147+1</f>
        <v>45502</v>
      </c>
      <c r="E148" s="19">
        <v>1</v>
      </c>
      <c r="F148" s="18">
        <f t="shared" si="14"/>
        <v>45502</v>
      </c>
    </row>
    <row r="149" spans="1:6" x14ac:dyDescent="0.25">
      <c r="A149" s="32">
        <f t="shared" si="13"/>
        <v>146</v>
      </c>
      <c r="B149" s="78"/>
      <c r="C149" s="91" t="s">
        <v>400</v>
      </c>
      <c r="D149" s="92">
        <f>F148+1</f>
        <v>45503</v>
      </c>
      <c r="E149" s="93">
        <v>1</v>
      </c>
      <c r="F149" s="92">
        <f t="shared" si="14"/>
        <v>45503</v>
      </c>
    </row>
    <row r="150" spans="1:6" ht="28.5" x14ac:dyDescent="0.25">
      <c r="A150" s="32">
        <f t="shared" si="13"/>
        <v>147</v>
      </c>
      <c r="B150" s="78"/>
      <c r="C150" s="17" t="s">
        <v>337</v>
      </c>
      <c r="D150" s="18">
        <f>F148+1</f>
        <v>45503</v>
      </c>
      <c r="E150" s="19">
        <v>1</v>
      </c>
      <c r="F150" s="18">
        <f t="shared" si="14"/>
        <v>45503</v>
      </c>
    </row>
    <row r="151" spans="1:6" ht="28.5" x14ac:dyDescent="0.25">
      <c r="A151" s="32">
        <f t="shared" si="13"/>
        <v>148</v>
      </c>
      <c r="B151" s="78"/>
      <c r="C151" s="17" t="s">
        <v>338</v>
      </c>
      <c r="D151" s="18">
        <f>F150+1</f>
        <v>45504</v>
      </c>
      <c r="E151" s="19">
        <v>1</v>
      </c>
      <c r="F151" s="18">
        <f t="shared" si="14"/>
        <v>45504</v>
      </c>
    </row>
    <row r="152" spans="1:6" x14ac:dyDescent="0.25">
      <c r="A152" s="32">
        <f t="shared" si="13"/>
        <v>149</v>
      </c>
      <c r="B152" s="78"/>
      <c r="C152" s="17" t="s">
        <v>339</v>
      </c>
      <c r="D152" s="18">
        <f>F151</f>
        <v>45504</v>
      </c>
      <c r="E152" s="19">
        <v>1</v>
      </c>
      <c r="F152" s="18">
        <f t="shared" si="14"/>
        <v>45504</v>
      </c>
    </row>
    <row r="153" spans="1:6" ht="26.25" x14ac:dyDescent="0.25">
      <c r="A153" s="32">
        <f t="shared" si="13"/>
        <v>150</v>
      </c>
      <c r="B153" s="78" t="s">
        <v>220</v>
      </c>
      <c r="C153" s="20" t="s">
        <v>97</v>
      </c>
      <c r="D153" s="21">
        <f>D134+21</f>
        <v>45515</v>
      </c>
      <c r="E153" s="22">
        <v>14</v>
      </c>
      <c r="F153" s="21">
        <f t="shared" si="14"/>
        <v>45528</v>
      </c>
    </row>
    <row r="154" spans="1:6" x14ac:dyDescent="0.25">
      <c r="A154" s="32">
        <f t="shared" si="13"/>
        <v>151</v>
      </c>
      <c r="B154" s="78" t="s">
        <v>222</v>
      </c>
      <c r="C154" s="10" t="s">
        <v>46</v>
      </c>
      <c r="D154" s="21">
        <f>D134</f>
        <v>45494</v>
      </c>
      <c r="E154" s="22">
        <v>21</v>
      </c>
      <c r="F154" s="11">
        <f t="shared" si="14"/>
        <v>45514</v>
      </c>
    </row>
    <row r="155" spans="1:6" ht="28.5" x14ac:dyDescent="0.25">
      <c r="A155" s="32">
        <f t="shared" si="13"/>
        <v>152</v>
      </c>
      <c r="B155" s="78" t="s">
        <v>221</v>
      </c>
      <c r="C155" s="10" t="s">
        <v>45</v>
      </c>
      <c r="D155" s="21">
        <f>D133+12</f>
        <v>45506</v>
      </c>
      <c r="E155" s="22">
        <v>121</v>
      </c>
      <c r="F155" s="11">
        <f t="shared" si="14"/>
        <v>45626</v>
      </c>
    </row>
    <row r="156" spans="1:6" x14ac:dyDescent="0.25">
      <c r="A156" s="32">
        <f t="shared" si="13"/>
        <v>153</v>
      </c>
      <c r="B156" s="78" t="s">
        <v>223</v>
      </c>
      <c r="C156" s="10" t="s">
        <v>90</v>
      </c>
      <c r="D156" s="21">
        <f>F155+1</f>
        <v>45627</v>
      </c>
      <c r="E156" s="34" t="s">
        <v>91</v>
      </c>
      <c r="F156" s="35" t="s">
        <v>91</v>
      </c>
    </row>
    <row r="157" spans="1:6" x14ac:dyDescent="0.25">
      <c r="A157" s="32">
        <f t="shared" si="13"/>
        <v>154</v>
      </c>
      <c r="B157" s="78" t="s">
        <v>224</v>
      </c>
      <c r="C157" s="29" t="s">
        <v>47</v>
      </c>
      <c r="D157" s="30">
        <f>D133</f>
        <v>45494</v>
      </c>
      <c r="E157" s="31">
        <v>28</v>
      </c>
      <c r="F157" s="30">
        <f t="shared" si="14"/>
        <v>45521</v>
      </c>
    </row>
    <row r="158" spans="1:6" x14ac:dyDescent="0.25">
      <c r="A158" s="32">
        <f t="shared" si="13"/>
        <v>155</v>
      </c>
      <c r="B158" s="78"/>
      <c r="C158" s="53" t="s">
        <v>154</v>
      </c>
      <c r="D158" s="54">
        <f>F134+1</f>
        <v>45625</v>
      </c>
      <c r="E158" s="55">
        <v>21</v>
      </c>
      <c r="F158" s="54">
        <f>D158+E158-1</f>
        <v>45645</v>
      </c>
    </row>
    <row r="159" spans="1:6" x14ac:dyDescent="0.25">
      <c r="A159" s="32">
        <f t="shared" si="13"/>
        <v>156</v>
      </c>
      <c r="B159" s="78"/>
      <c r="C159" s="25" t="s">
        <v>63</v>
      </c>
      <c r="D159" s="23">
        <f>F133+1</f>
        <v>45646</v>
      </c>
      <c r="E159" s="24">
        <v>85</v>
      </c>
      <c r="F159" s="23">
        <f>D159+E159-1</f>
        <v>45730</v>
      </c>
    </row>
    <row r="160" spans="1:6" x14ac:dyDescent="0.25">
      <c r="A160" s="32">
        <f t="shared" si="13"/>
        <v>157</v>
      </c>
      <c r="B160" s="78"/>
      <c r="C160" s="131" t="s">
        <v>62</v>
      </c>
      <c r="D160" s="131"/>
      <c r="E160" s="131"/>
      <c r="F160" s="131"/>
    </row>
    <row r="161" spans="1:6" x14ac:dyDescent="0.25">
      <c r="A161" s="32">
        <f t="shared" si="13"/>
        <v>158</v>
      </c>
      <c r="B161" s="78"/>
      <c r="C161" s="7" t="s">
        <v>65</v>
      </c>
      <c r="D161" s="8">
        <v>45731</v>
      </c>
      <c r="E161" s="9">
        <v>23</v>
      </c>
      <c r="F161" s="8">
        <f t="shared" ref="F161:F176" si="16">D161+E161-1</f>
        <v>45753</v>
      </c>
    </row>
    <row r="162" spans="1:6" x14ac:dyDescent="0.25">
      <c r="A162" s="32">
        <f t="shared" si="13"/>
        <v>159</v>
      </c>
      <c r="B162" s="78" t="s">
        <v>225</v>
      </c>
      <c r="C162" s="10" t="s">
        <v>362</v>
      </c>
      <c r="D162" s="11">
        <f>D161</f>
        <v>45731</v>
      </c>
      <c r="E162" s="12">
        <v>23</v>
      </c>
      <c r="F162" s="11">
        <f t="shared" si="16"/>
        <v>45753</v>
      </c>
    </row>
    <row r="163" spans="1:6" x14ac:dyDescent="0.25">
      <c r="A163" s="32">
        <f t="shared" si="13"/>
        <v>160</v>
      </c>
      <c r="B163" s="78"/>
      <c r="C163" s="17" t="s">
        <v>321</v>
      </c>
      <c r="D163" s="18">
        <f>D162</f>
        <v>45731</v>
      </c>
      <c r="E163" s="19">
        <v>1</v>
      </c>
      <c r="F163" s="18">
        <f t="shared" si="16"/>
        <v>45731</v>
      </c>
    </row>
    <row r="164" spans="1:6" x14ac:dyDescent="0.25">
      <c r="A164" s="32">
        <f t="shared" si="13"/>
        <v>161</v>
      </c>
      <c r="B164" s="78" t="s">
        <v>225</v>
      </c>
      <c r="C164" s="10" t="s">
        <v>60</v>
      </c>
      <c r="D164" s="11">
        <f>D161</f>
        <v>45731</v>
      </c>
      <c r="E164" s="12">
        <f>E162</f>
        <v>23</v>
      </c>
      <c r="F164" s="11">
        <f t="shared" si="16"/>
        <v>45753</v>
      </c>
    </row>
    <row r="165" spans="1:6" x14ac:dyDescent="0.25">
      <c r="A165" s="32">
        <f t="shared" si="13"/>
        <v>162</v>
      </c>
      <c r="B165" s="78"/>
      <c r="C165" s="17" t="s">
        <v>321</v>
      </c>
      <c r="D165" s="18">
        <f>D162+23-1</f>
        <v>45753</v>
      </c>
      <c r="E165" s="19">
        <v>1</v>
      </c>
      <c r="F165" s="18">
        <f t="shared" si="16"/>
        <v>45753</v>
      </c>
    </row>
    <row r="166" spans="1:6" x14ac:dyDescent="0.25">
      <c r="A166" s="32">
        <f t="shared" si="13"/>
        <v>163</v>
      </c>
      <c r="B166" s="78"/>
      <c r="C166" s="7" t="s">
        <v>89</v>
      </c>
      <c r="D166" s="8">
        <f>F161+1</f>
        <v>45754</v>
      </c>
      <c r="E166" s="9">
        <v>21</v>
      </c>
      <c r="F166" s="8">
        <f t="shared" si="16"/>
        <v>45774</v>
      </c>
    </row>
    <row r="167" spans="1:6" x14ac:dyDescent="0.25">
      <c r="A167" s="32">
        <f t="shared" si="13"/>
        <v>164</v>
      </c>
      <c r="B167" s="78" t="s">
        <v>226</v>
      </c>
      <c r="C167" s="10" t="s">
        <v>68</v>
      </c>
      <c r="D167" s="11">
        <f>D166</f>
        <v>45754</v>
      </c>
      <c r="E167" s="12">
        <f>E166</f>
        <v>21</v>
      </c>
      <c r="F167" s="11">
        <f t="shared" si="16"/>
        <v>45774</v>
      </c>
    </row>
    <row r="168" spans="1:6" x14ac:dyDescent="0.25">
      <c r="A168" s="32">
        <f t="shared" si="13"/>
        <v>165</v>
      </c>
      <c r="B168" s="78"/>
      <c r="C168" s="17" t="s">
        <v>340</v>
      </c>
      <c r="D168" s="18">
        <f>D167</f>
        <v>45754</v>
      </c>
      <c r="E168" s="19">
        <v>1</v>
      </c>
      <c r="F168" s="18">
        <f t="shared" si="16"/>
        <v>45754</v>
      </c>
    </row>
    <row r="169" spans="1:6" x14ac:dyDescent="0.25">
      <c r="A169" s="32">
        <f t="shared" si="13"/>
        <v>166</v>
      </c>
      <c r="B169" s="78"/>
      <c r="C169" s="17" t="s">
        <v>341</v>
      </c>
      <c r="D169" s="18">
        <f>F168+1</f>
        <v>45755</v>
      </c>
      <c r="E169" s="19">
        <v>1</v>
      </c>
      <c r="F169" s="18">
        <f t="shared" si="16"/>
        <v>45755</v>
      </c>
    </row>
    <row r="170" spans="1:6" x14ac:dyDescent="0.25">
      <c r="A170" s="32">
        <f t="shared" si="13"/>
        <v>167</v>
      </c>
      <c r="B170" s="78" t="s">
        <v>227</v>
      </c>
      <c r="C170" s="10" t="s">
        <v>93</v>
      </c>
      <c r="D170" s="11">
        <f>D166</f>
        <v>45754</v>
      </c>
      <c r="E170" s="12">
        <v>5</v>
      </c>
      <c r="F170" s="11">
        <f t="shared" si="16"/>
        <v>45758</v>
      </c>
    </row>
    <row r="171" spans="1:6" x14ac:dyDescent="0.25">
      <c r="A171" s="32">
        <f t="shared" si="13"/>
        <v>168</v>
      </c>
      <c r="B171" s="78" t="s">
        <v>212</v>
      </c>
      <c r="C171" s="29" t="s">
        <v>66</v>
      </c>
      <c r="D171" s="30">
        <f>D166</f>
        <v>45754</v>
      </c>
      <c r="E171" s="31">
        <v>2</v>
      </c>
      <c r="F171" s="30">
        <f t="shared" si="16"/>
        <v>45755</v>
      </c>
    </row>
    <row r="172" spans="1:6" x14ac:dyDescent="0.25">
      <c r="A172" s="32">
        <f t="shared" si="13"/>
        <v>169</v>
      </c>
      <c r="B172" s="78"/>
      <c r="C172" s="17" t="s">
        <v>342</v>
      </c>
      <c r="D172" s="18">
        <f>D167+18-1</f>
        <v>45771</v>
      </c>
      <c r="E172" s="19">
        <v>1</v>
      </c>
      <c r="F172" s="18">
        <f t="shared" si="16"/>
        <v>45771</v>
      </c>
    </row>
    <row r="173" spans="1:6" x14ac:dyDescent="0.25">
      <c r="A173" s="32">
        <f t="shared" si="13"/>
        <v>170</v>
      </c>
      <c r="B173" s="78"/>
      <c r="C173" s="17" t="s">
        <v>317</v>
      </c>
      <c r="D173" s="18">
        <f>F172+1</f>
        <v>45772</v>
      </c>
      <c r="E173" s="19">
        <v>1</v>
      </c>
      <c r="F173" s="18">
        <f t="shared" si="16"/>
        <v>45772</v>
      </c>
    </row>
    <row r="174" spans="1:6" ht="28.5" x14ac:dyDescent="0.25">
      <c r="A174" s="32">
        <f t="shared" si="13"/>
        <v>171</v>
      </c>
      <c r="B174" s="78"/>
      <c r="C174" s="17" t="s">
        <v>343</v>
      </c>
      <c r="D174" s="18">
        <f>F173+1</f>
        <v>45773</v>
      </c>
      <c r="E174" s="19">
        <v>1</v>
      </c>
      <c r="F174" s="18">
        <f t="shared" si="16"/>
        <v>45773</v>
      </c>
    </row>
    <row r="175" spans="1:6" ht="28.5" x14ac:dyDescent="0.25">
      <c r="A175" s="32">
        <f t="shared" si="13"/>
        <v>172</v>
      </c>
      <c r="B175" s="78"/>
      <c r="C175" s="17" t="s">
        <v>344</v>
      </c>
      <c r="D175" s="18">
        <f>F174+1</f>
        <v>45774</v>
      </c>
      <c r="E175" s="19">
        <v>1</v>
      </c>
      <c r="F175" s="18">
        <f t="shared" si="16"/>
        <v>45774</v>
      </c>
    </row>
    <row r="176" spans="1:6" x14ac:dyDescent="0.25">
      <c r="A176" s="32">
        <f t="shared" si="13"/>
        <v>173</v>
      </c>
      <c r="B176" s="78"/>
      <c r="C176" s="7" t="s">
        <v>67</v>
      </c>
      <c r="D176" s="8">
        <f>F166+1</f>
        <v>45775</v>
      </c>
      <c r="E176" s="9">
        <v>21</v>
      </c>
      <c r="F176" s="8">
        <f t="shared" si="16"/>
        <v>45795</v>
      </c>
    </row>
    <row r="177" spans="1:6" ht="28.5" x14ac:dyDescent="0.25">
      <c r="A177" s="32">
        <f t="shared" si="13"/>
        <v>174</v>
      </c>
      <c r="B177" s="78" t="s">
        <v>228</v>
      </c>
      <c r="C177" s="10" t="s">
        <v>94</v>
      </c>
      <c r="D177" s="11">
        <f>D176</f>
        <v>45775</v>
      </c>
      <c r="E177" s="12">
        <v>21</v>
      </c>
      <c r="F177" s="11">
        <f>D177+E177-1</f>
        <v>45795</v>
      </c>
    </row>
    <row r="178" spans="1:6" x14ac:dyDescent="0.25">
      <c r="A178" s="32">
        <f t="shared" si="13"/>
        <v>175</v>
      </c>
      <c r="B178" s="78"/>
      <c r="C178" s="91" t="s">
        <v>419</v>
      </c>
      <c r="D178" s="92">
        <f>D177</f>
        <v>45775</v>
      </c>
      <c r="E178" s="93">
        <v>1</v>
      </c>
      <c r="F178" s="92">
        <f t="shared" ref="F178:F185" si="17">D178+E178-1</f>
        <v>45775</v>
      </c>
    </row>
    <row r="179" spans="1:6" x14ac:dyDescent="0.25">
      <c r="A179" s="32">
        <f t="shared" si="13"/>
        <v>176</v>
      </c>
      <c r="B179" s="78"/>
      <c r="C179" s="91" t="s">
        <v>420</v>
      </c>
      <c r="D179" s="92">
        <f>D178</f>
        <v>45775</v>
      </c>
      <c r="E179" s="93">
        <v>1</v>
      </c>
      <c r="F179" s="92">
        <f t="shared" si="17"/>
        <v>45775</v>
      </c>
    </row>
    <row r="180" spans="1:6" x14ac:dyDescent="0.25">
      <c r="A180" s="32">
        <f t="shared" si="13"/>
        <v>177</v>
      </c>
      <c r="B180" s="78"/>
      <c r="C180" s="17" t="s">
        <v>347</v>
      </c>
      <c r="D180" s="18">
        <f>D179</f>
        <v>45775</v>
      </c>
      <c r="E180" s="19">
        <v>1</v>
      </c>
      <c r="F180" s="18">
        <f t="shared" si="17"/>
        <v>45775</v>
      </c>
    </row>
    <row r="181" spans="1:6" x14ac:dyDescent="0.25">
      <c r="A181" s="32">
        <f t="shared" si="13"/>
        <v>178</v>
      </c>
      <c r="B181" s="78"/>
      <c r="C181" s="91" t="s">
        <v>421</v>
      </c>
      <c r="D181" s="92">
        <f>D180</f>
        <v>45775</v>
      </c>
      <c r="E181" s="93">
        <v>1</v>
      </c>
      <c r="F181" s="92">
        <f t="shared" si="17"/>
        <v>45775</v>
      </c>
    </row>
    <row r="182" spans="1:6" x14ac:dyDescent="0.25">
      <c r="A182" s="32">
        <f t="shared" si="13"/>
        <v>179</v>
      </c>
      <c r="B182" s="78"/>
      <c r="C182" s="17" t="s">
        <v>349</v>
      </c>
      <c r="D182" s="18">
        <f>F181+1</f>
        <v>45776</v>
      </c>
      <c r="E182" s="19">
        <v>1</v>
      </c>
      <c r="F182" s="18">
        <f t="shared" si="17"/>
        <v>45776</v>
      </c>
    </row>
    <row r="183" spans="1:6" ht="28.5" x14ac:dyDescent="0.25">
      <c r="A183" s="32">
        <f t="shared" si="13"/>
        <v>180</v>
      </c>
      <c r="B183" s="78"/>
      <c r="C183" s="91" t="s">
        <v>422</v>
      </c>
      <c r="D183" s="92">
        <f>F182+16</f>
        <v>45792</v>
      </c>
      <c r="E183" s="93">
        <v>1</v>
      </c>
      <c r="F183" s="92">
        <f t="shared" si="17"/>
        <v>45792</v>
      </c>
    </row>
    <row r="184" spans="1:6" ht="28.5" x14ac:dyDescent="0.25">
      <c r="A184" s="32">
        <f t="shared" si="13"/>
        <v>181</v>
      </c>
      <c r="B184" s="78"/>
      <c r="C184" s="91" t="s">
        <v>423</v>
      </c>
      <c r="D184" s="92">
        <f>F183+1</f>
        <v>45793</v>
      </c>
      <c r="E184" s="93">
        <v>1</v>
      </c>
      <c r="F184" s="92">
        <f t="shared" si="17"/>
        <v>45793</v>
      </c>
    </row>
    <row r="185" spans="1:6" ht="28.5" x14ac:dyDescent="0.25">
      <c r="A185" s="32">
        <f t="shared" si="13"/>
        <v>182</v>
      </c>
      <c r="B185" s="78"/>
      <c r="C185" s="91" t="s">
        <v>424</v>
      </c>
      <c r="D185" s="92">
        <f>F184+1</f>
        <v>45794</v>
      </c>
      <c r="E185" s="93">
        <v>1</v>
      </c>
      <c r="F185" s="92">
        <f t="shared" si="17"/>
        <v>45794</v>
      </c>
    </row>
    <row r="186" spans="1:6" x14ac:dyDescent="0.25">
      <c r="A186" s="32">
        <f t="shared" si="13"/>
        <v>183</v>
      </c>
      <c r="B186" s="78"/>
      <c r="C186" s="7" t="s">
        <v>69</v>
      </c>
      <c r="D186" s="8">
        <f>F176+1</f>
        <v>45796</v>
      </c>
      <c r="E186" s="9">
        <v>21</v>
      </c>
      <c r="F186" s="8">
        <f>D186+E186-1</f>
        <v>45816</v>
      </c>
    </row>
    <row r="187" spans="1:6" ht="26.25" x14ac:dyDescent="0.25">
      <c r="A187" s="32">
        <f t="shared" si="13"/>
        <v>184</v>
      </c>
      <c r="B187" s="78" t="s">
        <v>230</v>
      </c>
      <c r="C187" s="10" t="s">
        <v>92</v>
      </c>
      <c r="D187" s="21">
        <f>D186</f>
        <v>45796</v>
      </c>
      <c r="E187" s="22">
        <v>21</v>
      </c>
      <c r="F187" s="11">
        <f t="shared" ref="F187" si="18">D187+E187-1</f>
        <v>45816</v>
      </c>
    </row>
    <row r="188" spans="1:6" ht="28.5" x14ac:dyDescent="0.25">
      <c r="A188" s="32">
        <f t="shared" si="13"/>
        <v>185</v>
      </c>
      <c r="B188" s="78" t="s">
        <v>229</v>
      </c>
      <c r="C188" s="10" t="s">
        <v>94</v>
      </c>
      <c r="D188" s="11">
        <f>D186</f>
        <v>45796</v>
      </c>
      <c r="E188" s="12">
        <v>9</v>
      </c>
      <c r="F188" s="11">
        <f>D188+E188-1</f>
        <v>45804</v>
      </c>
    </row>
    <row r="189" spans="1:6" x14ac:dyDescent="0.25">
      <c r="A189" s="32">
        <f t="shared" si="13"/>
        <v>186</v>
      </c>
      <c r="B189" s="78"/>
      <c r="C189" s="17" t="s">
        <v>353</v>
      </c>
      <c r="D189" s="18">
        <f>D187+16</f>
        <v>45812</v>
      </c>
      <c r="E189" s="19">
        <v>1</v>
      </c>
      <c r="F189" s="18">
        <f t="shared" ref="F189:F193" si="19">D189+E189-1</f>
        <v>45812</v>
      </c>
    </row>
    <row r="190" spans="1:6" ht="28.5" x14ac:dyDescent="0.25">
      <c r="A190" s="32">
        <f t="shared" si="13"/>
        <v>187</v>
      </c>
      <c r="B190" s="78"/>
      <c r="C190" s="17" t="s">
        <v>354</v>
      </c>
      <c r="D190" s="18">
        <f>F189+1</f>
        <v>45813</v>
      </c>
      <c r="E190" s="19">
        <v>1</v>
      </c>
      <c r="F190" s="18">
        <f t="shared" si="19"/>
        <v>45813</v>
      </c>
    </row>
    <row r="191" spans="1:6" x14ac:dyDescent="0.25">
      <c r="A191" s="32">
        <f t="shared" si="13"/>
        <v>188</v>
      </c>
      <c r="B191" s="78"/>
      <c r="C191" s="17" t="s">
        <v>355</v>
      </c>
      <c r="D191" s="18">
        <f>F190+1</f>
        <v>45814</v>
      </c>
      <c r="E191" s="19">
        <v>1</v>
      </c>
      <c r="F191" s="18">
        <f t="shared" si="19"/>
        <v>45814</v>
      </c>
    </row>
    <row r="192" spans="1:6" ht="28.5" x14ac:dyDescent="0.25">
      <c r="A192" s="32">
        <f t="shared" si="13"/>
        <v>189</v>
      </c>
      <c r="B192" s="78"/>
      <c r="C192" s="17" t="s">
        <v>356</v>
      </c>
      <c r="D192" s="18">
        <f>F191+1</f>
        <v>45815</v>
      </c>
      <c r="E192" s="19">
        <v>1</v>
      </c>
      <c r="F192" s="18">
        <f t="shared" si="19"/>
        <v>45815</v>
      </c>
    </row>
    <row r="193" spans="1:6" x14ac:dyDescent="0.25">
      <c r="A193" s="32">
        <f t="shared" si="13"/>
        <v>190</v>
      </c>
      <c r="B193" s="78"/>
      <c r="C193" s="7" t="s">
        <v>75</v>
      </c>
      <c r="D193" s="8">
        <f>F186+1</f>
        <v>45817</v>
      </c>
      <c r="E193" s="9">
        <v>90</v>
      </c>
      <c r="F193" s="8">
        <f t="shared" si="19"/>
        <v>45906</v>
      </c>
    </row>
    <row r="194" spans="1:6" ht="28.5" x14ac:dyDescent="0.25">
      <c r="A194" s="32">
        <f t="shared" si="13"/>
        <v>191</v>
      </c>
      <c r="B194" s="78" t="s">
        <v>231</v>
      </c>
      <c r="C194" s="10" t="s">
        <v>70</v>
      </c>
      <c r="D194" s="11">
        <f>D193</f>
        <v>45817</v>
      </c>
      <c r="E194" s="12">
        <v>3</v>
      </c>
      <c r="F194" s="11">
        <f>D194+E194-1</f>
        <v>45819</v>
      </c>
    </row>
    <row r="195" spans="1:6" x14ac:dyDescent="0.25">
      <c r="A195" s="32">
        <f t="shared" si="13"/>
        <v>192</v>
      </c>
      <c r="B195" s="78" t="s">
        <v>212</v>
      </c>
      <c r="C195" s="29" t="s">
        <v>108</v>
      </c>
      <c r="D195" s="30">
        <f>D193</f>
        <v>45817</v>
      </c>
      <c r="E195" s="31">
        <v>3</v>
      </c>
      <c r="F195" s="30">
        <f t="shared" ref="F195" si="20">D195+E195-1</f>
        <v>45819</v>
      </c>
    </row>
    <row r="196" spans="1:6" ht="28.5" x14ac:dyDescent="0.25">
      <c r="A196" s="32">
        <f t="shared" si="13"/>
        <v>193</v>
      </c>
      <c r="B196" s="78" t="s">
        <v>231</v>
      </c>
      <c r="C196" s="10" t="s">
        <v>70</v>
      </c>
      <c r="D196" s="11">
        <f>F194+14</f>
        <v>45833</v>
      </c>
      <c r="E196" s="12">
        <v>3</v>
      </c>
      <c r="F196" s="11">
        <f>D196+E196-1</f>
        <v>45835</v>
      </c>
    </row>
    <row r="197" spans="1:6" x14ac:dyDescent="0.25">
      <c r="A197" s="32">
        <f t="shared" si="13"/>
        <v>194</v>
      </c>
      <c r="B197" s="78" t="s">
        <v>212</v>
      </c>
      <c r="C197" s="29" t="s">
        <v>66</v>
      </c>
      <c r="D197" s="30">
        <f>F195+14</f>
        <v>45833</v>
      </c>
      <c r="E197" s="31">
        <v>3</v>
      </c>
      <c r="F197" s="30">
        <f t="shared" ref="F197:F201" si="21">D197+E197-1</f>
        <v>45835</v>
      </c>
    </row>
    <row r="198" spans="1:6" ht="28.5" x14ac:dyDescent="0.25">
      <c r="A198" s="32">
        <f t="shared" ref="A198:A201" si="22">A197+1</f>
        <v>195</v>
      </c>
      <c r="B198" s="78"/>
      <c r="C198" s="17" t="s">
        <v>357</v>
      </c>
      <c r="D198" s="18">
        <f>D194+21</f>
        <v>45838</v>
      </c>
      <c r="E198" s="19">
        <v>1</v>
      </c>
      <c r="F198" s="18">
        <f t="shared" si="21"/>
        <v>45838</v>
      </c>
    </row>
    <row r="199" spans="1:6" x14ac:dyDescent="0.25">
      <c r="A199" s="32">
        <f t="shared" si="22"/>
        <v>196</v>
      </c>
      <c r="B199" s="78"/>
      <c r="C199" s="17" t="s">
        <v>358</v>
      </c>
      <c r="D199" s="18">
        <f>F198+1</f>
        <v>45839</v>
      </c>
      <c r="E199" s="19">
        <v>1</v>
      </c>
      <c r="F199" s="18">
        <f t="shared" si="21"/>
        <v>45839</v>
      </c>
    </row>
    <row r="200" spans="1:6" ht="28.5" x14ac:dyDescent="0.25">
      <c r="A200" s="32">
        <f t="shared" si="22"/>
        <v>197</v>
      </c>
      <c r="B200" s="78"/>
      <c r="C200" s="17" t="s">
        <v>359</v>
      </c>
      <c r="D200" s="18">
        <f>F199+1</f>
        <v>45840</v>
      </c>
      <c r="E200" s="19">
        <v>1</v>
      </c>
      <c r="F200" s="18">
        <f t="shared" si="21"/>
        <v>45840</v>
      </c>
    </row>
    <row r="201" spans="1:6" ht="28.5" x14ac:dyDescent="0.25">
      <c r="A201" s="32">
        <f t="shared" si="22"/>
        <v>198</v>
      </c>
      <c r="B201" s="78"/>
      <c r="C201" s="17" t="s">
        <v>360</v>
      </c>
      <c r="D201" s="18">
        <f>F200+1</f>
        <v>45841</v>
      </c>
      <c r="E201" s="19">
        <v>1</v>
      </c>
      <c r="F201" s="18">
        <f t="shared" si="21"/>
        <v>45841</v>
      </c>
    </row>
    <row r="202" spans="1:6" x14ac:dyDescent="0.25">
      <c r="D202" s="2"/>
      <c r="F202" s="2"/>
    </row>
    <row r="203" spans="1:6" x14ac:dyDescent="0.25">
      <c r="D203" s="2"/>
      <c r="F203" s="2"/>
    </row>
    <row r="204" spans="1:6" x14ac:dyDescent="0.25">
      <c r="D204" s="2"/>
      <c r="F204" s="2"/>
    </row>
    <row r="205" spans="1:6" x14ac:dyDescent="0.25">
      <c r="D205" s="2"/>
      <c r="F205" s="2"/>
    </row>
    <row r="206" spans="1:6" x14ac:dyDescent="0.25">
      <c r="D206" s="2"/>
      <c r="F206" s="2"/>
    </row>
    <row r="207" spans="1:6" x14ac:dyDescent="0.25">
      <c r="D207" s="2"/>
      <c r="F207" s="2"/>
    </row>
    <row r="208" spans="1:6" x14ac:dyDescent="0.25">
      <c r="D208" s="2"/>
      <c r="F208" s="2"/>
    </row>
    <row r="209" spans="4:6" x14ac:dyDescent="0.25">
      <c r="D209" s="2"/>
      <c r="F209" s="2"/>
    </row>
    <row r="210" spans="4:6" x14ac:dyDescent="0.25">
      <c r="D210" s="2"/>
      <c r="F210" s="2"/>
    </row>
    <row r="211" spans="4:6" x14ac:dyDescent="0.25">
      <c r="D211" s="2"/>
      <c r="F211" s="2"/>
    </row>
    <row r="212" spans="4:6" x14ac:dyDescent="0.25">
      <c r="D212" s="2"/>
      <c r="F212" s="2"/>
    </row>
    <row r="213" spans="4:6" x14ac:dyDescent="0.25">
      <c r="D213" s="2"/>
      <c r="F213" s="2"/>
    </row>
    <row r="214" spans="4:6" x14ac:dyDescent="0.25">
      <c r="D214" s="2"/>
      <c r="F214" s="2"/>
    </row>
  </sheetData>
  <mergeCells count="4">
    <mergeCell ref="C3:F3"/>
    <mergeCell ref="C57:F57"/>
    <mergeCell ref="C120:F120"/>
    <mergeCell ref="C160:F160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67E76-B2A2-4269-88EE-36DEBF69162A}">
  <dimension ref="A1:J212"/>
  <sheetViews>
    <sheetView topLeftCell="A115" workbookViewId="0">
      <selection activeCell="C204" sqref="C204"/>
    </sheetView>
  </sheetViews>
  <sheetFormatPr defaultRowHeight="15" x14ac:dyDescent="0.25"/>
  <cols>
    <col min="1" max="1" width="4" style="33" bestFit="1" customWidth="1"/>
    <col min="2" max="2" width="6" style="76" customWidth="1"/>
    <col min="3" max="3" width="58" style="3" customWidth="1"/>
    <col min="4" max="4" width="9.5703125" style="1" bestFit="1" customWidth="1"/>
    <col min="5" max="5" width="5.28515625" style="1" bestFit="1" customWidth="1"/>
    <col min="6" max="6" width="9.5703125" style="1" bestFit="1" customWidth="1"/>
    <col min="7" max="7" width="9.140625" style="41"/>
    <col min="8" max="16384" width="9.140625" style="1"/>
  </cols>
  <sheetData>
    <row r="1" spans="1:7" ht="30" x14ac:dyDescent="0.25">
      <c r="C1" s="90" t="s">
        <v>375</v>
      </c>
    </row>
    <row r="2" spans="1:7" ht="24" x14ac:dyDescent="0.25">
      <c r="A2" s="32"/>
      <c r="B2" s="86" t="s">
        <v>287</v>
      </c>
      <c r="C2" s="5" t="s">
        <v>57</v>
      </c>
      <c r="D2" s="6" t="s">
        <v>1</v>
      </c>
      <c r="E2" s="6" t="s">
        <v>2</v>
      </c>
      <c r="F2" s="6" t="s">
        <v>3</v>
      </c>
    </row>
    <row r="3" spans="1:7" x14ac:dyDescent="0.25">
      <c r="A3" s="32">
        <v>1</v>
      </c>
      <c r="B3" s="78"/>
      <c r="C3" s="131" t="s">
        <v>5</v>
      </c>
      <c r="D3" s="131"/>
      <c r="E3" s="131"/>
      <c r="F3" s="131"/>
    </row>
    <row r="4" spans="1:7" x14ac:dyDescent="0.25">
      <c r="A4" s="32">
        <f>A3+1</f>
        <v>2</v>
      </c>
      <c r="B4" s="78"/>
      <c r="C4" s="7" t="s">
        <v>432</v>
      </c>
      <c r="D4" s="8">
        <v>44835</v>
      </c>
      <c r="E4" s="9">
        <v>78</v>
      </c>
      <c r="F4" s="8">
        <f>D4+E4-1</f>
        <v>44912</v>
      </c>
    </row>
    <row r="5" spans="1:7" x14ac:dyDescent="0.25">
      <c r="A5" s="32">
        <f t="shared" ref="A5:A68" si="0">A4+1</f>
        <v>3</v>
      </c>
      <c r="B5" s="78"/>
      <c r="C5" s="26" t="s">
        <v>58</v>
      </c>
      <c r="D5" s="27">
        <f>D4</f>
        <v>44835</v>
      </c>
      <c r="E5" s="28">
        <f>30*(6+4)</f>
        <v>300</v>
      </c>
      <c r="F5" s="27">
        <f>D5+E5-1</f>
        <v>45134</v>
      </c>
    </row>
    <row r="6" spans="1:7" x14ac:dyDescent="0.25">
      <c r="A6" s="32">
        <f t="shared" si="0"/>
        <v>4</v>
      </c>
      <c r="B6" s="78" t="s">
        <v>190</v>
      </c>
      <c r="C6" s="10" t="s">
        <v>361</v>
      </c>
      <c r="D6" s="11">
        <f>D4</f>
        <v>44835</v>
      </c>
      <c r="E6" s="74" t="s">
        <v>91</v>
      </c>
      <c r="F6" s="75" t="s">
        <v>91</v>
      </c>
      <c r="G6" s="41" t="s">
        <v>433</v>
      </c>
    </row>
    <row r="7" spans="1:7" ht="30" x14ac:dyDescent="0.25">
      <c r="A7" s="32">
        <f t="shared" si="0"/>
        <v>5</v>
      </c>
      <c r="B7" s="77" t="s">
        <v>204</v>
      </c>
      <c r="C7" s="10" t="s">
        <v>98</v>
      </c>
      <c r="D7" s="11">
        <f>D4</f>
        <v>44835</v>
      </c>
      <c r="E7" s="12">
        <v>2</v>
      </c>
      <c r="F7" s="11">
        <f t="shared" ref="F7:F56" si="1">D7+E7-1</f>
        <v>44836</v>
      </c>
      <c r="G7" s="41" t="s">
        <v>433</v>
      </c>
    </row>
    <row r="8" spans="1:7" ht="26.25" x14ac:dyDescent="0.25">
      <c r="A8" s="32">
        <f t="shared" si="0"/>
        <v>6</v>
      </c>
      <c r="B8" s="107" t="s">
        <v>434</v>
      </c>
      <c r="C8" s="10" t="s">
        <v>407</v>
      </c>
      <c r="D8" s="11">
        <f>F7</f>
        <v>44836</v>
      </c>
      <c r="E8" s="12">
        <v>1</v>
      </c>
      <c r="F8" s="11">
        <f t="shared" si="1"/>
        <v>44836</v>
      </c>
      <c r="G8" s="41" t="s">
        <v>433</v>
      </c>
    </row>
    <row r="9" spans="1:7" ht="26.25" x14ac:dyDescent="0.25">
      <c r="A9" s="32">
        <f t="shared" si="0"/>
        <v>7</v>
      </c>
      <c r="B9" s="107" t="s">
        <v>435</v>
      </c>
      <c r="C9" s="10" t="s">
        <v>408</v>
      </c>
      <c r="D9" s="11">
        <f>F8+1</f>
        <v>44837</v>
      </c>
      <c r="E9" s="12">
        <v>1</v>
      </c>
      <c r="F9" s="11">
        <f t="shared" si="1"/>
        <v>44837</v>
      </c>
      <c r="G9" s="41" t="s">
        <v>433</v>
      </c>
    </row>
    <row r="10" spans="1:7" ht="26.25" x14ac:dyDescent="0.25">
      <c r="A10" s="32">
        <f t="shared" si="0"/>
        <v>8</v>
      </c>
      <c r="B10" s="107" t="s">
        <v>436</v>
      </c>
      <c r="C10" s="10" t="s">
        <v>409</v>
      </c>
      <c r="D10" s="11">
        <f>F9+1</f>
        <v>44838</v>
      </c>
      <c r="E10" s="12">
        <v>1</v>
      </c>
      <c r="F10" s="11">
        <f t="shared" si="1"/>
        <v>44838</v>
      </c>
      <c r="G10" s="41" t="s">
        <v>433</v>
      </c>
    </row>
    <row r="11" spans="1:7" x14ac:dyDescent="0.25">
      <c r="A11" s="32">
        <f t="shared" si="0"/>
        <v>9</v>
      </c>
      <c r="B11" s="108" t="s">
        <v>91</v>
      </c>
      <c r="C11" s="91" t="s">
        <v>387</v>
      </c>
      <c r="D11" s="92">
        <f>F7</f>
        <v>44836</v>
      </c>
      <c r="E11" s="93">
        <v>1</v>
      </c>
      <c r="F11" s="92">
        <f t="shared" si="1"/>
        <v>44836</v>
      </c>
      <c r="G11" s="41" t="s">
        <v>91</v>
      </c>
    </row>
    <row r="12" spans="1:7" x14ac:dyDescent="0.25">
      <c r="A12" s="32">
        <f t="shared" si="0"/>
        <v>10</v>
      </c>
      <c r="B12" s="108" t="s">
        <v>437</v>
      </c>
      <c r="C12" s="17" t="s">
        <v>378</v>
      </c>
      <c r="D12" s="18">
        <f>F10+1</f>
        <v>44839</v>
      </c>
      <c r="E12" s="19">
        <v>1</v>
      </c>
      <c r="F12" s="18">
        <f t="shared" si="1"/>
        <v>44839</v>
      </c>
      <c r="G12" s="41" t="s">
        <v>438</v>
      </c>
    </row>
    <row r="13" spans="1:7" x14ac:dyDescent="0.25">
      <c r="A13" s="32">
        <f t="shared" si="0"/>
        <v>11</v>
      </c>
      <c r="B13" s="108" t="s">
        <v>439</v>
      </c>
      <c r="C13" s="17" t="s">
        <v>379</v>
      </c>
      <c r="D13" s="18">
        <f t="shared" ref="D13:D18" si="2">F12+1</f>
        <v>44840</v>
      </c>
      <c r="E13" s="19">
        <v>1</v>
      </c>
      <c r="F13" s="18">
        <f t="shared" si="1"/>
        <v>44840</v>
      </c>
      <c r="G13" s="41" t="s">
        <v>438</v>
      </c>
    </row>
    <row r="14" spans="1:7" x14ac:dyDescent="0.25">
      <c r="A14" s="32">
        <f t="shared" si="0"/>
        <v>12</v>
      </c>
      <c r="B14" s="108" t="s">
        <v>440</v>
      </c>
      <c r="C14" s="94" t="s">
        <v>405</v>
      </c>
      <c r="D14" s="18">
        <f t="shared" si="2"/>
        <v>44841</v>
      </c>
      <c r="E14" s="19">
        <v>7</v>
      </c>
      <c r="F14" s="18">
        <f t="shared" si="1"/>
        <v>44847</v>
      </c>
      <c r="G14" s="41" t="s">
        <v>438</v>
      </c>
    </row>
    <row r="15" spans="1:7" ht="26.25" x14ac:dyDescent="0.25">
      <c r="A15" s="32">
        <f t="shared" si="0"/>
        <v>13</v>
      </c>
      <c r="B15" s="108" t="s">
        <v>441</v>
      </c>
      <c r="C15" s="17" t="s">
        <v>380</v>
      </c>
      <c r="D15" s="18">
        <f t="shared" si="2"/>
        <v>44848</v>
      </c>
      <c r="E15" s="19">
        <v>1</v>
      </c>
      <c r="F15" s="18">
        <f t="shared" si="1"/>
        <v>44848</v>
      </c>
      <c r="G15" s="41" t="s">
        <v>438</v>
      </c>
    </row>
    <row r="16" spans="1:7" x14ac:dyDescent="0.25">
      <c r="A16" s="32">
        <f t="shared" si="0"/>
        <v>14</v>
      </c>
      <c r="B16" s="81" t="s">
        <v>179</v>
      </c>
      <c r="C16" s="17" t="s">
        <v>253</v>
      </c>
      <c r="D16" s="18">
        <f t="shared" si="2"/>
        <v>44849</v>
      </c>
      <c r="E16" s="19">
        <v>2</v>
      </c>
      <c r="F16" s="18">
        <f t="shared" si="1"/>
        <v>44850</v>
      </c>
      <c r="G16" s="41" t="s">
        <v>433</v>
      </c>
    </row>
    <row r="17" spans="1:7" x14ac:dyDescent="0.25">
      <c r="A17" s="32">
        <f t="shared" si="0"/>
        <v>15</v>
      </c>
      <c r="B17" s="81" t="s">
        <v>180</v>
      </c>
      <c r="C17" s="17" t="s">
        <v>254</v>
      </c>
      <c r="D17" s="18">
        <f t="shared" si="2"/>
        <v>44851</v>
      </c>
      <c r="E17" s="19">
        <v>2</v>
      </c>
      <c r="F17" s="18">
        <f t="shared" si="1"/>
        <v>44852</v>
      </c>
      <c r="G17" s="41" t="s">
        <v>433</v>
      </c>
    </row>
    <row r="18" spans="1:7" x14ac:dyDescent="0.25">
      <c r="A18" s="32">
        <f t="shared" si="0"/>
        <v>16</v>
      </c>
      <c r="B18" s="108" t="s">
        <v>91</v>
      </c>
      <c r="C18" s="91" t="s">
        <v>383</v>
      </c>
      <c r="D18" s="92">
        <f t="shared" si="2"/>
        <v>44853</v>
      </c>
      <c r="E18" s="93">
        <v>7</v>
      </c>
      <c r="F18" s="92">
        <f t="shared" si="1"/>
        <v>44859</v>
      </c>
      <c r="G18" s="41" t="s">
        <v>91</v>
      </c>
    </row>
    <row r="19" spans="1:7" ht="28.5" x14ac:dyDescent="0.25">
      <c r="A19" s="32">
        <f t="shared" si="0"/>
        <v>17</v>
      </c>
      <c r="B19" s="108" t="s">
        <v>442</v>
      </c>
      <c r="C19" s="94" t="s">
        <v>384</v>
      </c>
      <c r="D19" s="18">
        <f>F17+1</f>
        <v>44853</v>
      </c>
      <c r="E19" s="19">
        <v>3</v>
      </c>
      <c r="F19" s="18">
        <f t="shared" si="1"/>
        <v>44855</v>
      </c>
      <c r="G19" s="41" t="s">
        <v>438</v>
      </c>
    </row>
    <row r="20" spans="1:7" x14ac:dyDescent="0.25">
      <c r="A20" s="32">
        <f t="shared" si="0"/>
        <v>18</v>
      </c>
      <c r="B20" s="108" t="s">
        <v>443</v>
      </c>
      <c r="C20" s="17" t="s">
        <v>257</v>
      </c>
      <c r="D20" s="18">
        <f>F19+1</f>
        <v>44856</v>
      </c>
      <c r="E20" s="19">
        <v>1</v>
      </c>
      <c r="F20" s="18">
        <f t="shared" si="1"/>
        <v>44856</v>
      </c>
      <c r="G20" s="41" t="s">
        <v>444</v>
      </c>
    </row>
    <row r="21" spans="1:7" ht="28.5" x14ac:dyDescent="0.25">
      <c r="A21" s="32">
        <f t="shared" si="0"/>
        <v>19</v>
      </c>
      <c r="B21" s="108" t="s">
        <v>445</v>
      </c>
      <c r="C21" s="17" t="s">
        <v>258</v>
      </c>
      <c r="D21" s="18">
        <f>F20+1</f>
        <v>44857</v>
      </c>
      <c r="E21" s="19">
        <v>3</v>
      </c>
      <c r="F21" s="18">
        <f t="shared" si="1"/>
        <v>44859</v>
      </c>
      <c r="G21" s="41" t="s">
        <v>444</v>
      </c>
    </row>
    <row r="22" spans="1:7" x14ac:dyDescent="0.25">
      <c r="A22" s="32">
        <f t="shared" si="0"/>
        <v>20</v>
      </c>
      <c r="B22" s="108" t="s">
        <v>446</v>
      </c>
      <c r="C22" s="95" t="s">
        <v>259</v>
      </c>
      <c r="D22" s="96">
        <f>F21+1</f>
        <v>44860</v>
      </c>
      <c r="E22" s="97">
        <v>6</v>
      </c>
      <c r="F22" s="96">
        <f t="shared" si="1"/>
        <v>44865</v>
      </c>
      <c r="G22" s="41" t="s">
        <v>433</v>
      </c>
    </row>
    <row r="23" spans="1:7" x14ac:dyDescent="0.25">
      <c r="A23" s="32">
        <f t="shared" si="0"/>
        <v>21</v>
      </c>
      <c r="B23" s="108" t="s">
        <v>91</v>
      </c>
      <c r="C23" s="91" t="s">
        <v>382</v>
      </c>
      <c r="D23" s="92">
        <f>F22+1</f>
        <v>44866</v>
      </c>
      <c r="E23" s="93">
        <v>1</v>
      </c>
      <c r="F23" s="92">
        <f t="shared" si="1"/>
        <v>44866</v>
      </c>
      <c r="G23" s="41" t="s">
        <v>91</v>
      </c>
    </row>
    <row r="24" spans="1:7" x14ac:dyDescent="0.25">
      <c r="A24" s="32">
        <f t="shared" si="0"/>
        <v>22</v>
      </c>
      <c r="B24" s="108" t="s">
        <v>91</v>
      </c>
      <c r="C24" s="91" t="s">
        <v>385</v>
      </c>
      <c r="D24" s="92">
        <f>F23</f>
        <v>44866</v>
      </c>
      <c r="E24" s="93">
        <v>1</v>
      </c>
      <c r="F24" s="92">
        <f t="shared" si="1"/>
        <v>44866</v>
      </c>
      <c r="G24" s="41" t="s">
        <v>91</v>
      </c>
    </row>
    <row r="25" spans="1:7" x14ac:dyDescent="0.25">
      <c r="A25" s="32">
        <f t="shared" si="0"/>
        <v>23</v>
      </c>
      <c r="B25" s="108" t="s">
        <v>91</v>
      </c>
      <c r="C25" s="91" t="s">
        <v>386</v>
      </c>
      <c r="D25" s="92">
        <f t="shared" ref="D25:D32" si="3">F24+1</f>
        <v>44867</v>
      </c>
      <c r="E25" s="93">
        <v>1</v>
      </c>
      <c r="F25" s="92">
        <f t="shared" si="1"/>
        <v>44867</v>
      </c>
      <c r="G25" s="41" t="s">
        <v>91</v>
      </c>
    </row>
    <row r="26" spans="1:7" ht="28.5" x14ac:dyDescent="0.25">
      <c r="A26" s="32">
        <f t="shared" si="0"/>
        <v>24</v>
      </c>
      <c r="B26" s="81" t="s">
        <v>181</v>
      </c>
      <c r="C26" s="95" t="s">
        <v>389</v>
      </c>
      <c r="D26" s="96">
        <f>F22+1</f>
        <v>44866</v>
      </c>
      <c r="E26" s="97">
        <v>2</v>
      </c>
      <c r="F26" s="96">
        <f t="shared" si="1"/>
        <v>44867</v>
      </c>
      <c r="G26" s="41" t="s">
        <v>433</v>
      </c>
    </row>
    <row r="27" spans="1:7" ht="28.5" x14ac:dyDescent="0.25">
      <c r="A27" s="32">
        <f t="shared" si="0"/>
        <v>25</v>
      </c>
      <c r="B27" s="81" t="s">
        <v>183</v>
      </c>
      <c r="C27" s="95" t="s">
        <v>264</v>
      </c>
      <c r="D27" s="96">
        <f t="shared" si="3"/>
        <v>44868</v>
      </c>
      <c r="E27" s="97">
        <v>2</v>
      </c>
      <c r="F27" s="96">
        <f t="shared" si="1"/>
        <v>44869</v>
      </c>
      <c r="G27" s="41" t="s">
        <v>433</v>
      </c>
    </row>
    <row r="28" spans="1:7" x14ac:dyDescent="0.25">
      <c r="A28" s="32">
        <f t="shared" si="0"/>
        <v>26</v>
      </c>
      <c r="B28" s="108" t="s">
        <v>447</v>
      </c>
      <c r="C28" s="17" t="s">
        <v>265</v>
      </c>
      <c r="D28" s="18">
        <f t="shared" si="3"/>
        <v>44870</v>
      </c>
      <c r="E28" s="19">
        <v>1</v>
      </c>
      <c r="F28" s="18">
        <f t="shared" si="1"/>
        <v>44870</v>
      </c>
      <c r="G28" s="41" t="s">
        <v>444</v>
      </c>
    </row>
    <row r="29" spans="1:7" x14ac:dyDescent="0.25">
      <c r="A29" s="32">
        <f t="shared" si="0"/>
        <v>27</v>
      </c>
      <c r="B29" s="108" t="s">
        <v>448</v>
      </c>
      <c r="C29" s="17" t="s">
        <v>276</v>
      </c>
      <c r="D29" s="18">
        <f t="shared" si="3"/>
        <v>44871</v>
      </c>
      <c r="E29" s="19">
        <v>2</v>
      </c>
      <c r="F29" s="18">
        <f t="shared" si="1"/>
        <v>44872</v>
      </c>
      <c r="G29" s="41" t="s">
        <v>444</v>
      </c>
    </row>
    <row r="30" spans="1:7" ht="28.5" x14ac:dyDescent="0.25">
      <c r="A30" s="32">
        <f t="shared" si="0"/>
        <v>28</v>
      </c>
      <c r="B30" s="108" t="s">
        <v>449</v>
      </c>
      <c r="C30" s="17" t="s">
        <v>266</v>
      </c>
      <c r="D30" s="18">
        <f t="shared" si="3"/>
        <v>44873</v>
      </c>
      <c r="E30" s="19">
        <v>1</v>
      </c>
      <c r="F30" s="18">
        <f t="shared" si="1"/>
        <v>44873</v>
      </c>
      <c r="G30" s="41" t="s">
        <v>444</v>
      </c>
    </row>
    <row r="31" spans="1:7" x14ac:dyDescent="0.25">
      <c r="A31" s="32">
        <f t="shared" si="0"/>
        <v>29</v>
      </c>
      <c r="B31" s="108" t="s">
        <v>450</v>
      </c>
      <c r="C31" s="17" t="s">
        <v>267</v>
      </c>
      <c r="D31" s="18">
        <f t="shared" si="3"/>
        <v>44874</v>
      </c>
      <c r="E31" s="19">
        <v>6</v>
      </c>
      <c r="F31" s="18">
        <f t="shared" si="1"/>
        <v>44879</v>
      </c>
      <c r="G31" s="41" t="s">
        <v>444</v>
      </c>
    </row>
    <row r="32" spans="1:7" x14ac:dyDescent="0.25">
      <c r="A32" s="32">
        <f t="shared" si="0"/>
        <v>30</v>
      </c>
      <c r="B32" s="108" t="s">
        <v>451</v>
      </c>
      <c r="C32" s="17" t="s">
        <v>268</v>
      </c>
      <c r="D32" s="18">
        <f t="shared" si="3"/>
        <v>44880</v>
      </c>
      <c r="E32" s="19">
        <v>5</v>
      </c>
      <c r="F32" s="18">
        <f t="shared" si="1"/>
        <v>44884</v>
      </c>
      <c r="G32" s="41" t="s">
        <v>438</v>
      </c>
    </row>
    <row r="33" spans="1:7" x14ac:dyDescent="0.25">
      <c r="A33" s="32">
        <f t="shared" si="0"/>
        <v>31</v>
      </c>
      <c r="B33" s="108" t="s">
        <v>452</v>
      </c>
      <c r="C33" s="17" t="s">
        <v>277</v>
      </c>
      <c r="D33" s="18">
        <f>F31+1</f>
        <v>44880</v>
      </c>
      <c r="E33" s="19">
        <v>1</v>
      </c>
      <c r="F33" s="18">
        <f t="shared" si="1"/>
        <v>44880</v>
      </c>
      <c r="G33" s="41" t="s">
        <v>444</v>
      </c>
    </row>
    <row r="34" spans="1:7" x14ac:dyDescent="0.25">
      <c r="A34" s="32">
        <f t="shared" si="0"/>
        <v>32</v>
      </c>
      <c r="B34" s="108" t="s">
        <v>453</v>
      </c>
      <c r="C34" s="17" t="s">
        <v>269</v>
      </c>
      <c r="D34" s="18">
        <f>F33+1</f>
        <v>44881</v>
      </c>
      <c r="E34" s="19">
        <v>2</v>
      </c>
      <c r="F34" s="18">
        <f t="shared" si="1"/>
        <v>44882</v>
      </c>
      <c r="G34" s="41" t="s">
        <v>438</v>
      </c>
    </row>
    <row r="35" spans="1:7" x14ac:dyDescent="0.25">
      <c r="A35" s="32">
        <f t="shared" si="0"/>
        <v>33</v>
      </c>
      <c r="B35" s="108" t="s">
        <v>454</v>
      </c>
      <c r="C35" s="17" t="s">
        <v>270</v>
      </c>
      <c r="D35" s="18">
        <f>F34+1</f>
        <v>44883</v>
      </c>
      <c r="E35" s="19">
        <v>2</v>
      </c>
      <c r="F35" s="18">
        <f t="shared" si="1"/>
        <v>44884</v>
      </c>
      <c r="G35" s="41" t="s">
        <v>438</v>
      </c>
    </row>
    <row r="36" spans="1:7" ht="28.5" x14ac:dyDescent="0.25">
      <c r="A36" s="32">
        <f t="shared" si="0"/>
        <v>34</v>
      </c>
      <c r="B36" s="108" t="s">
        <v>455</v>
      </c>
      <c r="C36" s="17" t="s">
        <v>271</v>
      </c>
      <c r="D36" s="18">
        <f>F35</f>
        <v>44884</v>
      </c>
      <c r="E36" s="19">
        <v>1</v>
      </c>
      <c r="F36" s="18">
        <f t="shared" si="1"/>
        <v>44884</v>
      </c>
      <c r="G36" s="41" t="s">
        <v>438</v>
      </c>
    </row>
    <row r="37" spans="1:7" ht="28.5" x14ac:dyDescent="0.25">
      <c r="A37" s="32">
        <f t="shared" si="0"/>
        <v>35</v>
      </c>
      <c r="B37" s="108" t="s">
        <v>456</v>
      </c>
      <c r="C37" s="17" t="s">
        <v>278</v>
      </c>
      <c r="D37" s="18">
        <f t="shared" ref="D37:D47" si="4">F36+1</f>
        <v>44885</v>
      </c>
      <c r="E37" s="19">
        <v>1</v>
      </c>
      <c r="F37" s="18">
        <f t="shared" si="1"/>
        <v>44885</v>
      </c>
      <c r="G37" s="41" t="s">
        <v>438</v>
      </c>
    </row>
    <row r="38" spans="1:7" ht="28.5" x14ac:dyDescent="0.25">
      <c r="A38" s="32">
        <f t="shared" si="0"/>
        <v>36</v>
      </c>
      <c r="B38" s="108" t="s">
        <v>91</v>
      </c>
      <c r="C38" s="91" t="s">
        <v>402</v>
      </c>
      <c r="D38" s="92">
        <f t="shared" si="4"/>
        <v>44886</v>
      </c>
      <c r="E38" s="93">
        <v>1</v>
      </c>
      <c r="F38" s="92">
        <f t="shared" si="1"/>
        <v>44886</v>
      </c>
      <c r="G38" s="41" t="s">
        <v>91</v>
      </c>
    </row>
    <row r="39" spans="1:7" ht="26.25" x14ac:dyDescent="0.25">
      <c r="A39" s="32">
        <f t="shared" si="0"/>
        <v>37</v>
      </c>
      <c r="B39" s="108" t="s">
        <v>457</v>
      </c>
      <c r="C39" s="17" t="s">
        <v>376</v>
      </c>
      <c r="D39" s="18">
        <f t="shared" si="4"/>
        <v>44887</v>
      </c>
      <c r="E39" s="22">
        <v>4</v>
      </c>
      <c r="F39" s="18">
        <f t="shared" si="1"/>
        <v>44890</v>
      </c>
      <c r="G39" s="41" t="s">
        <v>433</v>
      </c>
    </row>
    <row r="40" spans="1:7" ht="28.5" x14ac:dyDescent="0.25">
      <c r="A40" s="32">
        <f t="shared" si="0"/>
        <v>38</v>
      </c>
      <c r="B40" s="108" t="s">
        <v>91</v>
      </c>
      <c r="C40" s="91" t="s">
        <v>403</v>
      </c>
      <c r="D40" s="92">
        <f t="shared" si="4"/>
        <v>44891</v>
      </c>
      <c r="E40" s="93">
        <v>1</v>
      </c>
      <c r="F40" s="92">
        <f t="shared" si="1"/>
        <v>44891</v>
      </c>
      <c r="G40" s="41" t="s">
        <v>91</v>
      </c>
    </row>
    <row r="41" spans="1:7" x14ac:dyDescent="0.25">
      <c r="A41" s="32">
        <f>A40+1</f>
        <v>39</v>
      </c>
      <c r="B41" s="81" t="s">
        <v>458</v>
      </c>
      <c r="C41" s="17" t="s">
        <v>132</v>
      </c>
      <c r="D41" s="18">
        <f>F37+1</f>
        <v>44886</v>
      </c>
      <c r="E41" s="19">
        <v>3</v>
      </c>
      <c r="F41" s="18">
        <f t="shared" si="1"/>
        <v>44888</v>
      </c>
      <c r="G41" s="41" t="s">
        <v>444</v>
      </c>
    </row>
    <row r="42" spans="1:7" x14ac:dyDescent="0.25">
      <c r="A42" s="32">
        <f t="shared" si="0"/>
        <v>40</v>
      </c>
      <c r="B42" s="81" t="s">
        <v>459</v>
      </c>
      <c r="C42" s="17" t="s">
        <v>401</v>
      </c>
      <c r="D42" s="18">
        <f t="shared" si="4"/>
        <v>44889</v>
      </c>
      <c r="E42" s="19">
        <v>5</v>
      </c>
      <c r="F42" s="18">
        <f t="shared" si="1"/>
        <v>44893</v>
      </c>
      <c r="G42" s="41" t="s">
        <v>444</v>
      </c>
    </row>
    <row r="43" spans="1:7" x14ac:dyDescent="0.25">
      <c r="A43" s="32"/>
      <c r="B43" s="108" t="s">
        <v>212</v>
      </c>
      <c r="C43" s="17" t="s">
        <v>404</v>
      </c>
      <c r="D43" s="18">
        <f>D42</f>
        <v>44889</v>
      </c>
      <c r="E43" s="19">
        <v>1</v>
      </c>
      <c r="F43" s="18">
        <f t="shared" si="1"/>
        <v>44889</v>
      </c>
      <c r="G43" s="41" t="s">
        <v>433</v>
      </c>
    </row>
    <row r="44" spans="1:7" ht="26.25" x14ac:dyDescent="0.25">
      <c r="A44" s="32">
        <f>A42+1</f>
        <v>41</v>
      </c>
      <c r="B44" s="108" t="s">
        <v>460</v>
      </c>
      <c r="C44" s="17" t="s">
        <v>377</v>
      </c>
      <c r="D44" s="18">
        <f>F42+1</f>
        <v>44894</v>
      </c>
      <c r="E44" s="22">
        <v>3</v>
      </c>
      <c r="F44" s="18">
        <f t="shared" si="1"/>
        <v>44896</v>
      </c>
      <c r="G44" s="41" t="s">
        <v>433</v>
      </c>
    </row>
    <row r="45" spans="1:7" x14ac:dyDescent="0.25">
      <c r="A45" s="32">
        <f t="shared" si="0"/>
        <v>42</v>
      </c>
      <c r="B45" s="108" t="s">
        <v>91</v>
      </c>
      <c r="C45" s="91" t="s">
        <v>381</v>
      </c>
      <c r="D45" s="92">
        <f t="shared" si="4"/>
        <v>44897</v>
      </c>
      <c r="E45" s="93">
        <v>1</v>
      </c>
      <c r="F45" s="92">
        <f t="shared" si="1"/>
        <v>44897</v>
      </c>
      <c r="G45" s="41" t="s">
        <v>91</v>
      </c>
    </row>
    <row r="46" spans="1:7" x14ac:dyDescent="0.25">
      <c r="A46" s="32">
        <f t="shared" si="0"/>
        <v>43</v>
      </c>
      <c r="B46" s="108" t="s">
        <v>205</v>
      </c>
      <c r="C46" s="95" t="s">
        <v>390</v>
      </c>
      <c r="D46" s="96">
        <f t="shared" si="4"/>
        <v>44898</v>
      </c>
      <c r="E46" s="97">
        <v>6</v>
      </c>
      <c r="F46" s="96">
        <f t="shared" si="1"/>
        <v>44903</v>
      </c>
      <c r="G46" s="41" t="s">
        <v>433</v>
      </c>
    </row>
    <row r="47" spans="1:7" x14ac:dyDescent="0.25">
      <c r="A47" s="32">
        <f t="shared" si="0"/>
        <v>44</v>
      </c>
      <c r="B47" s="108" t="s">
        <v>91</v>
      </c>
      <c r="C47" s="91" t="s">
        <v>388</v>
      </c>
      <c r="D47" s="92">
        <f t="shared" si="4"/>
        <v>44904</v>
      </c>
      <c r="E47" s="93">
        <v>4</v>
      </c>
      <c r="F47" s="92">
        <f t="shared" si="1"/>
        <v>44907</v>
      </c>
      <c r="G47" s="41" t="s">
        <v>91</v>
      </c>
    </row>
    <row r="48" spans="1:7" x14ac:dyDescent="0.25">
      <c r="A48" s="32">
        <f t="shared" si="0"/>
        <v>45</v>
      </c>
      <c r="B48" s="108" t="s">
        <v>461</v>
      </c>
      <c r="C48" s="17" t="s">
        <v>462</v>
      </c>
      <c r="D48" s="18">
        <f>F44+1</f>
        <v>44897</v>
      </c>
      <c r="E48" s="19">
        <v>1</v>
      </c>
      <c r="F48" s="18">
        <f t="shared" si="1"/>
        <v>44897</v>
      </c>
      <c r="G48" s="41" t="s">
        <v>438</v>
      </c>
    </row>
    <row r="49" spans="1:7" x14ac:dyDescent="0.25">
      <c r="A49" s="32">
        <f t="shared" si="0"/>
        <v>46</v>
      </c>
      <c r="B49" s="108" t="s">
        <v>463</v>
      </c>
      <c r="C49" s="17" t="s">
        <v>139</v>
      </c>
      <c r="D49" s="18">
        <f>F48+1</f>
        <v>44898</v>
      </c>
      <c r="E49" s="19">
        <v>1</v>
      </c>
      <c r="F49" s="18">
        <f t="shared" si="1"/>
        <v>44898</v>
      </c>
      <c r="G49" s="41" t="s">
        <v>438</v>
      </c>
    </row>
    <row r="50" spans="1:7" x14ac:dyDescent="0.25">
      <c r="A50" s="32">
        <f t="shared" si="0"/>
        <v>47</v>
      </c>
      <c r="B50" s="108" t="s">
        <v>464</v>
      </c>
      <c r="C50" s="17" t="s">
        <v>236</v>
      </c>
      <c r="D50" s="18">
        <f>F49+1</f>
        <v>44899</v>
      </c>
      <c r="E50" s="19">
        <v>1</v>
      </c>
      <c r="F50" s="18">
        <f t="shared" si="1"/>
        <v>44899</v>
      </c>
      <c r="G50" s="41" t="s">
        <v>438</v>
      </c>
    </row>
    <row r="51" spans="1:7" x14ac:dyDescent="0.25">
      <c r="A51" s="32">
        <f t="shared" si="0"/>
        <v>48</v>
      </c>
      <c r="B51" s="108" t="s">
        <v>465</v>
      </c>
      <c r="C51" s="17" t="s">
        <v>237</v>
      </c>
      <c r="D51" s="18">
        <f>F50+1</f>
        <v>44900</v>
      </c>
      <c r="E51" s="19">
        <v>1</v>
      </c>
      <c r="F51" s="18">
        <f t="shared" si="1"/>
        <v>44900</v>
      </c>
      <c r="G51" s="41" t="s">
        <v>438</v>
      </c>
    </row>
    <row r="52" spans="1:7" x14ac:dyDescent="0.25">
      <c r="A52" s="32">
        <f t="shared" si="0"/>
        <v>49</v>
      </c>
      <c r="B52" s="108" t="s">
        <v>466</v>
      </c>
      <c r="C52" s="17" t="s">
        <v>238</v>
      </c>
      <c r="D52" s="18">
        <f>F51</f>
        <v>44900</v>
      </c>
      <c r="E52" s="19">
        <v>1</v>
      </c>
      <c r="F52" s="18">
        <f t="shared" si="1"/>
        <v>44900</v>
      </c>
      <c r="G52" s="41" t="s">
        <v>438</v>
      </c>
    </row>
    <row r="53" spans="1:7" x14ac:dyDescent="0.25">
      <c r="A53" s="32">
        <f t="shared" si="0"/>
        <v>50</v>
      </c>
      <c r="B53" s="108" t="s">
        <v>467</v>
      </c>
      <c r="C53" s="17" t="s">
        <v>239</v>
      </c>
      <c r="D53" s="18">
        <f>F52+1</f>
        <v>44901</v>
      </c>
      <c r="E53" s="19">
        <v>1</v>
      </c>
      <c r="F53" s="18">
        <f t="shared" si="1"/>
        <v>44901</v>
      </c>
      <c r="G53" s="41" t="s">
        <v>438</v>
      </c>
    </row>
    <row r="54" spans="1:7" x14ac:dyDescent="0.25">
      <c r="A54" s="32">
        <f t="shared" si="0"/>
        <v>51</v>
      </c>
      <c r="B54" s="108" t="s">
        <v>468</v>
      </c>
      <c r="C54" s="17" t="s">
        <v>240</v>
      </c>
      <c r="D54" s="18">
        <f>F53+1</f>
        <v>44902</v>
      </c>
      <c r="E54" s="19">
        <v>1</v>
      </c>
      <c r="F54" s="18">
        <f t="shared" si="1"/>
        <v>44902</v>
      </c>
      <c r="G54" s="41" t="s">
        <v>438</v>
      </c>
    </row>
    <row r="55" spans="1:7" x14ac:dyDescent="0.25">
      <c r="A55" s="32">
        <f t="shared" si="0"/>
        <v>52</v>
      </c>
      <c r="B55" s="108" t="s">
        <v>469</v>
      </c>
      <c r="C55" s="17" t="s">
        <v>470</v>
      </c>
      <c r="D55" s="18">
        <f>F54</f>
        <v>44902</v>
      </c>
      <c r="E55" s="19">
        <v>1</v>
      </c>
      <c r="F55" s="18">
        <f t="shared" si="1"/>
        <v>44902</v>
      </c>
      <c r="G55" s="41" t="s">
        <v>438</v>
      </c>
    </row>
    <row r="56" spans="1:7" x14ac:dyDescent="0.25">
      <c r="A56" s="32">
        <f t="shared" si="0"/>
        <v>53</v>
      </c>
      <c r="B56" s="78"/>
      <c r="C56" s="25" t="s">
        <v>35</v>
      </c>
      <c r="D56" s="23">
        <f>F55+1</f>
        <v>44903</v>
      </c>
      <c r="E56" s="24">
        <v>53</v>
      </c>
      <c r="F56" s="23">
        <f t="shared" si="1"/>
        <v>44955</v>
      </c>
    </row>
    <row r="57" spans="1:7" x14ac:dyDescent="0.25">
      <c r="A57" s="32">
        <f t="shared" si="0"/>
        <v>54</v>
      </c>
      <c r="B57" s="78"/>
      <c r="C57" s="131" t="s">
        <v>15</v>
      </c>
      <c r="D57" s="131"/>
      <c r="E57" s="131"/>
      <c r="F57" s="131"/>
    </row>
    <row r="58" spans="1:7" x14ac:dyDescent="0.25">
      <c r="A58" s="32">
        <f t="shared" si="0"/>
        <v>55</v>
      </c>
      <c r="B58" s="78"/>
      <c r="C58" s="7" t="s">
        <v>53</v>
      </c>
      <c r="D58" s="8">
        <v>44956</v>
      </c>
      <c r="E58" s="9">
        <f>105+8+7-1+15+15</f>
        <v>149</v>
      </c>
      <c r="F58" s="8">
        <f t="shared" ref="F58:F129" si="5">D58+E58-1</f>
        <v>45104</v>
      </c>
    </row>
    <row r="59" spans="1:7" ht="26.25" x14ac:dyDescent="0.25">
      <c r="A59" s="32">
        <f t="shared" si="0"/>
        <v>56</v>
      </c>
      <c r="B59" s="82" t="s">
        <v>187</v>
      </c>
      <c r="C59" s="83" t="s">
        <v>425</v>
      </c>
      <c r="D59" s="84">
        <f>D58</f>
        <v>44956</v>
      </c>
      <c r="E59" s="85">
        <v>15</v>
      </c>
      <c r="F59" s="84">
        <f>D59+E59-1</f>
        <v>44970</v>
      </c>
      <c r="G59" s="41" t="s">
        <v>433</v>
      </c>
    </row>
    <row r="60" spans="1:7" ht="26.25" x14ac:dyDescent="0.25">
      <c r="A60" s="32">
        <f t="shared" si="0"/>
        <v>57</v>
      </c>
      <c r="B60" s="82" t="s">
        <v>185</v>
      </c>
      <c r="C60" s="83" t="s">
        <v>426</v>
      </c>
      <c r="D60" s="84">
        <f>F59+1</f>
        <v>44971</v>
      </c>
      <c r="E60" s="85">
        <v>15</v>
      </c>
      <c r="F60" s="84">
        <f>D60+E60-1</f>
        <v>44985</v>
      </c>
      <c r="G60" s="41" t="s">
        <v>433</v>
      </c>
    </row>
    <row r="61" spans="1:7" x14ac:dyDescent="0.25">
      <c r="A61" s="32">
        <f t="shared" si="0"/>
        <v>58</v>
      </c>
      <c r="B61" s="108" t="s">
        <v>471</v>
      </c>
      <c r="C61" s="95" t="s">
        <v>284</v>
      </c>
      <c r="D61" s="18">
        <f>F60+1</f>
        <v>44986</v>
      </c>
      <c r="E61" s="19">
        <v>1</v>
      </c>
      <c r="F61" s="18">
        <f t="shared" si="5"/>
        <v>44986</v>
      </c>
      <c r="G61" s="41" t="s">
        <v>438</v>
      </c>
    </row>
    <row r="62" spans="1:7" x14ac:dyDescent="0.25">
      <c r="A62" s="32">
        <f t="shared" si="0"/>
        <v>59</v>
      </c>
      <c r="B62" s="108" t="s">
        <v>472</v>
      </c>
      <c r="C62" s="95" t="s">
        <v>285</v>
      </c>
      <c r="D62" s="18">
        <f>F61+1</f>
        <v>44987</v>
      </c>
      <c r="E62" s="19">
        <v>1</v>
      </c>
      <c r="F62" s="18">
        <f t="shared" si="5"/>
        <v>44987</v>
      </c>
      <c r="G62" s="41" t="s">
        <v>438</v>
      </c>
    </row>
    <row r="63" spans="1:7" x14ac:dyDescent="0.25">
      <c r="A63" s="32">
        <f t="shared" si="0"/>
        <v>60</v>
      </c>
      <c r="B63" s="108" t="s">
        <v>473</v>
      </c>
      <c r="C63" s="17" t="s">
        <v>286</v>
      </c>
      <c r="D63" s="18">
        <f>F62</f>
        <v>44987</v>
      </c>
      <c r="E63" s="19">
        <v>1</v>
      </c>
      <c r="F63" s="18">
        <f t="shared" si="5"/>
        <v>44987</v>
      </c>
      <c r="G63" s="41" t="s">
        <v>438</v>
      </c>
    </row>
    <row r="64" spans="1:7" ht="26.25" x14ac:dyDescent="0.25">
      <c r="A64" s="32">
        <f t="shared" si="0"/>
        <v>61</v>
      </c>
      <c r="B64" s="108" t="s">
        <v>210</v>
      </c>
      <c r="C64" s="10" t="s">
        <v>363</v>
      </c>
      <c r="D64" s="11">
        <f>D60</f>
        <v>44971</v>
      </c>
      <c r="E64" s="12">
        <v>15</v>
      </c>
      <c r="F64" s="11">
        <f t="shared" si="5"/>
        <v>44985</v>
      </c>
      <c r="G64" s="41" t="s">
        <v>433</v>
      </c>
    </row>
    <row r="65" spans="1:7" ht="28.5" x14ac:dyDescent="0.25">
      <c r="A65" s="32">
        <f t="shared" si="0"/>
        <v>62</v>
      </c>
      <c r="B65" s="108" t="s">
        <v>474</v>
      </c>
      <c r="C65" s="98" t="s">
        <v>410</v>
      </c>
      <c r="D65" s="99">
        <f>D58+36</f>
        <v>44992</v>
      </c>
      <c r="E65" s="100">
        <v>8</v>
      </c>
      <c r="F65" s="99">
        <f>D65+E65-1</f>
        <v>44999</v>
      </c>
      <c r="G65" s="41" t="s">
        <v>433</v>
      </c>
    </row>
    <row r="66" spans="1:7" ht="26.25" x14ac:dyDescent="0.25">
      <c r="A66" s="32">
        <f t="shared" si="0"/>
        <v>63</v>
      </c>
      <c r="B66" s="78" t="s">
        <v>208</v>
      </c>
      <c r="C66" s="101" t="s">
        <v>99</v>
      </c>
      <c r="D66" s="102">
        <f>F65+1</f>
        <v>45000</v>
      </c>
      <c r="E66" s="103">
        <v>105</v>
      </c>
      <c r="F66" s="102">
        <f t="shared" si="5"/>
        <v>45104</v>
      </c>
      <c r="G66" s="41" t="s">
        <v>433</v>
      </c>
    </row>
    <row r="67" spans="1:7" x14ac:dyDescent="0.25">
      <c r="A67" s="32">
        <f t="shared" si="0"/>
        <v>64</v>
      </c>
      <c r="B67" s="108" t="s">
        <v>91</v>
      </c>
      <c r="C67" s="91" t="s">
        <v>416</v>
      </c>
      <c r="D67" s="92">
        <f>D66</f>
        <v>45000</v>
      </c>
      <c r="E67" s="93">
        <v>1</v>
      </c>
      <c r="F67" s="92">
        <f t="shared" si="5"/>
        <v>45000</v>
      </c>
      <c r="G67" s="41" t="s">
        <v>91</v>
      </c>
    </row>
    <row r="68" spans="1:7" x14ac:dyDescent="0.25">
      <c r="A68" s="32">
        <f t="shared" si="0"/>
        <v>65</v>
      </c>
      <c r="B68" s="108" t="s">
        <v>475</v>
      </c>
      <c r="C68" s="95" t="s">
        <v>288</v>
      </c>
      <c r="D68" s="18">
        <f>F64+1</f>
        <v>44986</v>
      </c>
      <c r="E68" s="19">
        <v>1</v>
      </c>
      <c r="F68" s="18">
        <f t="shared" si="5"/>
        <v>44986</v>
      </c>
      <c r="G68" s="41" t="s">
        <v>438</v>
      </c>
    </row>
    <row r="69" spans="1:7" x14ac:dyDescent="0.25">
      <c r="A69" s="32">
        <f t="shared" ref="A69:A132" si="6">A68+1</f>
        <v>66</v>
      </c>
      <c r="B69" s="108" t="s">
        <v>476</v>
      </c>
      <c r="C69" s="95" t="s">
        <v>289</v>
      </c>
      <c r="D69" s="18">
        <f>F68+1</f>
        <v>44987</v>
      </c>
      <c r="E69" s="19">
        <v>1</v>
      </c>
      <c r="F69" s="18">
        <f t="shared" si="5"/>
        <v>44987</v>
      </c>
      <c r="G69" s="41" t="s">
        <v>438</v>
      </c>
    </row>
    <row r="70" spans="1:7" ht="22.5" x14ac:dyDescent="0.25">
      <c r="A70" s="32">
        <f t="shared" si="6"/>
        <v>67</v>
      </c>
      <c r="B70" s="108" t="s">
        <v>477</v>
      </c>
      <c r="C70" s="17" t="s">
        <v>478</v>
      </c>
      <c r="D70" s="18">
        <f>F69+1</f>
        <v>44988</v>
      </c>
      <c r="E70" s="19">
        <v>2</v>
      </c>
      <c r="F70" s="18">
        <f t="shared" si="5"/>
        <v>44989</v>
      </c>
      <c r="G70" s="41" t="s">
        <v>438</v>
      </c>
    </row>
    <row r="71" spans="1:7" x14ac:dyDescent="0.25">
      <c r="A71" s="32">
        <f t="shared" si="6"/>
        <v>68</v>
      </c>
      <c r="B71" s="108" t="s">
        <v>479</v>
      </c>
      <c r="C71" s="17" t="s">
        <v>291</v>
      </c>
      <c r="D71" s="18">
        <f>F70+1</f>
        <v>44990</v>
      </c>
      <c r="E71" s="19">
        <v>2</v>
      </c>
      <c r="F71" s="18">
        <f t="shared" si="5"/>
        <v>44991</v>
      </c>
      <c r="G71" s="41" t="s">
        <v>438</v>
      </c>
    </row>
    <row r="72" spans="1:7" x14ac:dyDescent="0.25">
      <c r="A72" s="32">
        <f t="shared" si="6"/>
        <v>69</v>
      </c>
      <c r="B72" s="108" t="s">
        <v>480</v>
      </c>
      <c r="C72" s="95" t="s">
        <v>292</v>
      </c>
      <c r="D72" s="18">
        <f>F71</f>
        <v>44991</v>
      </c>
      <c r="E72" s="19">
        <v>1</v>
      </c>
      <c r="F72" s="18">
        <f t="shared" si="5"/>
        <v>44991</v>
      </c>
      <c r="G72" s="41" t="s">
        <v>438</v>
      </c>
    </row>
    <row r="73" spans="1:7" x14ac:dyDescent="0.25">
      <c r="A73" s="32">
        <f t="shared" si="6"/>
        <v>70</v>
      </c>
      <c r="B73" s="108" t="s">
        <v>481</v>
      </c>
      <c r="C73" s="95" t="s">
        <v>293</v>
      </c>
      <c r="D73" s="18">
        <f>F72+1</f>
        <v>44992</v>
      </c>
      <c r="E73" s="19">
        <v>2</v>
      </c>
      <c r="F73" s="18">
        <f t="shared" si="5"/>
        <v>44993</v>
      </c>
      <c r="G73" s="41" t="s">
        <v>438</v>
      </c>
    </row>
    <row r="74" spans="1:7" ht="28.5" x14ac:dyDescent="0.25">
      <c r="A74" s="32">
        <f t="shared" si="6"/>
        <v>71</v>
      </c>
      <c r="B74" s="108" t="s">
        <v>482</v>
      </c>
      <c r="C74" s="17" t="s">
        <v>294</v>
      </c>
      <c r="D74" s="18">
        <f>F73</f>
        <v>44993</v>
      </c>
      <c r="E74" s="19">
        <v>2</v>
      </c>
      <c r="F74" s="18">
        <f t="shared" si="5"/>
        <v>44994</v>
      </c>
      <c r="G74" s="41" t="s">
        <v>438</v>
      </c>
    </row>
    <row r="75" spans="1:7" x14ac:dyDescent="0.25">
      <c r="A75" s="32">
        <f t="shared" si="6"/>
        <v>72</v>
      </c>
      <c r="B75" s="108" t="s">
        <v>483</v>
      </c>
      <c r="C75" s="95" t="s">
        <v>295</v>
      </c>
      <c r="D75" s="18">
        <f>F74</f>
        <v>44994</v>
      </c>
      <c r="E75" s="19">
        <v>1</v>
      </c>
      <c r="F75" s="18">
        <f t="shared" si="5"/>
        <v>44994</v>
      </c>
      <c r="G75" s="41" t="s">
        <v>438</v>
      </c>
    </row>
    <row r="76" spans="1:7" x14ac:dyDescent="0.25">
      <c r="A76" s="32">
        <f t="shared" si="6"/>
        <v>73</v>
      </c>
      <c r="B76" s="108" t="s">
        <v>484</v>
      </c>
      <c r="C76" s="95" t="s">
        <v>296</v>
      </c>
      <c r="D76" s="18">
        <f>F75+1</f>
        <v>44995</v>
      </c>
      <c r="E76" s="19">
        <v>1</v>
      </c>
      <c r="F76" s="18">
        <f t="shared" si="5"/>
        <v>44995</v>
      </c>
      <c r="G76" s="41" t="s">
        <v>438</v>
      </c>
    </row>
    <row r="77" spans="1:7" x14ac:dyDescent="0.25">
      <c r="A77" s="32">
        <f t="shared" si="6"/>
        <v>74</v>
      </c>
      <c r="B77" s="108" t="s">
        <v>485</v>
      </c>
      <c r="C77" s="17" t="s">
        <v>297</v>
      </c>
      <c r="D77" s="18">
        <f>F76</f>
        <v>44995</v>
      </c>
      <c r="E77" s="19">
        <v>1</v>
      </c>
      <c r="F77" s="18">
        <f t="shared" si="5"/>
        <v>44995</v>
      </c>
      <c r="G77" s="41" t="s">
        <v>438</v>
      </c>
    </row>
    <row r="78" spans="1:7" x14ac:dyDescent="0.25">
      <c r="A78" s="32">
        <f t="shared" si="6"/>
        <v>75</v>
      </c>
      <c r="B78" s="108" t="s">
        <v>486</v>
      </c>
      <c r="C78" s="17" t="s">
        <v>298</v>
      </c>
      <c r="D78" s="18">
        <f t="shared" ref="D78:D85" si="7">F77+1</f>
        <v>44996</v>
      </c>
      <c r="E78" s="19">
        <v>1</v>
      </c>
      <c r="F78" s="18">
        <f t="shared" si="5"/>
        <v>44996</v>
      </c>
      <c r="G78" s="41" t="s">
        <v>438</v>
      </c>
    </row>
    <row r="79" spans="1:7" x14ac:dyDescent="0.25">
      <c r="A79" s="32">
        <f t="shared" si="6"/>
        <v>76</v>
      </c>
      <c r="B79" s="108" t="s">
        <v>487</v>
      </c>
      <c r="C79" s="17" t="s">
        <v>299</v>
      </c>
      <c r="D79" s="18">
        <f t="shared" si="7"/>
        <v>44997</v>
      </c>
      <c r="E79" s="19">
        <v>2</v>
      </c>
      <c r="F79" s="18">
        <f t="shared" si="5"/>
        <v>44998</v>
      </c>
      <c r="G79" s="41" t="s">
        <v>438</v>
      </c>
    </row>
    <row r="80" spans="1:7" x14ac:dyDescent="0.25">
      <c r="A80" s="32">
        <f t="shared" si="6"/>
        <v>77</v>
      </c>
      <c r="B80" s="108" t="s">
        <v>488</v>
      </c>
      <c r="C80" s="17" t="s">
        <v>300</v>
      </c>
      <c r="D80" s="18">
        <f t="shared" si="7"/>
        <v>44999</v>
      </c>
      <c r="E80" s="19">
        <v>2</v>
      </c>
      <c r="F80" s="18">
        <f t="shared" si="5"/>
        <v>45000</v>
      </c>
      <c r="G80" s="41" t="s">
        <v>438</v>
      </c>
    </row>
    <row r="81" spans="1:10" x14ac:dyDescent="0.25">
      <c r="A81" s="32">
        <f t="shared" si="6"/>
        <v>78</v>
      </c>
      <c r="B81" s="108" t="s">
        <v>489</v>
      </c>
      <c r="C81" s="17" t="s">
        <v>277</v>
      </c>
      <c r="D81" s="18">
        <f t="shared" si="7"/>
        <v>45001</v>
      </c>
      <c r="E81" s="19">
        <v>1</v>
      </c>
      <c r="F81" s="18">
        <f t="shared" si="5"/>
        <v>45001</v>
      </c>
      <c r="G81" s="41" t="s">
        <v>438</v>
      </c>
    </row>
    <row r="82" spans="1:10" ht="28.5" x14ac:dyDescent="0.25">
      <c r="A82" s="32">
        <f t="shared" si="6"/>
        <v>79</v>
      </c>
      <c r="B82" s="108" t="s">
        <v>490</v>
      </c>
      <c r="C82" s="17" t="s">
        <v>301</v>
      </c>
      <c r="D82" s="18">
        <f t="shared" si="7"/>
        <v>45002</v>
      </c>
      <c r="E82" s="19">
        <v>2</v>
      </c>
      <c r="F82" s="18">
        <f t="shared" si="5"/>
        <v>45003</v>
      </c>
      <c r="G82" s="41" t="s">
        <v>438</v>
      </c>
    </row>
    <row r="83" spans="1:10" x14ac:dyDescent="0.25">
      <c r="A83" s="32">
        <f t="shared" si="6"/>
        <v>80</v>
      </c>
      <c r="B83" s="108" t="s">
        <v>491</v>
      </c>
      <c r="C83" s="17" t="s">
        <v>302</v>
      </c>
      <c r="D83" s="18">
        <f t="shared" si="7"/>
        <v>45004</v>
      </c>
      <c r="E83" s="19">
        <v>1</v>
      </c>
      <c r="F83" s="18">
        <f t="shared" si="5"/>
        <v>45004</v>
      </c>
      <c r="G83" s="41" t="s">
        <v>438</v>
      </c>
    </row>
    <row r="84" spans="1:10" x14ac:dyDescent="0.25">
      <c r="A84" s="32">
        <f t="shared" si="6"/>
        <v>81</v>
      </c>
      <c r="B84" s="108" t="s">
        <v>492</v>
      </c>
      <c r="C84" s="17" t="s">
        <v>313</v>
      </c>
      <c r="D84" s="18">
        <f t="shared" si="7"/>
        <v>45005</v>
      </c>
      <c r="E84" s="19">
        <v>1</v>
      </c>
      <c r="F84" s="18">
        <f t="shared" si="5"/>
        <v>45005</v>
      </c>
      <c r="G84" s="41" t="s">
        <v>438</v>
      </c>
    </row>
    <row r="85" spans="1:10" ht="28.5" x14ac:dyDescent="0.25">
      <c r="A85" s="32">
        <f t="shared" si="6"/>
        <v>82</v>
      </c>
      <c r="B85" s="108" t="s">
        <v>493</v>
      </c>
      <c r="C85" s="17" t="s">
        <v>303</v>
      </c>
      <c r="D85" s="18">
        <f t="shared" si="7"/>
        <v>45006</v>
      </c>
      <c r="E85" s="19">
        <v>1</v>
      </c>
      <c r="F85" s="18">
        <f t="shared" si="5"/>
        <v>45006</v>
      </c>
      <c r="G85" s="41" t="s">
        <v>438</v>
      </c>
    </row>
    <row r="86" spans="1:10" ht="28.5" x14ac:dyDescent="0.25">
      <c r="A86" s="32">
        <f t="shared" si="6"/>
        <v>83</v>
      </c>
      <c r="B86" s="108" t="s">
        <v>494</v>
      </c>
      <c r="C86" s="17" t="s">
        <v>304</v>
      </c>
      <c r="D86" s="18">
        <f>F85</f>
        <v>45006</v>
      </c>
      <c r="E86" s="19">
        <v>1</v>
      </c>
      <c r="F86" s="18">
        <f t="shared" si="5"/>
        <v>45006</v>
      </c>
      <c r="G86" s="41" t="s">
        <v>438</v>
      </c>
    </row>
    <row r="87" spans="1:10" x14ac:dyDescent="0.25">
      <c r="A87" s="32">
        <f t="shared" si="6"/>
        <v>84</v>
      </c>
      <c r="B87" s="108" t="s">
        <v>495</v>
      </c>
      <c r="C87" s="17" t="s">
        <v>305</v>
      </c>
      <c r="D87" s="18">
        <f t="shared" ref="D87:D88" si="8">F86+1</f>
        <v>45007</v>
      </c>
      <c r="E87" s="19">
        <v>2</v>
      </c>
      <c r="F87" s="18">
        <f t="shared" si="5"/>
        <v>45008</v>
      </c>
      <c r="G87" s="41" t="s">
        <v>438</v>
      </c>
    </row>
    <row r="88" spans="1:10" x14ac:dyDescent="0.25">
      <c r="A88" s="32">
        <f t="shared" si="6"/>
        <v>85</v>
      </c>
      <c r="B88" s="108" t="s">
        <v>496</v>
      </c>
      <c r="C88" s="17" t="s">
        <v>306</v>
      </c>
      <c r="D88" s="18">
        <f t="shared" si="8"/>
        <v>45009</v>
      </c>
      <c r="E88" s="19">
        <v>1</v>
      </c>
      <c r="F88" s="18">
        <f t="shared" si="5"/>
        <v>45009</v>
      </c>
      <c r="G88" s="41" t="s">
        <v>438</v>
      </c>
    </row>
    <row r="89" spans="1:10" x14ac:dyDescent="0.25">
      <c r="A89" s="32">
        <f t="shared" si="6"/>
        <v>86</v>
      </c>
      <c r="B89" s="108" t="s">
        <v>497</v>
      </c>
      <c r="C89" s="95" t="s">
        <v>307</v>
      </c>
      <c r="D89" s="18">
        <f>F88+1</f>
        <v>45010</v>
      </c>
      <c r="E89" s="19">
        <v>3</v>
      </c>
      <c r="F89" s="18">
        <f t="shared" si="5"/>
        <v>45012</v>
      </c>
      <c r="G89" s="41" t="s">
        <v>438</v>
      </c>
    </row>
    <row r="90" spans="1:10" x14ac:dyDescent="0.25">
      <c r="A90" s="32">
        <f t="shared" si="6"/>
        <v>87</v>
      </c>
      <c r="B90" s="108" t="s">
        <v>498</v>
      </c>
      <c r="C90" s="17" t="s">
        <v>308</v>
      </c>
      <c r="D90" s="18">
        <f t="shared" ref="D90:D95" si="9">F89+1</f>
        <v>45013</v>
      </c>
      <c r="E90" s="19">
        <v>1</v>
      </c>
      <c r="F90" s="18">
        <f t="shared" si="5"/>
        <v>45013</v>
      </c>
      <c r="G90" s="41" t="s">
        <v>438</v>
      </c>
    </row>
    <row r="91" spans="1:10" ht="28.5" x14ac:dyDescent="0.25">
      <c r="A91" s="109">
        <f t="shared" si="6"/>
        <v>88</v>
      </c>
      <c r="B91" s="110" t="s">
        <v>499</v>
      </c>
      <c r="C91" s="111" t="s">
        <v>309</v>
      </c>
      <c r="D91" s="112">
        <f t="shared" si="9"/>
        <v>45014</v>
      </c>
      <c r="E91" s="113">
        <v>5</v>
      </c>
      <c r="F91" s="112">
        <f t="shared" si="5"/>
        <v>45018</v>
      </c>
      <c r="G91" s="114" t="s">
        <v>438</v>
      </c>
      <c r="H91" s="115"/>
      <c r="I91" s="115"/>
      <c r="J91" s="115"/>
    </row>
    <row r="92" spans="1:10" ht="28.5" x14ac:dyDescent="0.25">
      <c r="A92" s="32">
        <f t="shared" si="6"/>
        <v>89</v>
      </c>
      <c r="B92" s="108" t="s">
        <v>500</v>
      </c>
      <c r="C92" s="17" t="s">
        <v>310</v>
      </c>
      <c r="D92" s="18">
        <f t="shared" si="9"/>
        <v>45019</v>
      </c>
      <c r="E92" s="19">
        <v>10</v>
      </c>
      <c r="F92" s="18">
        <f t="shared" si="5"/>
        <v>45028</v>
      </c>
      <c r="G92" s="41" t="s">
        <v>438</v>
      </c>
    </row>
    <row r="93" spans="1:10" x14ac:dyDescent="0.25">
      <c r="A93" s="32">
        <f t="shared" si="6"/>
        <v>90</v>
      </c>
      <c r="B93" s="108" t="s">
        <v>501</v>
      </c>
      <c r="C93" s="17" t="s">
        <v>311</v>
      </c>
      <c r="D93" s="18">
        <f t="shared" si="9"/>
        <v>45029</v>
      </c>
      <c r="E93" s="19">
        <v>1</v>
      </c>
      <c r="F93" s="18">
        <f t="shared" si="5"/>
        <v>45029</v>
      </c>
      <c r="G93" s="41" t="s">
        <v>438</v>
      </c>
    </row>
    <row r="94" spans="1:10" x14ac:dyDescent="0.25">
      <c r="A94" s="32">
        <f t="shared" si="6"/>
        <v>91</v>
      </c>
      <c r="B94" s="108" t="s">
        <v>502</v>
      </c>
      <c r="C94" s="17" t="s">
        <v>312</v>
      </c>
      <c r="D94" s="18">
        <f t="shared" si="9"/>
        <v>45030</v>
      </c>
      <c r="E94" s="19">
        <v>3</v>
      </c>
      <c r="F94" s="18">
        <f t="shared" si="5"/>
        <v>45032</v>
      </c>
      <c r="G94" s="41" t="s">
        <v>438</v>
      </c>
    </row>
    <row r="95" spans="1:10" x14ac:dyDescent="0.25">
      <c r="A95" s="32">
        <f t="shared" si="6"/>
        <v>92</v>
      </c>
      <c r="B95" s="108" t="s">
        <v>503</v>
      </c>
      <c r="C95" s="17" t="s">
        <v>236</v>
      </c>
      <c r="D95" s="18">
        <f t="shared" si="9"/>
        <v>45033</v>
      </c>
      <c r="E95" s="19">
        <v>1</v>
      </c>
      <c r="F95" s="18">
        <f t="shared" si="5"/>
        <v>45033</v>
      </c>
      <c r="G95" s="41" t="s">
        <v>438</v>
      </c>
    </row>
    <row r="96" spans="1:10" ht="28.5" x14ac:dyDescent="0.25">
      <c r="A96" s="32">
        <f t="shared" si="6"/>
        <v>93</v>
      </c>
      <c r="B96" s="108" t="s">
        <v>504</v>
      </c>
      <c r="C96" s="95" t="s">
        <v>318</v>
      </c>
      <c r="D96" s="18">
        <f>F95+1</f>
        <v>45034</v>
      </c>
      <c r="E96" s="19">
        <v>1</v>
      </c>
      <c r="F96" s="18">
        <f t="shared" si="5"/>
        <v>45034</v>
      </c>
      <c r="G96" s="41" t="s">
        <v>438</v>
      </c>
    </row>
    <row r="97" spans="1:8" ht="28.5" x14ac:dyDescent="0.25">
      <c r="A97" s="32">
        <f t="shared" si="6"/>
        <v>94</v>
      </c>
      <c r="B97" s="108" t="s">
        <v>505</v>
      </c>
      <c r="C97" s="17" t="s">
        <v>314</v>
      </c>
      <c r="D97" s="18">
        <f t="shared" ref="D97" si="10">F96+1</f>
        <v>45035</v>
      </c>
      <c r="E97" s="19">
        <v>1</v>
      </c>
      <c r="F97" s="18">
        <f t="shared" si="5"/>
        <v>45035</v>
      </c>
      <c r="G97" s="41" t="s">
        <v>438</v>
      </c>
    </row>
    <row r="98" spans="1:8" x14ac:dyDescent="0.25">
      <c r="A98" s="32">
        <f t="shared" si="6"/>
        <v>95</v>
      </c>
      <c r="B98" s="108" t="s">
        <v>506</v>
      </c>
      <c r="C98" s="95" t="s">
        <v>315</v>
      </c>
      <c r="D98" s="18">
        <f>F97+1</f>
        <v>45036</v>
      </c>
      <c r="E98" s="19">
        <v>1</v>
      </c>
      <c r="F98" s="18">
        <f t="shared" si="5"/>
        <v>45036</v>
      </c>
      <c r="G98" s="41" t="s">
        <v>438</v>
      </c>
    </row>
    <row r="99" spans="1:8" ht="26.25" x14ac:dyDescent="0.25">
      <c r="A99" s="32">
        <f t="shared" si="6"/>
        <v>96</v>
      </c>
      <c r="B99" s="78" t="s">
        <v>209</v>
      </c>
      <c r="C99" s="20" t="s">
        <v>233</v>
      </c>
      <c r="D99" s="21">
        <f>D66+21</f>
        <v>45021</v>
      </c>
      <c r="E99" s="22">
        <v>9</v>
      </c>
      <c r="F99" s="21">
        <f t="shared" si="5"/>
        <v>45029</v>
      </c>
      <c r="G99" s="41" t="s">
        <v>433</v>
      </c>
    </row>
    <row r="100" spans="1:8" ht="26.25" x14ac:dyDescent="0.25">
      <c r="A100" s="32">
        <f t="shared" si="6"/>
        <v>97</v>
      </c>
      <c r="B100" s="78" t="s">
        <v>209</v>
      </c>
      <c r="C100" s="20" t="s">
        <v>105</v>
      </c>
      <c r="D100" s="21">
        <f>D66+75</f>
        <v>45075</v>
      </c>
      <c r="E100" s="22">
        <v>8</v>
      </c>
      <c r="F100" s="21">
        <f t="shared" si="5"/>
        <v>45082</v>
      </c>
      <c r="G100" s="41" t="s">
        <v>433</v>
      </c>
    </row>
    <row r="101" spans="1:8" x14ac:dyDescent="0.25">
      <c r="A101" s="32">
        <f t="shared" si="6"/>
        <v>98</v>
      </c>
      <c r="B101" s="78"/>
      <c r="C101" s="7" t="s">
        <v>54</v>
      </c>
      <c r="D101" s="8">
        <f>F58+1</f>
        <v>45105</v>
      </c>
      <c r="E101" s="9">
        <f>147+21</f>
        <v>168</v>
      </c>
      <c r="F101" s="8">
        <f t="shared" si="5"/>
        <v>45272</v>
      </c>
    </row>
    <row r="102" spans="1:8" ht="26.25" x14ac:dyDescent="0.25">
      <c r="A102" s="32">
        <f t="shared" si="6"/>
        <v>99</v>
      </c>
      <c r="B102" s="78" t="s">
        <v>213</v>
      </c>
      <c r="C102" s="13" t="s">
        <v>151</v>
      </c>
      <c r="D102" s="14">
        <f>D101</f>
        <v>45105</v>
      </c>
      <c r="E102" s="15">
        <v>105</v>
      </c>
      <c r="F102" s="14">
        <f t="shared" si="5"/>
        <v>45209</v>
      </c>
      <c r="G102" s="41" t="s">
        <v>433</v>
      </c>
    </row>
    <row r="103" spans="1:8" x14ac:dyDescent="0.25">
      <c r="A103" s="32">
        <f t="shared" si="6"/>
        <v>100</v>
      </c>
      <c r="B103" s="108" t="s">
        <v>507</v>
      </c>
      <c r="C103" s="17" t="s">
        <v>316</v>
      </c>
      <c r="D103" s="18">
        <f>D102</f>
        <v>45105</v>
      </c>
      <c r="E103" s="19">
        <v>2</v>
      </c>
      <c r="F103" s="18">
        <f t="shared" si="5"/>
        <v>45106</v>
      </c>
      <c r="G103" s="41" t="s">
        <v>438</v>
      </c>
    </row>
    <row r="104" spans="1:8" x14ac:dyDescent="0.25">
      <c r="A104" s="32">
        <f t="shared" si="6"/>
        <v>101</v>
      </c>
      <c r="B104" s="108" t="s">
        <v>91</v>
      </c>
      <c r="C104" s="91" t="s">
        <v>417</v>
      </c>
      <c r="D104" s="92">
        <f>F103+1</f>
        <v>45107</v>
      </c>
      <c r="E104" s="93">
        <v>1</v>
      </c>
      <c r="F104" s="92">
        <f t="shared" si="5"/>
        <v>45107</v>
      </c>
      <c r="G104" s="41" t="s">
        <v>91</v>
      </c>
    </row>
    <row r="105" spans="1:8" x14ac:dyDescent="0.25">
      <c r="A105" s="32">
        <f t="shared" si="6"/>
        <v>102</v>
      </c>
      <c r="B105" s="108" t="s">
        <v>91</v>
      </c>
      <c r="C105" s="91" t="s">
        <v>418</v>
      </c>
      <c r="D105" s="92">
        <f>F104+1</f>
        <v>45108</v>
      </c>
      <c r="E105" s="93">
        <v>1</v>
      </c>
      <c r="F105" s="92">
        <f t="shared" si="5"/>
        <v>45108</v>
      </c>
      <c r="G105" s="41" t="s">
        <v>91</v>
      </c>
    </row>
    <row r="106" spans="1:8" ht="28.5" x14ac:dyDescent="0.25">
      <c r="A106" s="32">
        <f t="shared" si="6"/>
        <v>103</v>
      </c>
      <c r="B106" s="108" t="s">
        <v>508</v>
      </c>
      <c r="C106" s="17" t="s">
        <v>509</v>
      </c>
      <c r="D106" s="18">
        <f>D102+96</f>
        <v>45201</v>
      </c>
      <c r="E106" s="19">
        <v>1</v>
      </c>
      <c r="F106" s="18">
        <f t="shared" si="5"/>
        <v>45201</v>
      </c>
      <c r="G106" s="41" t="s">
        <v>433</v>
      </c>
      <c r="H106" s="1" t="s">
        <v>510</v>
      </c>
    </row>
    <row r="107" spans="1:8" x14ac:dyDescent="0.25">
      <c r="A107" s="32">
        <f t="shared" si="6"/>
        <v>104</v>
      </c>
      <c r="B107" s="108" t="s">
        <v>91</v>
      </c>
      <c r="C107" s="91" t="s">
        <v>418</v>
      </c>
      <c r="D107" s="92">
        <f>F106+1</f>
        <v>45202</v>
      </c>
      <c r="E107" s="93">
        <v>1</v>
      </c>
      <c r="F107" s="92">
        <f t="shared" si="5"/>
        <v>45202</v>
      </c>
      <c r="G107" s="41" t="s">
        <v>91</v>
      </c>
    </row>
    <row r="108" spans="1:8" x14ac:dyDescent="0.25">
      <c r="A108" s="32">
        <f t="shared" si="6"/>
        <v>105</v>
      </c>
      <c r="B108" s="108" t="s">
        <v>511</v>
      </c>
      <c r="C108" s="17" t="s">
        <v>236</v>
      </c>
      <c r="D108" s="18">
        <f>F107+1</f>
        <v>45203</v>
      </c>
      <c r="E108" s="19">
        <v>1</v>
      </c>
      <c r="F108" s="18">
        <f t="shared" si="5"/>
        <v>45203</v>
      </c>
      <c r="G108" s="41" t="s">
        <v>438</v>
      </c>
    </row>
    <row r="109" spans="1:8" x14ac:dyDescent="0.25">
      <c r="A109" s="32">
        <f t="shared" si="6"/>
        <v>106</v>
      </c>
      <c r="B109" s="108" t="s">
        <v>512</v>
      </c>
      <c r="C109" s="17" t="s">
        <v>320</v>
      </c>
      <c r="D109" s="18">
        <f>F108+1</f>
        <v>45204</v>
      </c>
      <c r="E109" s="19">
        <v>1</v>
      </c>
      <c r="F109" s="18">
        <f t="shared" si="5"/>
        <v>45204</v>
      </c>
      <c r="G109" s="41" t="s">
        <v>438</v>
      </c>
    </row>
    <row r="110" spans="1:8" ht="26.25" x14ac:dyDescent="0.25">
      <c r="A110" s="32">
        <f t="shared" si="6"/>
        <v>107</v>
      </c>
      <c r="B110" s="79" t="s">
        <v>214</v>
      </c>
      <c r="C110" s="45" t="s">
        <v>235</v>
      </c>
      <c r="D110" s="46">
        <f>D102</f>
        <v>45105</v>
      </c>
      <c r="E110" s="47">
        <v>3</v>
      </c>
      <c r="F110" s="46">
        <f>D110+E110-1</f>
        <v>45107</v>
      </c>
      <c r="G110" s="41" t="s">
        <v>433</v>
      </c>
    </row>
    <row r="111" spans="1:8" ht="26.25" x14ac:dyDescent="0.25">
      <c r="A111" s="32">
        <f t="shared" si="6"/>
        <v>108</v>
      </c>
      <c r="B111" s="78" t="s">
        <v>214</v>
      </c>
      <c r="C111" s="20" t="s">
        <v>106</v>
      </c>
      <c r="D111" s="21">
        <f>D102+75</f>
        <v>45180</v>
      </c>
      <c r="E111" s="22">
        <v>8</v>
      </c>
      <c r="F111" s="21">
        <f>D111+E111-1</f>
        <v>45187</v>
      </c>
      <c r="G111" s="41" t="s">
        <v>433</v>
      </c>
    </row>
    <row r="112" spans="1:8" ht="28.5" x14ac:dyDescent="0.25">
      <c r="A112" s="32">
        <f t="shared" si="6"/>
        <v>109</v>
      </c>
      <c r="B112" s="108" t="s">
        <v>211</v>
      </c>
      <c r="C112" s="10" t="s">
        <v>59</v>
      </c>
      <c r="D112" s="11">
        <f>D102</f>
        <v>45105</v>
      </c>
      <c r="E112" s="12">
        <v>147</v>
      </c>
      <c r="F112" s="11">
        <f>D112+E112-1</f>
        <v>45251</v>
      </c>
      <c r="G112" s="41" t="s">
        <v>433</v>
      </c>
    </row>
    <row r="113" spans="1:7" x14ac:dyDescent="0.25">
      <c r="A113" s="32">
        <f t="shared" si="6"/>
        <v>110</v>
      </c>
      <c r="B113" s="108" t="s">
        <v>218</v>
      </c>
      <c r="C113" s="10" t="s">
        <v>109</v>
      </c>
      <c r="D113" s="11">
        <f>D112</f>
        <v>45105</v>
      </c>
      <c r="E113" s="12">
        <v>147</v>
      </c>
      <c r="F113" s="11">
        <f t="shared" si="5"/>
        <v>45251</v>
      </c>
      <c r="G113" s="41" t="s">
        <v>433</v>
      </c>
    </row>
    <row r="114" spans="1:7" x14ac:dyDescent="0.25">
      <c r="A114" s="32">
        <f t="shared" si="6"/>
        <v>111</v>
      </c>
      <c r="B114" s="78" t="s">
        <v>212</v>
      </c>
      <c r="C114" s="29" t="s">
        <v>71</v>
      </c>
      <c r="D114" s="30">
        <f>D101</f>
        <v>45105</v>
      </c>
      <c r="E114" s="31">
        <v>2</v>
      </c>
      <c r="F114" s="30">
        <f t="shared" si="5"/>
        <v>45106</v>
      </c>
      <c r="G114" s="41" t="s">
        <v>433</v>
      </c>
    </row>
    <row r="115" spans="1:7" ht="28.5" x14ac:dyDescent="0.25">
      <c r="A115" s="32">
        <f t="shared" si="6"/>
        <v>112</v>
      </c>
      <c r="B115" s="78" t="s">
        <v>207</v>
      </c>
      <c r="C115" s="71" t="s">
        <v>174</v>
      </c>
      <c r="D115" s="72">
        <f>F112+1</f>
        <v>45252</v>
      </c>
      <c r="E115" s="73">
        <v>18</v>
      </c>
      <c r="F115" s="72">
        <f t="shared" si="5"/>
        <v>45269</v>
      </c>
      <c r="G115" s="41" t="s">
        <v>433</v>
      </c>
    </row>
    <row r="116" spans="1:7" x14ac:dyDescent="0.25">
      <c r="A116" s="32">
        <f t="shared" si="6"/>
        <v>113</v>
      </c>
      <c r="B116" s="78"/>
      <c r="C116" s="53" t="s">
        <v>154</v>
      </c>
      <c r="D116" s="54">
        <f>F112+1</f>
        <v>45252</v>
      </c>
      <c r="E116" s="55">
        <v>21</v>
      </c>
      <c r="F116" s="54">
        <f>D116+E116-1</f>
        <v>45272</v>
      </c>
    </row>
    <row r="117" spans="1:7" x14ac:dyDescent="0.25">
      <c r="A117" s="32">
        <f t="shared" si="6"/>
        <v>114</v>
      </c>
      <c r="B117" s="78"/>
      <c r="C117" s="25" t="s">
        <v>44</v>
      </c>
      <c r="D117" s="23">
        <f>F101+1</f>
        <v>45273</v>
      </c>
      <c r="E117" s="24">
        <v>74</v>
      </c>
      <c r="F117" s="23">
        <f>D117+E117-1</f>
        <v>45346</v>
      </c>
    </row>
    <row r="118" spans="1:7" x14ac:dyDescent="0.25">
      <c r="A118" s="32">
        <f t="shared" si="6"/>
        <v>115</v>
      </c>
      <c r="B118" s="78"/>
      <c r="C118" s="131" t="s">
        <v>14</v>
      </c>
      <c r="D118" s="131"/>
      <c r="E118" s="131"/>
      <c r="F118" s="131"/>
    </row>
    <row r="119" spans="1:7" x14ac:dyDescent="0.25">
      <c r="A119" s="32">
        <f t="shared" si="6"/>
        <v>116</v>
      </c>
      <c r="B119" s="78"/>
      <c r="C119" s="7" t="s">
        <v>55</v>
      </c>
      <c r="D119" s="8">
        <v>45347</v>
      </c>
      <c r="E119" s="9">
        <f>128+9+10</f>
        <v>147</v>
      </c>
      <c r="F119" s="8">
        <f t="shared" si="5"/>
        <v>45493</v>
      </c>
    </row>
    <row r="120" spans="1:7" ht="26.25" x14ac:dyDescent="0.25">
      <c r="A120" s="32">
        <f t="shared" si="6"/>
        <v>117</v>
      </c>
      <c r="B120" s="78" t="s">
        <v>207</v>
      </c>
      <c r="C120" s="71" t="s">
        <v>175</v>
      </c>
      <c r="D120" s="72">
        <f>D119</f>
        <v>45347</v>
      </c>
      <c r="E120" s="73">
        <v>9</v>
      </c>
      <c r="F120" s="72">
        <f t="shared" si="5"/>
        <v>45355</v>
      </c>
      <c r="G120" s="41" t="s">
        <v>433</v>
      </c>
    </row>
    <row r="121" spans="1:7" x14ac:dyDescent="0.25">
      <c r="A121" s="32">
        <f t="shared" si="6"/>
        <v>118</v>
      </c>
      <c r="B121" s="78" t="s">
        <v>215</v>
      </c>
      <c r="C121" s="13" t="s">
        <v>95</v>
      </c>
      <c r="D121" s="14">
        <f>F120+1</f>
        <v>45356</v>
      </c>
      <c r="E121" s="15">
        <f>128+10</f>
        <v>138</v>
      </c>
      <c r="F121" s="14">
        <f>D121+E121-1</f>
        <v>45493</v>
      </c>
      <c r="G121" s="41" t="s">
        <v>433</v>
      </c>
    </row>
    <row r="122" spans="1:7" x14ac:dyDescent="0.25">
      <c r="A122" s="32">
        <f t="shared" si="6"/>
        <v>119</v>
      </c>
      <c r="B122" s="108" t="s">
        <v>513</v>
      </c>
      <c r="C122" s="17" t="s">
        <v>321</v>
      </c>
      <c r="D122" s="18">
        <f>D121+1</f>
        <v>45357</v>
      </c>
      <c r="E122" s="19">
        <v>1</v>
      </c>
      <c r="F122" s="18">
        <f t="shared" ref="F122:F127" si="11">D122+E122-1</f>
        <v>45357</v>
      </c>
      <c r="G122" s="41" t="s">
        <v>438</v>
      </c>
    </row>
    <row r="123" spans="1:7" x14ac:dyDescent="0.25">
      <c r="A123" s="32">
        <f t="shared" si="6"/>
        <v>120</v>
      </c>
      <c r="B123" s="108" t="s">
        <v>514</v>
      </c>
      <c r="C123" s="17" t="s">
        <v>322</v>
      </c>
      <c r="D123" s="18">
        <f>D122+1</f>
        <v>45358</v>
      </c>
      <c r="E123" s="19">
        <v>1</v>
      </c>
      <c r="F123" s="18">
        <f t="shared" si="11"/>
        <v>45358</v>
      </c>
      <c r="G123" s="41" t="s">
        <v>438</v>
      </c>
    </row>
    <row r="124" spans="1:7" x14ac:dyDescent="0.25">
      <c r="A124" s="32">
        <f t="shared" si="6"/>
        <v>121</v>
      </c>
      <c r="B124" s="108" t="s">
        <v>515</v>
      </c>
      <c r="C124" s="17" t="s">
        <v>323</v>
      </c>
      <c r="D124" s="18">
        <f>D123</f>
        <v>45358</v>
      </c>
      <c r="E124" s="19">
        <v>1</v>
      </c>
      <c r="F124" s="18">
        <f t="shared" si="11"/>
        <v>45358</v>
      </c>
      <c r="G124" s="41" t="s">
        <v>438</v>
      </c>
    </row>
    <row r="125" spans="1:7" ht="28.5" x14ac:dyDescent="0.25">
      <c r="A125" s="32">
        <f t="shared" si="6"/>
        <v>122</v>
      </c>
      <c r="B125" s="108" t="s">
        <v>516</v>
      </c>
      <c r="C125" s="17" t="s">
        <v>324</v>
      </c>
      <c r="D125" s="18">
        <f>D124+1</f>
        <v>45359</v>
      </c>
      <c r="E125" s="19">
        <v>1</v>
      </c>
      <c r="F125" s="18">
        <f t="shared" si="11"/>
        <v>45359</v>
      </c>
      <c r="G125" s="41" t="s">
        <v>438</v>
      </c>
    </row>
    <row r="126" spans="1:7" x14ac:dyDescent="0.25">
      <c r="A126" s="32">
        <f t="shared" si="6"/>
        <v>123</v>
      </c>
      <c r="B126" s="108" t="s">
        <v>517</v>
      </c>
      <c r="C126" s="17" t="s">
        <v>322</v>
      </c>
      <c r="D126" s="18">
        <f>D125+1</f>
        <v>45360</v>
      </c>
      <c r="E126" s="19">
        <v>1</v>
      </c>
      <c r="F126" s="18">
        <f t="shared" si="11"/>
        <v>45360</v>
      </c>
      <c r="G126" s="41" t="s">
        <v>438</v>
      </c>
    </row>
    <row r="127" spans="1:7" x14ac:dyDescent="0.25">
      <c r="A127" s="32">
        <f t="shared" si="6"/>
        <v>124</v>
      </c>
      <c r="B127" s="108" t="s">
        <v>518</v>
      </c>
      <c r="C127" s="17" t="s">
        <v>323</v>
      </c>
      <c r="D127" s="18">
        <f>D126</f>
        <v>45360</v>
      </c>
      <c r="E127" s="19">
        <v>1</v>
      </c>
      <c r="F127" s="18">
        <f t="shared" si="11"/>
        <v>45360</v>
      </c>
      <c r="G127" s="41" t="s">
        <v>438</v>
      </c>
    </row>
    <row r="128" spans="1:7" ht="26.25" x14ac:dyDescent="0.25">
      <c r="A128" s="32">
        <f t="shared" si="6"/>
        <v>125</v>
      </c>
      <c r="B128" s="78" t="s">
        <v>217</v>
      </c>
      <c r="C128" s="20" t="s">
        <v>96</v>
      </c>
      <c r="D128" s="21">
        <f>D121+21</f>
        <v>45377</v>
      </c>
      <c r="E128" s="22">
        <v>14</v>
      </c>
      <c r="F128" s="21">
        <f t="shared" si="5"/>
        <v>45390</v>
      </c>
      <c r="G128" s="41" t="s">
        <v>433</v>
      </c>
    </row>
    <row r="129" spans="1:7" x14ac:dyDescent="0.25">
      <c r="A129" s="32">
        <f t="shared" si="6"/>
        <v>126</v>
      </c>
      <c r="B129" s="108" t="s">
        <v>219</v>
      </c>
      <c r="C129" s="10" t="s">
        <v>40</v>
      </c>
      <c r="D129" s="11">
        <f>D121+5</f>
        <v>45361</v>
      </c>
      <c r="E129" s="38">
        <v>130</v>
      </c>
      <c r="F129" s="11">
        <f t="shared" si="5"/>
        <v>45490</v>
      </c>
      <c r="G129" s="41" t="s">
        <v>433</v>
      </c>
    </row>
    <row r="130" spans="1:7" x14ac:dyDescent="0.25">
      <c r="A130" s="32">
        <f t="shared" si="6"/>
        <v>127</v>
      </c>
      <c r="B130" s="108" t="s">
        <v>221</v>
      </c>
      <c r="C130" s="10" t="s">
        <v>107</v>
      </c>
      <c r="D130" s="11">
        <f>F129+1</f>
        <v>45491</v>
      </c>
      <c r="E130" s="12">
        <v>3</v>
      </c>
      <c r="F130" s="11">
        <f>D130+E130-1</f>
        <v>45493</v>
      </c>
    </row>
    <row r="131" spans="1:7" x14ac:dyDescent="0.25">
      <c r="A131" s="32">
        <f t="shared" si="6"/>
        <v>128</v>
      </c>
      <c r="B131" s="78"/>
      <c r="C131" s="7" t="s">
        <v>49</v>
      </c>
      <c r="D131" s="8">
        <f>F119+1</f>
        <v>45494</v>
      </c>
      <c r="E131" s="9">
        <f>121+21+10</f>
        <v>152</v>
      </c>
      <c r="F131" s="8">
        <f>D131+E131-1</f>
        <v>45645</v>
      </c>
    </row>
    <row r="132" spans="1:7" x14ac:dyDescent="0.25">
      <c r="A132" s="32">
        <f t="shared" si="6"/>
        <v>129</v>
      </c>
      <c r="B132" s="78" t="s">
        <v>216</v>
      </c>
      <c r="C132" s="13" t="s">
        <v>234</v>
      </c>
      <c r="D132" s="14">
        <f>D131</f>
        <v>45494</v>
      </c>
      <c r="E132" s="15">
        <f>121+10</f>
        <v>131</v>
      </c>
      <c r="F132" s="14">
        <f>D132+E132-1</f>
        <v>45624</v>
      </c>
      <c r="G132" s="41" t="s">
        <v>433</v>
      </c>
    </row>
    <row r="133" spans="1:7" x14ac:dyDescent="0.25">
      <c r="A133" s="32">
        <f t="shared" ref="A133:A196" si="12">A132+1</f>
        <v>130</v>
      </c>
      <c r="B133" s="108" t="s">
        <v>91</v>
      </c>
      <c r="C133" s="91" t="s">
        <v>519</v>
      </c>
      <c r="D133" s="92">
        <f>D132</f>
        <v>45494</v>
      </c>
      <c r="E133" s="93">
        <v>1</v>
      </c>
      <c r="F133" s="92">
        <f t="shared" ref="F133:F155" si="13">D133+E133-1</f>
        <v>45494</v>
      </c>
      <c r="G133" s="41" t="s">
        <v>91</v>
      </c>
    </row>
    <row r="134" spans="1:7" x14ac:dyDescent="0.25">
      <c r="A134" s="32">
        <f t="shared" si="12"/>
        <v>131</v>
      </c>
      <c r="B134" s="108" t="s">
        <v>91</v>
      </c>
      <c r="C134" s="91" t="s">
        <v>520</v>
      </c>
      <c r="D134" s="92">
        <f>F133</f>
        <v>45494</v>
      </c>
      <c r="E134" s="93">
        <v>1</v>
      </c>
      <c r="F134" s="92">
        <f t="shared" si="13"/>
        <v>45494</v>
      </c>
      <c r="G134" s="41" t="s">
        <v>91</v>
      </c>
    </row>
    <row r="135" spans="1:7" ht="28.5" x14ac:dyDescent="0.25">
      <c r="A135" s="32">
        <f t="shared" si="12"/>
        <v>132</v>
      </c>
      <c r="B135" s="108" t="s">
        <v>521</v>
      </c>
      <c r="C135" s="17" t="s">
        <v>395</v>
      </c>
      <c r="D135" s="18">
        <f>D132+1</f>
        <v>45495</v>
      </c>
      <c r="E135" s="19">
        <v>6</v>
      </c>
      <c r="F135" s="18">
        <f t="shared" si="13"/>
        <v>45500</v>
      </c>
      <c r="G135" s="41" t="s">
        <v>438</v>
      </c>
    </row>
    <row r="136" spans="1:7" x14ac:dyDescent="0.25">
      <c r="A136" s="32">
        <f t="shared" si="12"/>
        <v>133</v>
      </c>
      <c r="B136" s="108" t="s">
        <v>91</v>
      </c>
      <c r="C136" s="91" t="s">
        <v>406</v>
      </c>
      <c r="D136" s="92">
        <f t="shared" ref="D136:D140" si="14">F135+1</f>
        <v>45501</v>
      </c>
      <c r="E136" s="93">
        <v>1</v>
      </c>
      <c r="F136" s="92">
        <f t="shared" si="13"/>
        <v>45501</v>
      </c>
      <c r="G136" s="41" t="s">
        <v>91</v>
      </c>
    </row>
    <row r="137" spans="1:7" ht="28.5" x14ac:dyDescent="0.25">
      <c r="A137" s="32">
        <f t="shared" si="12"/>
        <v>134</v>
      </c>
      <c r="B137" s="108" t="s">
        <v>91</v>
      </c>
      <c r="C137" s="91" t="s">
        <v>398</v>
      </c>
      <c r="D137" s="92">
        <f t="shared" si="14"/>
        <v>45502</v>
      </c>
      <c r="E137" s="93">
        <v>1</v>
      </c>
      <c r="F137" s="92">
        <f t="shared" si="13"/>
        <v>45502</v>
      </c>
      <c r="G137" s="41" t="s">
        <v>91</v>
      </c>
    </row>
    <row r="138" spans="1:7" x14ac:dyDescent="0.25">
      <c r="A138" s="32">
        <f t="shared" si="12"/>
        <v>135</v>
      </c>
      <c r="B138" s="108" t="s">
        <v>91</v>
      </c>
      <c r="C138" s="91" t="s">
        <v>399</v>
      </c>
      <c r="D138" s="92">
        <f t="shared" si="14"/>
        <v>45503</v>
      </c>
      <c r="E138" s="93">
        <v>1</v>
      </c>
      <c r="F138" s="92">
        <f t="shared" si="13"/>
        <v>45503</v>
      </c>
      <c r="G138" s="41" t="s">
        <v>91</v>
      </c>
    </row>
    <row r="139" spans="1:7" x14ac:dyDescent="0.25">
      <c r="A139" s="32">
        <f t="shared" si="12"/>
        <v>136</v>
      </c>
      <c r="B139" s="108" t="s">
        <v>91</v>
      </c>
      <c r="C139" s="91" t="s">
        <v>522</v>
      </c>
      <c r="D139" s="92">
        <f t="shared" si="14"/>
        <v>45504</v>
      </c>
      <c r="E139" s="93">
        <v>1</v>
      </c>
      <c r="F139" s="92">
        <f t="shared" si="13"/>
        <v>45504</v>
      </c>
      <c r="G139" s="41" t="s">
        <v>91</v>
      </c>
    </row>
    <row r="140" spans="1:7" x14ac:dyDescent="0.25">
      <c r="A140" s="32">
        <f t="shared" si="12"/>
        <v>137</v>
      </c>
      <c r="B140" s="108" t="s">
        <v>523</v>
      </c>
      <c r="C140" s="17" t="s">
        <v>396</v>
      </c>
      <c r="D140" s="18">
        <f t="shared" si="14"/>
        <v>45505</v>
      </c>
      <c r="E140" s="19">
        <v>1</v>
      </c>
      <c r="F140" s="18">
        <f t="shared" si="13"/>
        <v>45505</v>
      </c>
      <c r="G140" s="41" t="s">
        <v>438</v>
      </c>
    </row>
    <row r="141" spans="1:7" x14ac:dyDescent="0.25">
      <c r="A141" s="32">
        <f t="shared" si="12"/>
        <v>138</v>
      </c>
      <c r="B141" s="108" t="s">
        <v>524</v>
      </c>
      <c r="C141" s="17" t="s">
        <v>332</v>
      </c>
      <c r="D141" s="18">
        <f>F140</f>
        <v>45505</v>
      </c>
      <c r="E141" s="19">
        <v>1</v>
      </c>
      <c r="F141" s="18">
        <f t="shared" si="13"/>
        <v>45505</v>
      </c>
      <c r="G141" s="41" t="s">
        <v>438</v>
      </c>
    </row>
    <row r="142" spans="1:7" ht="42.75" x14ac:dyDescent="0.25">
      <c r="A142" s="32">
        <f t="shared" si="12"/>
        <v>139</v>
      </c>
      <c r="B142" s="108" t="s">
        <v>91</v>
      </c>
      <c r="C142" s="91" t="s">
        <v>393</v>
      </c>
      <c r="D142" s="92">
        <f>F141+1</f>
        <v>45506</v>
      </c>
      <c r="E142" s="93">
        <v>1</v>
      </c>
      <c r="F142" s="92">
        <f t="shared" si="13"/>
        <v>45506</v>
      </c>
      <c r="G142" s="41" t="s">
        <v>91</v>
      </c>
    </row>
    <row r="143" spans="1:7" ht="42.75" x14ac:dyDescent="0.25">
      <c r="A143" s="32">
        <f t="shared" si="12"/>
        <v>140</v>
      </c>
      <c r="B143" s="108" t="s">
        <v>91</v>
      </c>
      <c r="C143" s="91" t="s">
        <v>394</v>
      </c>
      <c r="D143" s="92">
        <f>F142+1</f>
        <v>45507</v>
      </c>
      <c r="E143" s="93">
        <v>2</v>
      </c>
      <c r="F143" s="92">
        <f t="shared" si="13"/>
        <v>45508</v>
      </c>
      <c r="G143" s="41" t="s">
        <v>91</v>
      </c>
    </row>
    <row r="144" spans="1:7" x14ac:dyDescent="0.25">
      <c r="A144" s="32">
        <f t="shared" si="12"/>
        <v>141</v>
      </c>
      <c r="B144" s="108" t="s">
        <v>525</v>
      </c>
      <c r="C144" s="17" t="s">
        <v>334</v>
      </c>
      <c r="D144" s="18">
        <f>F135+1</f>
        <v>45501</v>
      </c>
      <c r="E144" s="19">
        <v>1</v>
      </c>
      <c r="F144" s="18">
        <f t="shared" si="13"/>
        <v>45501</v>
      </c>
      <c r="G144" s="41" t="s">
        <v>438</v>
      </c>
    </row>
    <row r="145" spans="1:8" x14ac:dyDescent="0.25">
      <c r="A145" s="32">
        <f t="shared" si="12"/>
        <v>142</v>
      </c>
      <c r="B145" s="108" t="s">
        <v>91</v>
      </c>
      <c r="C145" s="91" t="s">
        <v>334</v>
      </c>
      <c r="D145" s="92">
        <f>F144</f>
        <v>45501</v>
      </c>
      <c r="E145" s="93">
        <v>1</v>
      </c>
      <c r="F145" s="92">
        <f t="shared" si="13"/>
        <v>45501</v>
      </c>
      <c r="H145" s="1" t="s">
        <v>526</v>
      </c>
    </row>
    <row r="146" spans="1:8" x14ac:dyDescent="0.25">
      <c r="A146" s="32">
        <f t="shared" si="12"/>
        <v>143</v>
      </c>
      <c r="B146" s="108" t="s">
        <v>527</v>
      </c>
      <c r="C146" s="17" t="s">
        <v>335</v>
      </c>
      <c r="D146" s="18">
        <f>F145+1</f>
        <v>45502</v>
      </c>
      <c r="E146" s="19">
        <v>1</v>
      </c>
      <c r="F146" s="18">
        <f t="shared" si="13"/>
        <v>45502</v>
      </c>
      <c r="G146" s="41" t="s">
        <v>438</v>
      </c>
    </row>
    <row r="147" spans="1:8" x14ac:dyDescent="0.25">
      <c r="A147" s="32">
        <f t="shared" si="12"/>
        <v>144</v>
      </c>
      <c r="B147" s="108" t="s">
        <v>91</v>
      </c>
      <c r="C147" s="91" t="s">
        <v>528</v>
      </c>
      <c r="D147" s="92">
        <f>F146+1</f>
        <v>45503</v>
      </c>
      <c r="E147" s="93">
        <v>1</v>
      </c>
      <c r="F147" s="92">
        <f t="shared" si="13"/>
        <v>45503</v>
      </c>
      <c r="G147" s="41" t="s">
        <v>91</v>
      </c>
    </row>
    <row r="148" spans="1:8" ht="28.5" x14ac:dyDescent="0.25">
      <c r="A148" s="32">
        <f t="shared" si="12"/>
        <v>145</v>
      </c>
      <c r="B148" s="108" t="s">
        <v>529</v>
      </c>
      <c r="C148" s="17" t="s">
        <v>337</v>
      </c>
      <c r="D148" s="18">
        <f>F146+1</f>
        <v>45503</v>
      </c>
      <c r="E148" s="19">
        <v>1</v>
      </c>
      <c r="F148" s="18">
        <f t="shared" si="13"/>
        <v>45503</v>
      </c>
      <c r="G148" s="41" t="s">
        <v>438</v>
      </c>
    </row>
    <row r="149" spans="1:8" ht="28.5" x14ac:dyDescent="0.25">
      <c r="A149" s="32">
        <f t="shared" si="12"/>
        <v>146</v>
      </c>
      <c r="B149" s="108" t="s">
        <v>530</v>
      </c>
      <c r="C149" s="17" t="s">
        <v>338</v>
      </c>
      <c r="D149" s="18">
        <f>F148+1</f>
        <v>45504</v>
      </c>
      <c r="E149" s="19">
        <v>1</v>
      </c>
      <c r="F149" s="18">
        <f t="shared" si="13"/>
        <v>45504</v>
      </c>
      <c r="G149" s="41" t="s">
        <v>438</v>
      </c>
    </row>
    <row r="150" spans="1:8" x14ac:dyDescent="0.25">
      <c r="A150" s="32">
        <f t="shared" si="12"/>
        <v>147</v>
      </c>
      <c r="B150" s="108" t="s">
        <v>531</v>
      </c>
      <c r="C150" s="17" t="s">
        <v>339</v>
      </c>
      <c r="D150" s="18">
        <f>F149</f>
        <v>45504</v>
      </c>
      <c r="E150" s="19">
        <v>1</v>
      </c>
      <c r="F150" s="18">
        <f t="shared" si="13"/>
        <v>45504</v>
      </c>
      <c r="G150" s="41" t="s">
        <v>438</v>
      </c>
    </row>
    <row r="151" spans="1:8" ht="26.25" x14ac:dyDescent="0.25">
      <c r="A151" s="32">
        <f t="shared" si="12"/>
        <v>148</v>
      </c>
      <c r="B151" s="78" t="s">
        <v>220</v>
      </c>
      <c r="C151" s="20" t="s">
        <v>97</v>
      </c>
      <c r="D151" s="21">
        <f>D132+21</f>
        <v>45515</v>
      </c>
      <c r="E151" s="22">
        <v>14</v>
      </c>
      <c r="F151" s="21">
        <f t="shared" si="13"/>
        <v>45528</v>
      </c>
      <c r="G151" s="41" t="s">
        <v>433</v>
      </c>
    </row>
    <row r="152" spans="1:8" x14ac:dyDescent="0.25">
      <c r="A152" s="32">
        <f t="shared" si="12"/>
        <v>149</v>
      </c>
      <c r="B152" s="108" t="s">
        <v>532</v>
      </c>
      <c r="C152" s="10" t="s">
        <v>46</v>
      </c>
      <c r="D152" s="21">
        <f>D132</f>
        <v>45494</v>
      </c>
      <c r="E152" s="22">
        <v>21</v>
      </c>
      <c r="F152" s="11">
        <f t="shared" si="13"/>
        <v>45514</v>
      </c>
      <c r="G152" s="41" t="s">
        <v>433</v>
      </c>
    </row>
    <row r="153" spans="1:8" ht="28.5" x14ac:dyDescent="0.25">
      <c r="A153" s="32">
        <f t="shared" si="12"/>
        <v>150</v>
      </c>
      <c r="B153" s="108" t="s">
        <v>225</v>
      </c>
      <c r="C153" s="10" t="s">
        <v>45</v>
      </c>
      <c r="D153" s="21">
        <f>D131+12</f>
        <v>45506</v>
      </c>
      <c r="E153" s="22">
        <v>121</v>
      </c>
      <c r="F153" s="11">
        <f t="shared" si="13"/>
        <v>45626</v>
      </c>
      <c r="G153" s="41" t="s">
        <v>433</v>
      </c>
    </row>
    <row r="154" spans="1:8" x14ac:dyDescent="0.25">
      <c r="A154" s="32">
        <f t="shared" si="12"/>
        <v>151</v>
      </c>
      <c r="B154" s="108" t="s">
        <v>533</v>
      </c>
      <c r="C154" s="10" t="s">
        <v>90</v>
      </c>
      <c r="D154" s="21">
        <f>F153+1</f>
        <v>45627</v>
      </c>
      <c r="E154" s="34" t="s">
        <v>91</v>
      </c>
      <c r="F154" s="35" t="s">
        <v>91</v>
      </c>
      <c r="G154" s="41" t="s">
        <v>433</v>
      </c>
    </row>
    <row r="155" spans="1:8" x14ac:dyDescent="0.25">
      <c r="A155" s="32">
        <f t="shared" si="12"/>
        <v>152</v>
      </c>
      <c r="B155" s="78" t="s">
        <v>224</v>
      </c>
      <c r="C155" s="29" t="s">
        <v>47</v>
      </c>
      <c r="D155" s="30">
        <f>D131</f>
        <v>45494</v>
      </c>
      <c r="E155" s="31">
        <v>28</v>
      </c>
      <c r="F155" s="30">
        <f t="shared" si="13"/>
        <v>45521</v>
      </c>
      <c r="G155" s="41" t="s">
        <v>433</v>
      </c>
    </row>
    <row r="156" spans="1:8" x14ac:dyDescent="0.25">
      <c r="A156" s="32">
        <f t="shared" si="12"/>
        <v>153</v>
      </c>
      <c r="B156" s="78"/>
      <c r="C156" s="53" t="s">
        <v>154</v>
      </c>
      <c r="D156" s="54">
        <f>F132+1</f>
        <v>45625</v>
      </c>
      <c r="E156" s="55">
        <v>21</v>
      </c>
      <c r="F156" s="54">
        <f>D156+E156-1</f>
        <v>45645</v>
      </c>
    </row>
    <row r="157" spans="1:8" x14ac:dyDescent="0.25">
      <c r="A157" s="32">
        <f t="shared" si="12"/>
        <v>154</v>
      </c>
      <c r="B157" s="78"/>
      <c r="C157" s="25" t="s">
        <v>63</v>
      </c>
      <c r="D157" s="23">
        <f>F131+1</f>
        <v>45646</v>
      </c>
      <c r="E157" s="24">
        <v>85</v>
      </c>
      <c r="F157" s="23">
        <f>D157+E157-1</f>
        <v>45730</v>
      </c>
    </row>
    <row r="158" spans="1:8" x14ac:dyDescent="0.25">
      <c r="A158" s="32">
        <f t="shared" si="12"/>
        <v>155</v>
      </c>
      <c r="B158" s="78"/>
      <c r="C158" s="131" t="s">
        <v>62</v>
      </c>
      <c r="D158" s="131"/>
      <c r="E158" s="131"/>
      <c r="F158" s="131"/>
    </row>
    <row r="159" spans="1:8" x14ac:dyDescent="0.25">
      <c r="A159" s="32">
        <f t="shared" si="12"/>
        <v>156</v>
      </c>
      <c r="B159" s="78"/>
      <c r="C159" s="7" t="s">
        <v>65</v>
      </c>
      <c r="D159" s="8">
        <v>45731</v>
      </c>
      <c r="E159" s="9">
        <v>23</v>
      </c>
      <c r="F159" s="8">
        <f t="shared" ref="F159:F174" si="15">D159+E159-1</f>
        <v>45753</v>
      </c>
    </row>
    <row r="160" spans="1:8" x14ac:dyDescent="0.25">
      <c r="A160" s="32">
        <f t="shared" si="12"/>
        <v>157</v>
      </c>
      <c r="B160" s="108" t="s">
        <v>226</v>
      </c>
      <c r="C160" s="10" t="s">
        <v>362</v>
      </c>
      <c r="D160" s="11">
        <f>D159</f>
        <v>45731</v>
      </c>
      <c r="E160" s="12">
        <v>23</v>
      </c>
      <c r="F160" s="11">
        <f t="shared" si="15"/>
        <v>45753</v>
      </c>
      <c r="G160" s="41" t="s">
        <v>433</v>
      </c>
    </row>
    <row r="161" spans="1:7" x14ac:dyDescent="0.25">
      <c r="A161" s="32">
        <f t="shared" si="12"/>
        <v>158</v>
      </c>
      <c r="B161" s="108" t="s">
        <v>534</v>
      </c>
      <c r="C161" s="17" t="s">
        <v>321</v>
      </c>
      <c r="D161" s="18">
        <f>D160</f>
        <v>45731</v>
      </c>
      <c r="E161" s="19">
        <v>1</v>
      </c>
      <c r="F161" s="18">
        <f t="shared" si="15"/>
        <v>45731</v>
      </c>
      <c r="G161" s="41" t="s">
        <v>438</v>
      </c>
    </row>
    <row r="162" spans="1:7" x14ac:dyDescent="0.25">
      <c r="A162" s="32">
        <f t="shared" si="12"/>
        <v>159</v>
      </c>
      <c r="B162" s="108" t="s">
        <v>226</v>
      </c>
      <c r="C162" s="10" t="s">
        <v>60</v>
      </c>
      <c r="D162" s="11">
        <f>D159</f>
        <v>45731</v>
      </c>
      <c r="E162" s="12">
        <f>E160</f>
        <v>23</v>
      </c>
      <c r="F162" s="11">
        <f t="shared" si="15"/>
        <v>45753</v>
      </c>
      <c r="G162" s="41" t="s">
        <v>433</v>
      </c>
    </row>
    <row r="163" spans="1:7" x14ac:dyDescent="0.25">
      <c r="A163" s="32">
        <f t="shared" si="12"/>
        <v>160</v>
      </c>
      <c r="B163" s="108" t="s">
        <v>534</v>
      </c>
      <c r="C163" s="17" t="s">
        <v>321</v>
      </c>
      <c r="D163" s="18">
        <f>D160+23-1</f>
        <v>45753</v>
      </c>
      <c r="E163" s="19">
        <v>1</v>
      </c>
      <c r="F163" s="18">
        <f t="shared" si="15"/>
        <v>45753</v>
      </c>
      <c r="G163" s="41" t="s">
        <v>438</v>
      </c>
    </row>
    <row r="164" spans="1:7" x14ac:dyDescent="0.25">
      <c r="A164" s="32">
        <f t="shared" si="12"/>
        <v>161</v>
      </c>
      <c r="B164" s="78"/>
      <c r="C164" s="7" t="s">
        <v>73</v>
      </c>
      <c r="D164" s="8">
        <f>F159+1</f>
        <v>45754</v>
      </c>
      <c r="E164" s="9">
        <v>21</v>
      </c>
      <c r="F164" s="8">
        <f t="shared" si="15"/>
        <v>45774</v>
      </c>
    </row>
    <row r="165" spans="1:7" x14ac:dyDescent="0.25">
      <c r="A165" s="32">
        <f t="shared" si="12"/>
        <v>162</v>
      </c>
      <c r="B165" s="108" t="s">
        <v>228</v>
      </c>
      <c r="C165" s="10" t="s">
        <v>68</v>
      </c>
      <c r="D165" s="11">
        <f>D164</f>
        <v>45754</v>
      </c>
      <c r="E165" s="12">
        <f>E164</f>
        <v>21</v>
      </c>
      <c r="F165" s="11">
        <f t="shared" si="15"/>
        <v>45774</v>
      </c>
      <c r="G165" s="41" t="s">
        <v>433</v>
      </c>
    </row>
    <row r="166" spans="1:7" x14ac:dyDescent="0.25">
      <c r="A166" s="32">
        <f t="shared" si="12"/>
        <v>163</v>
      </c>
      <c r="B166" s="108" t="s">
        <v>535</v>
      </c>
      <c r="C166" s="17" t="s">
        <v>340</v>
      </c>
      <c r="D166" s="18">
        <f>D165</f>
        <v>45754</v>
      </c>
      <c r="E166" s="19">
        <v>1</v>
      </c>
      <c r="F166" s="18">
        <f t="shared" si="15"/>
        <v>45754</v>
      </c>
      <c r="G166" s="41" t="s">
        <v>438</v>
      </c>
    </row>
    <row r="167" spans="1:7" x14ac:dyDescent="0.25">
      <c r="A167" s="32">
        <f t="shared" si="12"/>
        <v>164</v>
      </c>
      <c r="B167" s="108" t="s">
        <v>536</v>
      </c>
      <c r="C167" s="17" t="s">
        <v>341</v>
      </c>
      <c r="D167" s="18">
        <f>F166+1</f>
        <v>45755</v>
      </c>
      <c r="E167" s="19">
        <v>1</v>
      </c>
      <c r="F167" s="18">
        <f t="shared" si="15"/>
        <v>45755</v>
      </c>
      <c r="G167" s="41" t="s">
        <v>438</v>
      </c>
    </row>
    <row r="168" spans="1:7" x14ac:dyDescent="0.25">
      <c r="A168" s="32">
        <f t="shared" si="12"/>
        <v>165</v>
      </c>
      <c r="B168" s="78" t="s">
        <v>229</v>
      </c>
      <c r="C168" s="10" t="s">
        <v>93</v>
      </c>
      <c r="D168" s="11">
        <f>D164</f>
        <v>45754</v>
      </c>
      <c r="E168" s="12">
        <v>5</v>
      </c>
      <c r="F168" s="11">
        <f t="shared" si="15"/>
        <v>45758</v>
      </c>
      <c r="G168" s="41" t="s">
        <v>433</v>
      </c>
    </row>
    <row r="169" spans="1:7" x14ac:dyDescent="0.25">
      <c r="A169" s="32">
        <f t="shared" si="12"/>
        <v>166</v>
      </c>
      <c r="B169" s="78" t="s">
        <v>212</v>
      </c>
      <c r="C169" s="29" t="s">
        <v>66</v>
      </c>
      <c r="D169" s="30">
        <f>D164</f>
        <v>45754</v>
      </c>
      <c r="E169" s="31">
        <v>2</v>
      </c>
      <c r="F169" s="30">
        <f t="shared" si="15"/>
        <v>45755</v>
      </c>
      <c r="G169" s="41" t="s">
        <v>433</v>
      </c>
    </row>
    <row r="170" spans="1:7" x14ac:dyDescent="0.25">
      <c r="A170" s="32">
        <f t="shared" si="12"/>
        <v>167</v>
      </c>
      <c r="B170" s="108" t="s">
        <v>537</v>
      </c>
      <c r="C170" s="17" t="s">
        <v>342</v>
      </c>
      <c r="D170" s="18">
        <f>D165+18-1</f>
        <v>45771</v>
      </c>
      <c r="E170" s="19">
        <v>1</v>
      </c>
      <c r="F170" s="18">
        <f t="shared" si="15"/>
        <v>45771</v>
      </c>
      <c r="G170" s="41" t="s">
        <v>438</v>
      </c>
    </row>
    <row r="171" spans="1:7" x14ac:dyDescent="0.25">
      <c r="A171" s="32">
        <f t="shared" si="12"/>
        <v>168</v>
      </c>
      <c r="B171" s="108" t="s">
        <v>538</v>
      </c>
      <c r="C171" s="17" t="s">
        <v>317</v>
      </c>
      <c r="D171" s="18">
        <f>F170+1</f>
        <v>45772</v>
      </c>
      <c r="E171" s="19">
        <v>1</v>
      </c>
      <c r="F171" s="18">
        <f t="shared" si="15"/>
        <v>45772</v>
      </c>
      <c r="G171" s="41" t="s">
        <v>438</v>
      </c>
    </row>
    <row r="172" spans="1:7" ht="28.5" x14ac:dyDescent="0.25">
      <c r="A172" s="32">
        <f t="shared" si="12"/>
        <v>169</v>
      </c>
      <c r="B172" s="108" t="s">
        <v>539</v>
      </c>
      <c r="C172" s="17" t="s">
        <v>343</v>
      </c>
      <c r="D172" s="18">
        <f>F171+1</f>
        <v>45773</v>
      </c>
      <c r="E172" s="19">
        <v>1</v>
      </c>
      <c r="F172" s="18">
        <f t="shared" si="15"/>
        <v>45773</v>
      </c>
      <c r="G172" s="41" t="s">
        <v>438</v>
      </c>
    </row>
    <row r="173" spans="1:7" ht="28.5" x14ac:dyDescent="0.25">
      <c r="A173" s="32">
        <f t="shared" si="12"/>
        <v>170</v>
      </c>
      <c r="B173" s="108" t="s">
        <v>540</v>
      </c>
      <c r="C173" s="17" t="s">
        <v>541</v>
      </c>
      <c r="D173" s="18">
        <f>F172+1</f>
        <v>45774</v>
      </c>
      <c r="E173" s="19">
        <v>1</v>
      </c>
      <c r="F173" s="18">
        <f t="shared" si="15"/>
        <v>45774</v>
      </c>
      <c r="G173" s="41" t="s">
        <v>438</v>
      </c>
    </row>
    <row r="174" spans="1:7" x14ac:dyDescent="0.25">
      <c r="A174" s="32">
        <f t="shared" si="12"/>
        <v>171</v>
      </c>
      <c r="B174" s="78"/>
      <c r="C174" s="7" t="s">
        <v>67</v>
      </c>
      <c r="D174" s="8">
        <f>F164+1</f>
        <v>45775</v>
      </c>
      <c r="E174" s="9">
        <v>21</v>
      </c>
      <c r="F174" s="8">
        <f t="shared" si="15"/>
        <v>45795</v>
      </c>
    </row>
    <row r="175" spans="1:7" ht="28.5" x14ac:dyDescent="0.25">
      <c r="A175" s="32">
        <f t="shared" si="12"/>
        <v>172</v>
      </c>
      <c r="B175" s="108" t="s">
        <v>230</v>
      </c>
      <c r="C175" s="10" t="s">
        <v>94</v>
      </c>
      <c r="D175" s="11">
        <f>D174</f>
        <v>45775</v>
      </c>
      <c r="E175" s="12">
        <v>21</v>
      </c>
      <c r="F175" s="11">
        <f>D175+E175-1</f>
        <v>45795</v>
      </c>
      <c r="G175" s="41" t="s">
        <v>433</v>
      </c>
    </row>
    <row r="176" spans="1:7" x14ac:dyDescent="0.25">
      <c r="A176" s="32">
        <f t="shared" si="12"/>
        <v>173</v>
      </c>
      <c r="B176" s="108" t="s">
        <v>91</v>
      </c>
      <c r="C176" s="91" t="s">
        <v>542</v>
      </c>
      <c r="D176" s="92">
        <f>D175</f>
        <v>45775</v>
      </c>
      <c r="E176" s="93">
        <v>1</v>
      </c>
      <c r="F176" s="92">
        <f t="shared" ref="F176:F183" si="16">D176+E176-1</f>
        <v>45775</v>
      </c>
      <c r="G176" s="41" t="s">
        <v>91</v>
      </c>
    </row>
    <row r="177" spans="1:10" x14ac:dyDescent="0.25">
      <c r="A177" s="32">
        <f t="shared" si="12"/>
        <v>174</v>
      </c>
      <c r="B177" s="108" t="s">
        <v>91</v>
      </c>
      <c r="C177" s="91" t="s">
        <v>543</v>
      </c>
      <c r="D177" s="92">
        <f>D176</f>
        <v>45775</v>
      </c>
      <c r="E177" s="93">
        <v>1</v>
      </c>
      <c r="F177" s="92">
        <f t="shared" si="16"/>
        <v>45775</v>
      </c>
      <c r="G177" s="41" t="s">
        <v>91</v>
      </c>
    </row>
    <row r="178" spans="1:10" x14ac:dyDescent="0.25">
      <c r="A178" s="32">
        <f t="shared" si="12"/>
        <v>175</v>
      </c>
      <c r="B178" s="108" t="s">
        <v>544</v>
      </c>
      <c r="C178" s="17" t="s">
        <v>347</v>
      </c>
      <c r="D178" s="18">
        <f>D177</f>
        <v>45775</v>
      </c>
      <c r="E178" s="19">
        <v>1</v>
      </c>
      <c r="F178" s="18">
        <f t="shared" si="16"/>
        <v>45775</v>
      </c>
      <c r="G178" s="41" t="s">
        <v>438</v>
      </c>
    </row>
    <row r="179" spans="1:10" x14ac:dyDescent="0.25">
      <c r="A179" s="32">
        <f t="shared" si="12"/>
        <v>176</v>
      </c>
      <c r="B179" s="108" t="s">
        <v>91</v>
      </c>
      <c r="C179" s="91" t="s">
        <v>545</v>
      </c>
      <c r="D179" s="92">
        <f>D178</f>
        <v>45775</v>
      </c>
      <c r="E179" s="93">
        <v>1</v>
      </c>
      <c r="F179" s="92">
        <f t="shared" si="16"/>
        <v>45775</v>
      </c>
      <c r="G179" s="41" t="s">
        <v>91</v>
      </c>
    </row>
    <row r="180" spans="1:10" x14ac:dyDescent="0.25">
      <c r="A180" s="32">
        <f t="shared" si="12"/>
        <v>177</v>
      </c>
      <c r="B180" s="108" t="s">
        <v>546</v>
      </c>
      <c r="C180" s="17" t="s">
        <v>349</v>
      </c>
      <c r="D180" s="18">
        <f>F179+1</f>
        <v>45776</v>
      </c>
      <c r="E180" s="19">
        <v>1</v>
      </c>
      <c r="F180" s="18">
        <f t="shared" si="16"/>
        <v>45776</v>
      </c>
      <c r="G180" s="41" t="s">
        <v>438</v>
      </c>
    </row>
    <row r="181" spans="1:10" ht="28.5" x14ac:dyDescent="0.25">
      <c r="A181" s="32">
        <f t="shared" si="12"/>
        <v>178</v>
      </c>
      <c r="B181" s="108" t="s">
        <v>91</v>
      </c>
      <c r="C181" s="91" t="s">
        <v>547</v>
      </c>
      <c r="D181" s="92">
        <f>F180+16</f>
        <v>45792</v>
      </c>
      <c r="E181" s="93">
        <v>1</v>
      </c>
      <c r="F181" s="92">
        <f t="shared" si="16"/>
        <v>45792</v>
      </c>
      <c r="G181" s="41" t="s">
        <v>91</v>
      </c>
    </row>
    <row r="182" spans="1:10" ht="28.5" x14ac:dyDescent="0.25">
      <c r="A182" s="32">
        <f t="shared" si="12"/>
        <v>179</v>
      </c>
      <c r="B182" s="108" t="s">
        <v>91</v>
      </c>
      <c r="C182" s="91" t="s">
        <v>548</v>
      </c>
      <c r="D182" s="92">
        <f>F181+1</f>
        <v>45793</v>
      </c>
      <c r="E182" s="93">
        <v>1</v>
      </c>
      <c r="F182" s="92">
        <f t="shared" si="16"/>
        <v>45793</v>
      </c>
      <c r="G182" s="41" t="s">
        <v>91</v>
      </c>
    </row>
    <row r="183" spans="1:10" ht="28.5" x14ac:dyDescent="0.25">
      <c r="A183" s="32">
        <f t="shared" si="12"/>
        <v>180</v>
      </c>
      <c r="B183" s="108" t="s">
        <v>91</v>
      </c>
      <c r="C183" s="91" t="s">
        <v>549</v>
      </c>
      <c r="D183" s="92">
        <f>F182+1</f>
        <v>45794</v>
      </c>
      <c r="E183" s="93">
        <v>1</v>
      </c>
      <c r="F183" s="92">
        <f t="shared" si="16"/>
        <v>45794</v>
      </c>
      <c r="G183" s="41" t="s">
        <v>91</v>
      </c>
    </row>
    <row r="184" spans="1:10" x14ac:dyDescent="0.25">
      <c r="A184" s="32">
        <f t="shared" si="12"/>
        <v>181</v>
      </c>
      <c r="B184" s="78"/>
      <c r="C184" s="7" t="s">
        <v>69</v>
      </c>
      <c r="D184" s="8">
        <f>F174+1</f>
        <v>45796</v>
      </c>
      <c r="E184" s="9">
        <v>21</v>
      </c>
      <c r="F184" s="8">
        <f>D184+E184-1</f>
        <v>45816</v>
      </c>
    </row>
    <row r="185" spans="1:10" ht="26.25" x14ac:dyDescent="0.25">
      <c r="A185" s="32">
        <f t="shared" si="12"/>
        <v>182</v>
      </c>
      <c r="B185" s="108" t="s">
        <v>231</v>
      </c>
      <c r="C185" s="10" t="s">
        <v>92</v>
      </c>
      <c r="D185" s="21">
        <f>D184</f>
        <v>45796</v>
      </c>
      <c r="E185" s="22">
        <v>21</v>
      </c>
      <c r="F185" s="11">
        <f t="shared" ref="F185" si="17">D185+E185-1</f>
        <v>45816</v>
      </c>
      <c r="G185" s="41" t="s">
        <v>433</v>
      </c>
    </row>
    <row r="186" spans="1:10" ht="28.5" x14ac:dyDescent="0.25">
      <c r="A186" s="32">
        <f t="shared" si="12"/>
        <v>183</v>
      </c>
      <c r="B186" s="108" t="s">
        <v>550</v>
      </c>
      <c r="C186" s="10" t="s">
        <v>94</v>
      </c>
      <c r="D186" s="11">
        <f>D184</f>
        <v>45796</v>
      </c>
      <c r="E186" s="12">
        <v>9</v>
      </c>
      <c r="F186" s="11">
        <f>D186+E186-1</f>
        <v>45804</v>
      </c>
      <c r="G186" s="41" t="s">
        <v>433</v>
      </c>
    </row>
    <row r="187" spans="1:10" x14ac:dyDescent="0.25">
      <c r="A187" s="32">
        <f t="shared" si="12"/>
        <v>184</v>
      </c>
      <c r="B187" s="108" t="s">
        <v>551</v>
      </c>
      <c r="C187" s="17" t="s">
        <v>353</v>
      </c>
      <c r="D187" s="18">
        <f>D185+16</f>
        <v>45812</v>
      </c>
      <c r="E187" s="19">
        <v>1</v>
      </c>
      <c r="F187" s="18">
        <f t="shared" ref="F187:F191" si="18">D187+E187-1</f>
        <v>45812</v>
      </c>
      <c r="G187" s="41" t="s">
        <v>438</v>
      </c>
    </row>
    <row r="188" spans="1:10" ht="28.5" x14ac:dyDescent="0.25">
      <c r="A188" s="32">
        <f t="shared" si="12"/>
        <v>185</v>
      </c>
      <c r="B188" s="108" t="s">
        <v>552</v>
      </c>
      <c r="C188" s="17" t="s">
        <v>354</v>
      </c>
      <c r="D188" s="18">
        <f>F187+1</f>
        <v>45813</v>
      </c>
      <c r="E188" s="19">
        <v>1</v>
      </c>
      <c r="F188" s="18">
        <f t="shared" si="18"/>
        <v>45813</v>
      </c>
      <c r="G188" s="41" t="s">
        <v>438</v>
      </c>
    </row>
    <row r="189" spans="1:10" x14ac:dyDescent="0.25">
      <c r="A189" s="32">
        <f t="shared" si="12"/>
        <v>186</v>
      </c>
      <c r="B189" s="108" t="s">
        <v>553</v>
      </c>
      <c r="C189" s="17" t="s">
        <v>355</v>
      </c>
      <c r="D189" s="18">
        <f>F188+1</f>
        <v>45814</v>
      </c>
      <c r="E189" s="19">
        <v>1</v>
      </c>
      <c r="F189" s="18">
        <f t="shared" si="18"/>
        <v>45814</v>
      </c>
      <c r="G189" s="41" t="s">
        <v>438</v>
      </c>
    </row>
    <row r="190" spans="1:10" ht="28.5" x14ac:dyDescent="0.25">
      <c r="A190" s="109">
        <f t="shared" si="12"/>
        <v>187</v>
      </c>
      <c r="B190" s="110" t="s">
        <v>554</v>
      </c>
      <c r="C190" s="111" t="s">
        <v>356</v>
      </c>
      <c r="D190" s="112">
        <f>F189+1</f>
        <v>45815</v>
      </c>
      <c r="E190" s="113">
        <v>1</v>
      </c>
      <c r="F190" s="112">
        <f t="shared" si="18"/>
        <v>45815</v>
      </c>
      <c r="G190" s="114" t="s">
        <v>438</v>
      </c>
      <c r="H190" s="115"/>
      <c r="I190" s="115"/>
      <c r="J190" s="115"/>
    </row>
    <row r="191" spans="1:10" x14ac:dyDescent="0.25">
      <c r="A191" s="32">
        <f t="shared" si="12"/>
        <v>188</v>
      </c>
      <c r="B191" s="78"/>
      <c r="C191" s="7" t="s">
        <v>75</v>
      </c>
      <c r="D191" s="8">
        <f>F184+1</f>
        <v>45817</v>
      </c>
      <c r="E191" s="9">
        <v>90</v>
      </c>
      <c r="F191" s="8">
        <f t="shared" si="18"/>
        <v>45906</v>
      </c>
    </row>
    <row r="192" spans="1:10" ht="28.5" x14ac:dyDescent="0.25">
      <c r="A192" s="32">
        <f t="shared" si="12"/>
        <v>189</v>
      </c>
      <c r="B192" s="108" t="s">
        <v>555</v>
      </c>
      <c r="C192" s="10" t="s">
        <v>70</v>
      </c>
      <c r="D192" s="11">
        <f>D191</f>
        <v>45817</v>
      </c>
      <c r="E192" s="12">
        <v>3</v>
      </c>
      <c r="F192" s="11">
        <f>D192+E192-1</f>
        <v>45819</v>
      </c>
      <c r="G192" s="41" t="s">
        <v>433</v>
      </c>
    </row>
    <row r="193" spans="1:10" x14ac:dyDescent="0.25">
      <c r="A193" s="32">
        <f t="shared" si="12"/>
        <v>190</v>
      </c>
      <c r="B193" s="78" t="s">
        <v>212</v>
      </c>
      <c r="C193" s="29" t="s">
        <v>108</v>
      </c>
      <c r="D193" s="30">
        <f>D191</f>
        <v>45817</v>
      </c>
      <c r="E193" s="31">
        <v>3</v>
      </c>
      <c r="F193" s="30">
        <f t="shared" ref="F193" si="19">D193+E193-1</f>
        <v>45819</v>
      </c>
      <c r="G193" s="41" t="s">
        <v>433</v>
      </c>
    </row>
    <row r="194" spans="1:10" ht="28.5" x14ac:dyDescent="0.25">
      <c r="A194" s="32">
        <f t="shared" si="12"/>
        <v>191</v>
      </c>
      <c r="B194" s="108" t="s">
        <v>555</v>
      </c>
      <c r="C194" s="10" t="s">
        <v>70</v>
      </c>
      <c r="D194" s="11">
        <f>F192+14</f>
        <v>45833</v>
      </c>
      <c r="E194" s="12">
        <v>3</v>
      </c>
      <c r="F194" s="11">
        <f>D194+E194-1</f>
        <v>45835</v>
      </c>
      <c r="G194" s="41" t="s">
        <v>433</v>
      </c>
    </row>
    <row r="195" spans="1:10" x14ac:dyDescent="0.25">
      <c r="A195" s="32">
        <f t="shared" si="12"/>
        <v>192</v>
      </c>
      <c r="B195" s="78" t="s">
        <v>212</v>
      </c>
      <c r="C195" s="29" t="s">
        <v>66</v>
      </c>
      <c r="D195" s="30">
        <f>F193+14</f>
        <v>45833</v>
      </c>
      <c r="E195" s="31">
        <v>3</v>
      </c>
      <c r="F195" s="30">
        <f t="shared" ref="F195:F199" si="20">D195+E195-1</f>
        <v>45835</v>
      </c>
      <c r="G195" s="41" t="s">
        <v>433</v>
      </c>
    </row>
    <row r="196" spans="1:10" ht="28.5" x14ac:dyDescent="0.25">
      <c r="A196" s="109">
        <f t="shared" si="12"/>
        <v>193</v>
      </c>
      <c r="B196" s="110" t="s">
        <v>556</v>
      </c>
      <c r="C196" s="111" t="s">
        <v>357</v>
      </c>
      <c r="D196" s="112">
        <f>D192+21</f>
        <v>45838</v>
      </c>
      <c r="E196" s="113">
        <v>1</v>
      </c>
      <c r="F196" s="112">
        <f t="shared" si="20"/>
        <v>45838</v>
      </c>
      <c r="G196" s="114" t="s">
        <v>438</v>
      </c>
      <c r="H196" s="115"/>
      <c r="I196" s="115"/>
      <c r="J196" s="115"/>
    </row>
    <row r="197" spans="1:10" x14ac:dyDescent="0.25">
      <c r="A197" s="32">
        <f t="shared" ref="A197:A199" si="21">A196+1</f>
        <v>194</v>
      </c>
      <c r="B197" s="108" t="s">
        <v>557</v>
      </c>
      <c r="C197" s="17" t="s">
        <v>358</v>
      </c>
      <c r="D197" s="18">
        <f>F196+1</f>
        <v>45839</v>
      </c>
      <c r="E197" s="19">
        <v>1</v>
      </c>
      <c r="F197" s="18">
        <f t="shared" si="20"/>
        <v>45839</v>
      </c>
      <c r="G197" s="41" t="s">
        <v>438</v>
      </c>
    </row>
    <row r="198" spans="1:10" ht="28.5" x14ac:dyDescent="0.25">
      <c r="A198" s="32">
        <f t="shared" si="21"/>
        <v>195</v>
      </c>
      <c r="B198" s="108" t="s">
        <v>558</v>
      </c>
      <c r="C198" s="17" t="s">
        <v>359</v>
      </c>
      <c r="D198" s="18">
        <f>F197+1</f>
        <v>45840</v>
      </c>
      <c r="E198" s="19">
        <v>1</v>
      </c>
      <c r="F198" s="18">
        <f t="shared" si="20"/>
        <v>45840</v>
      </c>
      <c r="G198" s="41" t="s">
        <v>438</v>
      </c>
    </row>
    <row r="199" spans="1:10" ht="28.5" x14ac:dyDescent="0.25">
      <c r="A199" s="32">
        <f t="shared" si="21"/>
        <v>196</v>
      </c>
      <c r="B199" s="108" t="s">
        <v>559</v>
      </c>
      <c r="C199" s="17" t="s">
        <v>360</v>
      </c>
      <c r="D199" s="18">
        <f>F198+1</f>
        <v>45841</v>
      </c>
      <c r="E199" s="19">
        <v>1</v>
      </c>
      <c r="F199" s="18">
        <f t="shared" si="20"/>
        <v>45841</v>
      </c>
      <c r="G199" s="41" t="s">
        <v>438</v>
      </c>
    </row>
    <row r="200" spans="1:10" x14ac:dyDescent="0.25">
      <c r="D200" s="2"/>
      <c r="F200" s="2"/>
    </row>
    <row r="201" spans="1:10" x14ac:dyDescent="0.25">
      <c r="D201" s="2"/>
      <c r="F201" s="2"/>
    </row>
    <row r="202" spans="1:10" x14ac:dyDescent="0.25">
      <c r="D202" s="2"/>
      <c r="F202" s="2"/>
    </row>
    <row r="203" spans="1:10" x14ac:dyDescent="0.25">
      <c r="D203" s="2"/>
      <c r="F203" s="2"/>
    </row>
    <row r="204" spans="1:10" x14ac:dyDescent="0.25">
      <c r="D204" s="2"/>
      <c r="F204" s="2"/>
    </row>
    <row r="205" spans="1:10" x14ac:dyDescent="0.25">
      <c r="D205" s="2"/>
      <c r="F205" s="2"/>
    </row>
    <row r="206" spans="1:10" x14ac:dyDescent="0.25">
      <c r="D206" s="2"/>
      <c r="F206" s="2"/>
    </row>
    <row r="207" spans="1:10" x14ac:dyDescent="0.25">
      <c r="D207" s="2"/>
      <c r="F207" s="2"/>
    </row>
    <row r="208" spans="1:10" x14ac:dyDescent="0.25">
      <c r="D208" s="2"/>
      <c r="F208" s="2"/>
    </row>
    <row r="209" spans="4:6" x14ac:dyDescent="0.25">
      <c r="D209" s="2"/>
      <c r="F209" s="2"/>
    </row>
    <row r="210" spans="4:6" x14ac:dyDescent="0.25">
      <c r="D210" s="2"/>
      <c r="F210" s="2"/>
    </row>
    <row r="211" spans="4:6" x14ac:dyDescent="0.25">
      <c r="D211" s="2"/>
      <c r="F211" s="2"/>
    </row>
    <row r="212" spans="4:6" x14ac:dyDescent="0.25">
      <c r="D212" s="2"/>
      <c r="F212" s="2"/>
    </row>
  </sheetData>
  <mergeCells count="4">
    <mergeCell ref="C3:F3"/>
    <mergeCell ref="C57:F57"/>
    <mergeCell ref="C118:F118"/>
    <mergeCell ref="C158:F158"/>
  </mergeCells>
  <pageMargins left="0.7" right="0.7" top="0.78740157499999996" bottom="0.78740157499999996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3FBF4-44FA-4D0E-85FB-DF2CAF031E6D}">
  <dimension ref="A1:H187"/>
  <sheetViews>
    <sheetView zoomScaleNormal="100" workbookViewId="0">
      <selection sqref="A1:XFD1048576"/>
    </sheetView>
  </sheetViews>
  <sheetFormatPr defaultRowHeight="15" x14ac:dyDescent="0.25"/>
  <cols>
    <col min="1" max="1" width="4" style="33" bestFit="1" customWidth="1"/>
    <col min="2" max="2" width="6.7109375" style="76" bestFit="1" customWidth="1"/>
    <col min="3" max="3" width="50.85546875" style="3" customWidth="1"/>
    <col min="4" max="4" width="9.5703125" style="1" bestFit="1" customWidth="1"/>
    <col min="5" max="5" width="5.28515625" style="1" bestFit="1" customWidth="1"/>
    <col min="6" max="6" width="9.5703125" style="1" bestFit="1" customWidth="1"/>
    <col min="7" max="7" width="0" style="41" hidden="1" customWidth="1"/>
    <col min="8" max="8" width="0" style="1" hidden="1" customWidth="1"/>
    <col min="9" max="16384" width="9.140625" style="1"/>
  </cols>
  <sheetData>
    <row r="1" spans="1:7" ht="30" x14ac:dyDescent="0.25">
      <c r="C1" s="90" t="s">
        <v>375</v>
      </c>
    </row>
    <row r="2" spans="1:7" ht="24" x14ac:dyDescent="0.25">
      <c r="A2" s="32"/>
      <c r="B2" s="86" t="s">
        <v>287</v>
      </c>
      <c r="C2" s="5" t="s">
        <v>57</v>
      </c>
      <c r="D2" s="6" t="s">
        <v>1</v>
      </c>
      <c r="E2" s="6" t="s">
        <v>2</v>
      </c>
      <c r="F2" s="6" t="s">
        <v>3</v>
      </c>
    </row>
    <row r="3" spans="1:7" x14ac:dyDescent="0.25">
      <c r="A3" s="32">
        <v>1</v>
      </c>
      <c r="B3" s="78"/>
      <c r="C3" s="131" t="s">
        <v>5</v>
      </c>
      <c r="D3" s="131"/>
      <c r="E3" s="131"/>
      <c r="F3" s="131"/>
    </row>
    <row r="4" spans="1:7" x14ac:dyDescent="0.25">
      <c r="A4" s="32">
        <f>A3+1</f>
        <v>2</v>
      </c>
      <c r="B4" s="78"/>
      <c r="C4" s="7" t="s">
        <v>4</v>
      </c>
      <c r="D4" s="8">
        <v>44835</v>
      </c>
      <c r="E4" s="9">
        <v>78</v>
      </c>
      <c r="F4" s="8">
        <f t="shared" ref="F4:F47" si="0">D4+E4-1</f>
        <v>44912</v>
      </c>
    </row>
    <row r="5" spans="1:7" x14ac:dyDescent="0.25">
      <c r="A5" s="32">
        <f t="shared" ref="A5:A68" si="1">A4+1</f>
        <v>3</v>
      </c>
      <c r="B5" s="78"/>
      <c r="C5" s="26" t="s">
        <v>58</v>
      </c>
      <c r="D5" s="27">
        <f>D4</f>
        <v>44835</v>
      </c>
      <c r="E5" s="28">
        <f>30*(6+4)</f>
        <v>300</v>
      </c>
      <c r="F5" s="27">
        <f>D5+E5-1</f>
        <v>45134</v>
      </c>
    </row>
    <row r="6" spans="1:7" x14ac:dyDescent="0.25">
      <c r="A6" s="32">
        <f t="shared" si="1"/>
        <v>4</v>
      </c>
      <c r="B6" s="108" t="s">
        <v>184</v>
      </c>
      <c r="C6" s="10" t="s">
        <v>361</v>
      </c>
      <c r="D6" s="11">
        <f>D4</f>
        <v>44835</v>
      </c>
      <c r="E6" s="74" t="s">
        <v>91</v>
      </c>
      <c r="F6" s="75" t="s">
        <v>91</v>
      </c>
      <c r="G6" s="41" t="s">
        <v>433</v>
      </c>
    </row>
    <row r="7" spans="1:7" ht="30" x14ac:dyDescent="0.25">
      <c r="A7" s="32">
        <f t="shared" si="1"/>
        <v>5</v>
      </c>
      <c r="B7" s="77" t="s">
        <v>204</v>
      </c>
      <c r="C7" s="10" t="s">
        <v>98</v>
      </c>
      <c r="D7" s="11">
        <f>D4</f>
        <v>44835</v>
      </c>
      <c r="E7" s="12">
        <v>2</v>
      </c>
      <c r="F7" s="11">
        <f t="shared" si="0"/>
        <v>44836</v>
      </c>
      <c r="G7" s="41" t="s">
        <v>433</v>
      </c>
    </row>
    <row r="8" spans="1:7" ht="28.5" x14ac:dyDescent="0.25">
      <c r="A8" s="32">
        <f t="shared" si="1"/>
        <v>6</v>
      </c>
      <c r="B8" s="107" t="s">
        <v>434</v>
      </c>
      <c r="C8" s="10" t="s">
        <v>566</v>
      </c>
      <c r="D8" s="11">
        <f>F7</f>
        <v>44836</v>
      </c>
      <c r="E8" s="12">
        <v>1</v>
      </c>
      <c r="F8" s="11">
        <f t="shared" si="0"/>
        <v>44836</v>
      </c>
      <c r="G8" s="41" t="s">
        <v>433</v>
      </c>
    </row>
    <row r="9" spans="1:7" ht="28.5" x14ac:dyDescent="0.25">
      <c r="A9" s="32">
        <f t="shared" si="1"/>
        <v>7</v>
      </c>
      <c r="B9" s="107" t="s">
        <v>435</v>
      </c>
      <c r="C9" s="10" t="s">
        <v>567</v>
      </c>
      <c r="D9" s="11">
        <f>F8+1</f>
        <v>44837</v>
      </c>
      <c r="E9" s="12">
        <v>1</v>
      </c>
      <c r="F9" s="11">
        <f t="shared" si="0"/>
        <v>44837</v>
      </c>
      <c r="G9" s="41" t="s">
        <v>433</v>
      </c>
    </row>
    <row r="10" spans="1:7" ht="28.5" x14ac:dyDescent="0.25">
      <c r="A10" s="32">
        <f t="shared" si="1"/>
        <v>8</v>
      </c>
      <c r="B10" s="107" t="s">
        <v>436</v>
      </c>
      <c r="C10" s="10" t="s">
        <v>568</v>
      </c>
      <c r="D10" s="11">
        <f>F9+1</f>
        <v>44838</v>
      </c>
      <c r="E10" s="12">
        <v>1</v>
      </c>
      <c r="F10" s="11">
        <f t="shared" si="0"/>
        <v>44838</v>
      </c>
      <c r="G10" s="41" t="s">
        <v>433</v>
      </c>
    </row>
    <row r="11" spans="1:7" ht="26.25" x14ac:dyDescent="0.25">
      <c r="A11" s="32">
        <f t="shared" si="1"/>
        <v>9</v>
      </c>
      <c r="B11" s="108" t="s">
        <v>437</v>
      </c>
      <c r="C11" s="17" t="s">
        <v>378</v>
      </c>
      <c r="D11" s="18">
        <f>F10+1</f>
        <v>44839</v>
      </c>
      <c r="E11" s="19">
        <v>1</v>
      </c>
      <c r="F11" s="18">
        <f t="shared" si="0"/>
        <v>44839</v>
      </c>
      <c r="G11" s="41" t="s">
        <v>438</v>
      </c>
    </row>
    <row r="12" spans="1:7" ht="26.25" x14ac:dyDescent="0.25">
      <c r="A12" s="32">
        <f t="shared" si="1"/>
        <v>10</v>
      </c>
      <c r="B12" s="108" t="s">
        <v>439</v>
      </c>
      <c r="C12" s="17" t="s">
        <v>379</v>
      </c>
      <c r="D12" s="18">
        <f t="shared" ref="D12:D16" si="2">F11+1</f>
        <v>44840</v>
      </c>
      <c r="E12" s="19">
        <v>1</v>
      </c>
      <c r="F12" s="18">
        <f t="shared" si="0"/>
        <v>44840</v>
      </c>
      <c r="G12" s="41" t="s">
        <v>438</v>
      </c>
    </row>
    <row r="13" spans="1:7" ht="26.25" x14ac:dyDescent="0.25">
      <c r="A13" s="32">
        <f t="shared" si="1"/>
        <v>11</v>
      </c>
      <c r="B13" s="108" t="s">
        <v>440</v>
      </c>
      <c r="C13" s="94" t="s">
        <v>405</v>
      </c>
      <c r="D13" s="18">
        <f t="shared" si="2"/>
        <v>44841</v>
      </c>
      <c r="E13" s="19">
        <v>7</v>
      </c>
      <c r="F13" s="18">
        <f t="shared" si="0"/>
        <v>44847</v>
      </c>
      <c r="G13" s="41" t="s">
        <v>438</v>
      </c>
    </row>
    <row r="14" spans="1:7" ht="26.25" x14ac:dyDescent="0.25">
      <c r="A14" s="32">
        <f t="shared" si="1"/>
        <v>12</v>
      </c>
      <c r="B14" s="108" t="s">
        <v>441</v>
      </c>
      <c r="C14" s="17" t="s">
        <v>380</v>
      </c>
      <c r="D14" s="18">
        <f t="shared" si="2"/>
        <v>44848</v>
      </c>
      <c r="E14" s="19">
        <v>1</v>
      </c>
      <c r="F14" s="18">
        <f t="shared" si="0"/>
        <v>44848</v>
      </c>
      <c r="G14" s="41" t="s">
        <v>438</v>
      </c>
    </row>
    <row r="15" spans="1:7" x14ac:dyDescent="0.25">
      <c r="A15" s="32">
        <f t="shared" si="1"/>
        <v>13</v>
      </c>
      <c r="B15" s="81" t="s">
        <v>179</v>
      </c>
      <c r="C15" s="17" t="s">
        <v>253</v>
      </c>
      <c r="D15" s="18">
        <f t="shared" si="2"/>
        <v>44849</v>
      </c>
      <c r="E15" s="19">
        <v>2</v>
      </c>
      <c r="F15" s="18">
        <f t="shared" si="0"/>
        <v>44850</v>
      </c>
      <c r="G15" s="41" t="s">
        <v>433</v>
      </c>
    </row>
    <row r="16" spans="1:7" x14ac:dyDescent="0.25">
      <c r="A16" s="32">
        <f t="shared" si="1"/>
        <v>14</v>
      </c>
      <c r="B16" s="81" t="s">
        <v>180</v>
      </c>
      <c r="C16" s="17" t="s">
        <v>254</v>
      </c>
      <c r="D16" s="18">
        <f t="shared" si="2"/>
        <v>44851</v>
      </c>
      <c r="E16" s="19">
        <v>2</v>
      </c>
      <c r="F16" s="18">
        <f t="shared" si="0"/>
        <v>44852</v>
      </c>
      <c r="G16" s="41" t="s">
        <v>433</v>
      </c>
    </row>
    <row r="17" spans="1:7" ht="28.5" x14ac:dyDescent="0.25">
      <c r="A17" s="32">
        <f t="shared" si="1"/>
        <v>15</v>
      </c>
      <c r="B17" s="108" t="s">
        <v>442</v>
      </c>
      <c r="C17" s="94" t="s">
        <v>384</v>
      </c>
      <c r="D17" s="18">
        <f>F16+1</f>
        <v>44853</v>
      </c>
      <c r="E17" s="19">
        <v>3</v>
      </c>
      <c r="F17" s="18">
        <f t="shared" si="0"/>
        <v>44855</v>
      </c>
      <c r="G17" s="41" t="s">
        <v>438</v>
      </c>
    </row>
    <row r="18" spans="1:7" x14ac:dyDescent="0.25">
      <c r="A18" s="32">
        <f t="shared" si="1"/>
        <v>16</v>
      </c>
      <c r="B18" s="108" t="s">
        <v>443</v>
      </c>
      <c r="C18" s="17" t="s">
        <v>257</v>
      </c>
      <c r="D18" s="18">
        <f>F17+1</f>
        <v>44856</v>
      </c>
      <c r="E18" s="19">
        <v>1</v>
      </c>
      <c r="F18" s="18">
        <f t="shared" si="0"/>
        <v>44856</v>
      </c>
      <c r="G18" s="41" t="s">
        <v>444</v>
      </c>
    </row>
    <row r="19" spans="1:7" ht="28.5" x14ac:dyDescent="0.25">
      <c r="A19" s="32">
        <f t="shared" si="1"/>
        <v>17</v>
      </c>
      <c r="B19" s="108" t="s">
        <v>445</v>
      </c>
      <c r="C19" s="17" t="s">
        <v>258</v>
      </c>
      <c r="D19" s="18">
        <f>F18+1</f>
        <v>44857</v>
      </c>
      <c r="E19" s="19">
        <v>3</v>
      </c>
      <c r="F19" s="18">
        <f t="shared" si="0"/>
        <v>44859</v>
      </c>
      <c r="G19" s="41" t="s">
        <v>444</v>
      </c>
    </row>
    <row r="20" spans="1:7" x14ac:dyDescent="0.25">
      <c r="A20" s="32">
        <f t="shared" si="1"/>
        <v>18</v>
      </c>
      <c r="B20" s="108" t="s">
        <v>446</v>
      </c>
      <c r="C20" s="17" t="s">
        <v>259</v>
      </c>
      <c r="D20" s="18">
        <f>F19+1</f>
        <v>44860</v>
      </c>
      <c r="E20" s="19">
        <v>6</v>
      </c>
      <c r="F20" s="18">
        <f t="shared" si="0"/>
        <v>44865</v>
      </c>
      <c r="G20" s="41" t="s">
        <v>433</v>
      </c>
    </row>
    <row r="21" spans="1:7" ht="28.5" x14ac:dyDescent="0.25">
      <c r="A21" s="32">
        <f t="shared" si="1"/>
        <v>19</v>
      </c>
      <c r="B21" s="81" t="s">
        <v>181</v>
      </c>
      <c r="C21" s="17" t="s">
        <v>389</v>
      </c>
      <c r="D21" s="18">
        <f>F20+1</f>
        <v>44866</v>
      </c>
      <c r="E21" s="19">
        <v>2</v>
      </c>
      <c r="F21" s="18">
        <f t="shared" si="0"/>
        <v>44867</v>
      </c>
      <c r="G21" s="41" t="s">
        <v>433</v>
      </c>
    </row>
    <row r="22" spans="1:7" ht="28.5" x14ac:dyDescent="0.25">
      <c r="A22" s="32">
        <f t="shared" si="1"/>
        <v>20</v>
      </c>
      <c r="B22" s="81" t="s">
        <v>183</v>
      </c>
      <c r="C22" s="17" t="s">
        <v>264</v>
      </c>
      <c r="D22" s="18">
        <f t="shared" ref="D22:D27" si="3">F21+1</f>
        <v>44868</v>
      </c>
      <c r="E22" s="19">
        <v>2</v>
      </c>
      <c r="F22" s="18">
        <f t="shared" si="0"/>
        <v>44869</v>
      </c>
      <c r="G22" s="41" t="s">
        <v>433</v>
      </c>
    </row>
    <row r="23" spans="1:7" x14ac:dyDescent="0.25">
      <c r="A23" s="32">
        <f t="shared" si="1"/>
        <v>21</v>
      </c>
      <c r="B23" s="108" t="s">
        <v>447</v>
      </c>
      <c r="C23" s="17" t="s">
        <v>265</v>
      </c>
      <c r="D23" s="18">
        <f t="shared" si="3"/>
        <v>44870</v>
      </c>
      <c r="E23" s="19">
        <v>1</v>
      </c>
      <c r="F23" s="18">
        <f t="shared" si="0"/>
        <v>44870</v>
      </c>
      <c r="G23" s="41" t="s">
        <v>444</v>
      </c>
    </row>
    <row r="24" spans="1:7" x14ac:dyDescent="0.25">
      <c r="A24" s="32">
        <f t="shared" si="1"/>
        <v>22</v>
      </c>
      <c r="B24" s="108" t="s">
        <v>448</v>
      </c>
      <c r="C24" s="17" t="s">
        <v>276</v>
      </c>
      <c r="D24" s="18">
        <f t="shared" si="3"/>
        <v>44871</v>
      </c>
      <c r="E24" s="19">
        <v>2</v>
      </c>
      <c r="F24" s="18">
        <f t="shared" si="0"/>
        <v>44872</v>
      </c>
      <c r="G24" s="41" t="s">
        <v>444</v>
      </c>
    </row>
    <row r="25" spans="1:7" ht="28.5" x14ac:dyDescent="0.25">
      <c r="A25" s="32">
        <f t="shared" si="1"/>
        <v>23</v>
      </c>
      <c r="B25" s="108" t="s">
        <v>449</v>
      </c>
      <c r="C25" s="17" t="s">
        <v>266</v>
      </c>
      <c r="D25" s="18">
        <f t="shared" si="3"/>
        <v>44873</v>
      </c>
      <c r="E25" s="19">
        <v>1</v>
      </c>
      <c r="F25" s="18">
        <f t="shared" si="0"/>
        <v>44873</v>
      </c>
      <c r="G25" s="41" t="s">
        <v>444</v>
      </c>
    </row>
    <row r="26" spans="1:7" x14ac:dyDescent="0.25">
      <c r="A26" s="32">
        <f t="shared" si="1"/>
        <v>24</v>
      </c>
      <c r="B26" s="108" t="s">
        <v>450</v>
      </c>
      <c r="C26" s="17" t="s">
        <v>267</v>
      </c>
      <c r="D26" s="18">
        <f t="shared" si="3"/>
        <v>44874</v>
      </c>
      <c r="E26" s="19">
        <v>6</v>
      </c>
      <c r="F26" s="18">
        <f t="shared" si="0"/>
        <v>44879</v>
      </c>
      <c r="G26" s="41" t="s">
        <v>444</v>
      </c>
    </row>
    <row r="27" spans="1:7" x14ac:dyDescent="0.25">
      <c r="A27" s="32">
        <f t="shared" si="1"/>
        <v>25</v>
      </c>
      <c r="B27" s="108" t="s">
        <v>451</v>
      </c>
      <c r="C27" s="17" t="s">
        <v>268</v>
      </c>
      <c r="D27" s="18">
        <f t="shared" si="3"/>
        <v>44880</v>
      </c>
      <c r="E27" s="19">
        <v>5</v>
      </c>
      <c r="F27" s="18">
        <f t="shared" si="0"/>
        <v>44884</v>
      </c>
      <c r="G27" s="41" t="s">
        <v>438</v>
      </c>
    </row>
    <row r="28" spans="1:7" x14ac:dyDescent="0.25">
      <c r="A28" s="32">
        <f t="shared" si="1"/>
        <v>26</v>
      </c>
      <c r="B28" s="108" t="s">
        <v>452</v>
      </c>
      <c r="C28" s="17" t="s">
        <v>277</v>
      </c>
      <c r="D28" s="18">
        <f>F26+1</f>
        <v>44880</v>
      </c>
      <c r="E28" s="19">
        <v>1</v>
      </c>
      <c r="F28" s="18">
        <f t="shared" si="0"/>
        <v>44880</v>
      </c>
      <c r="G28" s="41" t="s">
        <v>444</v>
      </c>
    </row>
    <row r="29" spans="1:7" x14ac:dyDescent="0.25">
      <c r="A29" s="32">
        <f t="shared" si="1"/>
        <v>27</v>
      </c>
      <c r="B29" s="108" t="s">
        <v>453</v>
      </c>
      <c r="C29" s="17" t="s">
        <v>269</v>
      </c>
      <c r="D29" s="18">
        <f>F28+1</f>
        <v>44881</v>
      </c>
      <c r="E29" s="19">
        <v>2</v>
      </c>
      <c r="F29" s="18">
        <f t="shared" si="0"/>
        <v>44882</v>
      </c>
      <c r="G29" s="41" t="s">
        <v>438</v>
      </c>
    </row>
    <row r="30" spans="1:7" x14ac:dyDescent="0.25">
      <c r="A30" s="32">
        <f t="shared" si="1"/>
        <v>28</v>
      </c>
      <c r="B30" s="108" t="s">
        <v>454</v>
      </c>
      <c r="C30" s="17" t="s">
        <v>270</v>
      </c>
      <c r="D30" s="18">
        <f>F29+1</f>
        <v>44883</v>
      </c>
      <c r="E30" s="19">
        <v>2</v>
      </c>
      <c r="F30" s="18">
        <f t="shared" si="0"/>
        <v>44884</v>
      </c>
      <c r="G30" s="41" t="s">
        <v>438</v>
      </c>
    </row>
    <row r="31" spans="1:7" ht="28.5" x14ac:dyDescent="0.25">
      <c r="A31" s="32">
        <f t="shared" si="1"/>
        <v>29</v>
      </c>
      <c r="B31" s="108" t="s">
        <v>455</v>
      </c>
      <c r="C31" s="17" t="s">
        <v>271</v>
      </c>
      <c r="D31" s="18">
        <f>F30</f>
        <v>44884</v>
      </c>
      <c r="E31" s="19">
        <v>1</v>
      </c>
      <c r="F31" s="18">
        <f t="shared" si="0"/>
        <v>44884</v>
      </c>
      <c r="G31" s="41" t="s">
        <v>438</v>
      </c>
    </row>
    <row r="32" spans="1:7" ht="28.5" x14ac:dyDescent="0.25">
      <c r="A32" s="32">
        <f t="shared" si="1"/>
        <v>30</v>
      </c>
      <c r="B32" s="108" t="s">
        <v>456</v>
      </c>
      <c r="C32" s="17" t="s">
        <v>278</v>
      </c>
      <c r="D32" s="18">
        <f t="shared" ref="D32:D35" si="4">F31+1</f>
        <v>44885</v>
      </c>
      <c r="E32" s="19">
        <v>1</v>
      </c>
      <c r="F32" s="18">
        <f t="shared" si="0"/>
        <v>44885</v>
      </c>
      <c r="G32" s="41" t="s">
        <v>438</v>
      </c>
    </row>
    <row r="33" spans="1:7" ht="26.25" x14ac:dyDescent="0.25">
      <c r="A33" s="32">
        <f t="shared" si="1"/>
        <v>31</v>
      </c>
      <c r="B33" s="108" t="s">
        <v>457</v>
      </c>
      <c r="C33" s="17" t="s">
        <v>376</v>
      </c>
      <c r="D33" s="18">
        <f>F32+1</f>
        <v>44886</v>
      </c>
      <c r="E33" s="22">
        <v>4</v>
      </c>
      <c r="F33" s="18">
        <f t="shared" si="0"/>
        <v>44889</v>
      </c>
      <c r="G33" s="41" t="s">
        <v>433</v>
      </c>
    </row>
    <row r="34" spans="1:7" x14ac:dyDescent="0.25">
      <c r="A34" s="32">
        <f t="shared" si="1"/>
        <v>32</v>
      </c>
      <c r="B34" s="81" t="s">
        <v>458</v>
      </c>
      <c r="C34" s="17" t="s">
        <v>132</v>
      </c>
      <c r="D34" s="18">
        <f>F32+1</f>
        <v>44886</v>
      </c>
      <c r="E34" s="19">
        <v>3</v>
      </c>
      <c r="F34" s="18">
        <f t="shared" si="0"/>
        <v>44888</v>
      </c>
      <c r="G34" s="41" t="s">
        <v>444</v>
      </c>
    </row>
    <row r="35" spans="1:7" ht="28.5" x14ac:dyDescent="0.25">
      <c r="A35" s="32">
        <f t="shared" si="1"/>
        <v>33</v>
      </c>
      <c r="B35" s="81" t="s">
        <v>459</v>
      </c>
      <c r="C35" s="17" t="s">
        <v>401</v>
      </c>
      <c r="D35" s="18">
        <f t="shared" si="4"/>
        <v>44889</v>
      </c>
      <c r="E35" s="19">
        <v>5</v>
      </c>
      <c r="F35" s="18">
        <f t="shared" si="0"/>
        <v>44893</v>
      </c>
      <c r="G35" s="41" t="s">
        <v>444</v>
      </c>
    </row>
    <row r="36" spans="1:7" x14ac:dyDescent="0.25">
      <c r="A36" s="32">
        <f t="shared" si="1"/>
        <v>34</v>
      </c>
      <c r="B36" s="108" t="s">
        <v>212</v>
      </c>
      <c r="C36" s="17" t="s">
        <v>404</v>
      </c>
      <c r="D36" s="18">
        <f>D35</f>
        <v>44889</v>
      </c>
      <c r="E36" s="19">
        <v>1</v>
      </c>
      <c r="F36" s="18">
        <f t="shared" si="0"/>
        <v>44889</v>
      </c>
      <c r="G36" s="41" t="s">
        <v>433</v>
      </c>
    </row>
    <row r="37" spans="1:7" ht="26.25" x14ac:dyDescent="0.25">
      <c r="A37" s="32">
        <f t="shared" si="1"/>
        <v>35</v>
      </c>
      <c r="B37" s="108" t="s">
        <v>460</v>
      </c>
      <c r="C37" s="17" t="s">
        <v>377</v>
      </c>
      <c r="D37" s="18">
        <f>F35+1</f>
        <v>44894</v>
      </c>
      <c r="E37" s="22">
        <v>3</v>
      </c>
      <c r="F37" s="18">
        <f t="shared" si="0"/>
        <v>44896</v>
      </c>
      <c r="G37" s="41" t="s">
        <v>433</v>
      </c>
    </row>
    <row r="38" spans="1:7" x14ac:dyDescent="0.25">
      <c r="A38" s="32">
        <f t="shared" si="1"/>
        <v>36</v>
      </c>
      <c r="B38" s="108" t="s">
        <v>205</v>
      </c>
      <c r="C38" s="17" t="s">
        <v>390</v>
      </c>
      <c r="D38" s="18">
        <f>F37+1</f>
        <v>44897</v>
      </c>
      <c r="E38" s="19">
        <v>6</v>
      </c>
      <c r="F38" s="18">
        <f t="shared" si="0"/>
        <v>44902</v>
      </c>
      <c r="G38" s="41" t="s">
        <v>433</v>
      </c>
    </row>
    <row r="39" spans="1:7" ht="26.25" x14ac:dyDescent="0.25">
      <c r="A39" s="32">
        <f t="shared" si="1"/>
        <v>37</v>
      </c>
      <c r="B39" s="108" t="s">
        <v>461</v>
      </c>
      <c r="C39" s="17" t="s">
        <v>415</v>
      </c>
      <c r="D39" s="18">
        <f>F37+1</f>
        <v>44897</v>
      </c>
      <c r="E39" s="19">
        <v>1</v>
      </c>
      <c r="F39" s="18">
        <f t="shared" si="0"/>
        <v>44897</v>
      </c>
      <c r="G39" s="41" t="s">
        <v>438</v>
      </c>
    </row>
    <row r="40" spans="1:7" x14ac:dyDescent="0.25">
      <c r="A40" s="32">
        <f t="shared" si="1"/>
        <v>38</v>
      </c>
      <c r="B40" s="108" t="s">
        <v>463</v>
      </c>
      <c r="C40" s="17" t="s">
        <v>139</v>
      </c>
      <c r="D40" s="18">
        <f>F39+1</f>
        <v>44898</v>
      </c>
      <c r="E40" s="19">
        <v>1</v>
      </c>
      <c r="F40" s="18">
        <f t="shared" si="0"/>
        <v>44898</v>
      </c>
      <c r="G40" s="41" t="s">
        <v>438</v>
      </c>
    </row>
    <row r="41" spans="1:7" x14ac:dyDescent="0.25">
      <c r="A41" s="32">
        <f t="shared" si="1"/>
        <v>39</v>
      </c>
      <c r="B41" s="108" t="s">
        <v>464</v>
      </c>
      <c r="C41" s="17" t="s">
        <v>236</v>
      </c>
      <c r="D41" s="18">
        <f>F40+1</f>
        <v>44899</v>
      </c>
      <c r="E41" s="19">
        <v>1</v>
      </c>
      <c r="F41" s="18">
        <f t="shared" si="0"/>
        <v>44899</v>
      </c>
      <c r="G41" s="41" t="s">
        <v>438</v>
      </c>
    </row>
    <row r="42" spans="1:7" x14ac:dyDescent="0.25">
      <c r="A42" s="32">
        <f t="shared" si="1"/>
        <v>40</v>
      </c>
      <c r="B42" s="108" t="s">
        <v>465</v>
      </c>
      <c r="C42" s="17" t="s">
        <v>237</v>
      </c>
      <c r="D42" s="18">
        <f>F41+1</f>
        <v>44900</v>
      </c>
      <c r="E42" s="19">
        <v>1</v>
      </c>
      <c r="F42" s="18">
        <f t="shared" si="0"/>
        <v>44900</v>
      </c>
      <c r="G42" s="41" t="s">
        <v>438</v>
      </c>
    </row>
    <row r="43" spans="1:7" ht="28.5" x14ac:dyDescent="0.25">
      <c r="A43" s="32">
        <f t="shared" si="1"/>
        <v>41</v>
      </c>
      <c r="B43" s="108" t="s">
        <v>466</v>
      </c>
      <c r="C43" s="17" t="s">
        <v>238</v>
      </c>
      <c r="D43" s="18">
        <f>F42</f>
        <v>44900</v>
      </c>
      <c r="E43" s="19">
        <v>1</v>
      </c>
      <c r="F43" s="18">
        <f t="shared" si="0"/>
        <v>44900</v>
      </c>
      <c r="G43" s="41" t="s">
        <v>438</v>
      </c>
    </row>
    <row r="44" spans="1:7" x14ac:dyDescent="0.25">
      <c r="A44" s="32">
        <f t="shared" si="1"/>
        <v>42</v>
      </c>
      <c r="B44" s="108" t="s">
        <v>467</v>
      </c>
      <c r="C44" s="17" t="s">
        <v>239</v>
      </c>
      <c r="D44" s="18">
        <f>F43+1</f>
        <v>44901</v>
      </c>
      <c r="E44" s="19">
        <v>1</v>
      </c>
      <c r="F44" s="18">
        <f t="shared" si="0"/>
        <v>44901</v>
      </c>
      <c r="G44" s="41" t="s">
        <v>438</v>
      </c>
    </row>
    <row r="45" spans="1:7" x14ac:dyDescent="0.25">
      <c r="A45" s="32">
        <f t="shared" si="1"/>
        <v>43</v>
      </c>
      <c r="B45" s="108" t="s">
        <v>468</v>
      </c>
      <c r="C45" s="17" t="s">
        <v>240</v>
      </c>
      <c r="D45" s="18">
        <f>F44+1</f>
        <v>44902</v>
      </c>
      <c r="E45" s="19">
        <v>1</v>
      </c>
      <c r="F45" s="18">
        <f t="shared" si="0"/>
        <v>44902</v>
      </c>
      <c r="G45" s="41" t="s">
        <v>438</v>
      </c>
    </row>
    <row r="46" spans="1:7" ht="28.5" x14ac:dyDescent="0.25">
      <c r="A46" s="32">
        <f t="shared" si="1"/>
        <v>44</v>
      </c>
      <c r="B46" s="108" t="s">
        <v>469</v>
      </c>
      <c r="C46" s="17" t="s">
        <v>470</v>
      </c>
      <c r="D46" s="18">
        <f>F45</f>
        <v>44902</v>
      </c>
      <c r="E46" s="19">
        <v>1</v>
      </c>
      <c r="F46" s="18">
        <f t="shared" si="0"/>
        <v>44902</v>
      </c>
      <c r="G46" s="41" t="s">
        <v>438</v>
      </c>
    </row>
    <row r="47" spans="1:7" x14ac:dyDescent="0.25">
      <c r="A47" s="32">
        <f t="shared" si="1"/>
        <v>45</v>
      </c>
      <c r="B47" s="108"/>
      <c r="C47" s="25" t="s">
        <v>35</v>
      </c>
      <c r="D47" s="23">
        <f>F4+1</f>
        <v>44913</v>
      </c>
      <c r="E47" s="24">
        <v>43</v>
      </c>
      <c r="F47" s="23">
        <f t="shared" si="0"/>
        <v>44955</v>
      </c>
    </row>
    <row r="48" spans="1:7" x14ac:dyDescent="0.25">
      <c r="A48" s="32">
        <f t="shared" si="1"/>
        <v>46</v>
      </c>
      <c r="B48" s="108"/>
      <c r="C48" s="131" t="s">
        <v>15</v>
      </c>
      <c r="D48" s="131"/>
      <c r="E48" s="131"/>
      <c r="F48" s="131"/>
    </row>
    <row r="49" spans="1:7" x14ac:dyDescent="0.25">
      <c r="A49" s="32">
        <f t="shared" si="1"/>
        <v>47</v>
      </c>
      <c r="B49" s="108"/>
      <c r="C49" s="7" t="s">
        <v>53</v>
      </c>
      <c r="D49" s="8">
        <v>44956</v>
      </c>
      <c r="E49" s="9">
        <f>105+8+7-1+15+15</f>
        <v>149</v>
      </c>
      <c r="F49" s="8">
        <f t="shared" ref="F49:F120" si="5">D49+E49-1</f>
        <v>45104</v>
      </c>
    </row>
    <row r="50" spans="1:7" ht="26.25" x14ac:dyDescent="0.25">
      <c r="A50" s="32">
        <f t="shared" si="1"/>
        <v>48</v>
      </c>
      <c r="B50" s="108" t="s">
        <v>185</v>
      </c>
      <c r="C50" s="83" t="s">
        <v>578</v>
      </c>
      <c r="D50" s="84">
        <f>D49</f>
        <v>44956</v>
      </c>
      <c r="E50" s="85">
        <v>15</v>
      </c>
      <c r="F50" s="84">
        <f>D50+E50-1</f>
        <v>44970</v>
      </c>
      <c r="G50" s="41" t="s">
        <v>433</v>
      </c>
    </row>
    <row r="51" spans="1:7" ht="26.25" x14ac:dyDescent="0.25">
      <c r="A51" s="32">
        <f t="shared" si="1"/>
        <v>49</v>
      </c>
      <c r="B51" s="108" t="s">
        <v>186</v>
      </c>
      <c r="C51" s="83" t="s">
        <v>579</v>
      </c>
      <c r="D51" s="84">
        <f>F50+1</f>
        <v>44971</v>
      </c>
      <c r="E51" s="85">
        <v>15</v>
      </c>
      <c r="F51" s="84">
        <f>D51+E51-1</f>
        <v>44985</v>
      </c>
      <c r="G51" s="41" t="s">
        <v>433</v>
      </c>
    </row>
    <row r="52" spans="1:7" x14ac:dyDescent="0.25">
      <c r="A52" s="32">
        <f t="shared" si="1"/>
        <v>50</v>
      </c>
      <c r="B52" s="108" t="s">
        <v>471</v>
      </c>
      <c r="C52" s="17" t="s">
        <v>284</v>
      </c>
      <c r="D52" s="18">
        <f>F51+1</f>
        <v>44986</v>
      </c>
      <c r="E52" s="19">
        <v>1</v>
      </c>
      <c r="F52" s="18">
        <f t="shared" si="5"/>
        <v>44986</v>
      </c>
      <c r="G52" s="41" t="s">
        <v>438</v>
      </c>
    </row>
    <row r="53" spans="1:7" ht="28.5" x14ac:dyDescent="0.25">
      <c r="A53" s="32">
        <f t="shared" si="1"/>
        <v>51</v>
      </c>
      <c r="B53" s="108" t="s">
        <v>472</v>
      </c>
      <c r="C53" s="17" t="s">
        <v>285</v>
      </c>
      <c r="D53" s="18">
        <f>F52+1</f>
        <v>44987</v>
      </c>
      <c r="E53" s="19">
        <v>1</v>
      </c>
      <c r="F53" s="18">
        <f t="shared" si="5"/>
        <v>44987</v>
      </c>
      <c r="G53" s="41" t="s">
        <v>438</v>
      </c>
    </row>
    <row r="54" spans="1:7" x14ac:dyDescent="0.25">
      <c r="A54" s="32">
        <f t="shared" si="1"/>
        <v>52</v>
      </c>
      <c r="B54" s="108" t="s">
        <v>473</v>
      </c>
      <c r="C54" s="17" t="s">
        <v>286</v>
      </c>
      <c r="D54" s="18">
        <f>F53</f>
        <v>44987</v>
      </c>
      <c r="E54" s="19">
        <v>1</v>
      </c>
      <c r="F54" s="18">
        <f t="shared" si="5"/>
        <v>44987</v>
      </c>
      <c r="G54" s="41" t="s">
        <v>438</v>
      </c>
    </row>
    <row r="55" spans="1:7" ht="38.25" x14ac:dyDescent="0.25">
      <c r="A55" s="32">
        <f t="shared" si="1"/>
        <v>53</v>
      </c>
      <c r="B55" s="108" t="s">
        <v>210</v>
      </c>
      <c r="C55" s="10" t="s">
        <v>363</v>
      </c>
      <c r="D55" s="11">
        <f>D51</f>
        <v>44971</v>
      </c>
      <c r="E55" s="12">
        <v>15</v>
      </c>
      <c r="F55" s="11">
        <f t="shared" si="5"/>
        <v>44985</v>
      </c>
      <c r="G55" s="41" t="s">
        <v>433</v>
      </c>
    </row>
    <row r="56" spans="1:7" ht="28.5" x14ac:dyDescent="0.25">
      <c r="A56" s="32">
        <f t="shared" si="1"/>
        <v>54</v>
      </c>
      <c r="B56" s="108" t="s">
        <v>474</v>
      </c>
      <c r="C56" s="71" t="s">
        <v>569</v>
      </c>
      <c r="D56" s="72">
        <f>D49+36</f>
        <v>44992</v>
      </c>
      <c r="E56" s="73">
        <v>8</v>
      </c>
      <c r="F56" s="72">
        <f>D56+E56-1</f>
        <v>44999</v>
      </c>
      <c r="G56" s="41" t="s">
        <v>433</v>
      </c>
    </row>
    <row r="57" spans="1:7" ht="26.25" x14ac:dyDescent="0.25">
      <c r="A57" s="32">
        <f t="shared" si="1"/>
        <v>55</v>
      </c>
      <c r="B57" s="78" t="s">
        <v>208</v>
      </c>
      <c r="C57" s="13" t="s">
        <v>99</v>
      </c>
      <c r="D57" s="14">
        <f>F56+1</f>
        <v>45000</v>
      </c>
      <c r="E57" s="15">
        <v>105</v>
      </c>
      <c r="F57" s="14">
        <f t="shared" si="5"/>
        <v>45104</v>
      </c>
      <c r="G57" s="41" t="s">
        <v>433</v>
      </c>
    </row>
    <row r="58" spans="1:7" x14ac:dyDescent="0.25">
      <c r="A58" s="32">
        <f t="shared" si="1"/>
        <v>56</v>
      </c>
      <c r="B58" s="108" t="s">
        <v>475</v>
      </c>
      <c r="C58" s="17" t="s">
        <v>288</v>
      </c>
      <c r="D58" s="18">
        <f>F55+1</f>
        <v>44986</v>
      </c>
      <c r="E58" s="19">
        <v>1</v>
      </c>
      <c r="F58" s="18">
        <f t="shared" si="5"/>
        <v>44986</v>
      </c>
      <c r="G58" s="41" t="s">
        <v>438</v>
      </c>
    </row>
    <row r="59" spans="1:7" x14ac:dyDescent="0.25">
      <c r="A59" s="32">
        <f t="shared" si="1"/>
        <v>57</v>
      </c>
      <c r="B59" s="108" t="s">
        <v>476</v>
      </c>
      <c r="C59" s="17" t="s">
        <v>289</v>
      </c>
      <c r="D59" s="18">
        <f>F58+1</f>
        <v>44987</v>
      </c>
      <c r="E59" s="19">
        <v>1</v>
      </c>
      <c r="F59" s="18">
        <f t="shared" si="5"/>
        <v>44987</v>
      </c>
      <c r="G59" s="41" t="s">
        <v>438</v>
      </c>
    </row>
    <row r="60" spans="1:7" x14ac:dyDescent="0.25">
      <c r="A60" s="32">
        <f t="shared" si="1"/>
        <v>58</v>
      </c>
      <c r="B60" s="108" t="s">
        <v>477</v>
      </c>
      <c r="C60" s="17" t="s">
        <v>560</v>
      </c>
      <c r="D60" s="18">
        <f>F59+1</f>
        <v>44988</v>
      </c>
      <c r="E60" s="19">
        <v>2</v>
      </c>
      <c r="F60" s="18">
        <f t="shared" si="5"/>
        <v>44989</v>
      </c>
      <c r="G60" s="41" t="s">
        <v>438</v>
      </c>
    </row>
    <row r="61" spans="1:7" ht="28.5" x14ac:dyDescent="0.25">
      <c r="A61" s="32">
        <f t="shared" si="1"/>
        <v>59</v>
      </c>
      <c r="B61" s="108" t="s">
        <v>479</v>
      </c>
      <c r="C61" s="17" t="s">
        <v>291</v>
      </c>
      <c r="D61" s="18">
        <f>F60+1</f>
        <v>44990</v>
      </c>
      <c r="E61" s="19">
        <v>2</v>
      </c>
      <c r="F61" s="18">
        <f t="shared" si="5"/>
        <v>44991</v>
      </c>
      <c r="G61" s="41" t="s">
        <v>438</v>
      </c>
    </row>
    <row r="62" spans="1:7" ht="28.5" x14ac:dyDescent="0.25">
      <c r="A62" s="32">
        <f t="shared" si="1"/>
        <v>60</v>
      </c>
      <c r="B62" s="108" t="s">
        <v>480</v>
      </c>
      <c r="C62" s="17" t="s">
        <v>292</v>
      </c>
      <c r="D62" s="18">
        <f>F61</f>
        <v>44991</v>
      </c>
      <c r="E62" s="19">
        <v>1</v>
      </c>
      <c r="F62" s="18">
        <f t="shared" si="5"/>
        <v>44991</v>
      </c>
      <c r="G62" s="41" t="s">
        <v>438</v>
      </c>
    </row>
    <row r="63" spans="1:7" x14ac:dyDescent="0.25">
      <c r="A63" s="32">
        <f t="shared" si="1"/>
        <v>61</v>
      </c>
      <c r="B63" s="108" t="s">
        <v>481</v>
      </c>
      <c r="C63" s="17" t="s">
        <v>293</v>
      </c>
      <c r="D63" s="18">
        <f>F62+1</f>
        <v>44992</v>
      </c>
      <c r="E63" s="19">
        <v>2</v>
      </c>
      <c r="F63" s="18">
        <f t="shared" si="5"/>
        <v>44993</v>
      </c>
      <c r="G63" s="41" t="s">
        <v>438</v>
      </c>
    </row>
    <row r="64" spans="1:7" ht="28.5" x14ac:dyDescent="0.25">
      <c r="A64" s="32">
        <f t="shared" si="1"/>
        <v>62</v>
      </c>
      <c r="B64" s="108" t="s">
        <v>482</v>
      </c>
      <c r="C64" s="17" t="s">
        <v>294</v>
      </c>
      <c r="D64" s="18">
        <f>F63</f>
        <v>44993</v>
      </c>
      <c r="E64" s="19">
        <v>2</v>
      </c>
      <c r="F64" s="18">
        <f t="shared" si="5"/>
        <v>44994</v>
      </c>
      <c r="G64" s="41" t="s">
        <v>438</v>
      </c>
    </row>
    <row r="65" spans="1:7" x14ac:dyDescent="0.25">
      <c r="A65" s="32">
        <f t="shared" si="1"/>
        <v>63</v>
      </c>
      <c r="B65" s="108" t="s">
        <v>483</v>
      </c>
      <c r="C65" s="17" t="s">
        <v>295</v>
      </c>
      <c r="D65" s="18">
        <f>F64</f>
        <v>44994</v>
      </c>
      <c r="E65" s="19">
        <v>1</v>
      </c>
      <c r="F65" s="18">
        <f t="shared" si="5"/>
        <v>44994</v>
      </c>
      <c r="G65" s="41" t="s">
        <v>438</v>
      </c>
    </row>
    <row r="66" spans="1:7" ht="28.5" x14ac:dyDescent="0.25">
      <c r="A66" s="32">
        <f t="shared" si="1"/>
        <v>64</v>
      </c>
      <c r="B66" s="108" t="s">
        <v>484</v>
      </c>
      <c r="C66" s="17" t="s">
        <v>296</v>
      </c>
      <c r="D66" s="18">
        <f>F65+1</f>
        <v>44995</v>
      </c>
      <c r="E66" s="19">
        <v>1</v>
      </c>
      <c r="F66" s="18">
        <f t="shared" si="5"/>
        <v>44995</v>
      </c>
      <c r="G66" s="41" t="s">
        <v>438</v>
      </c>
    </row>
    <row r="67" spans="1:7" x14ac:dyDescent="0.25">
      <c r="A67" s="32">
        <f t="shared" si="1"/>
        <v>65</v>
      </c>
      <c r="B67" s="108" t="s">
        <v>485</v>
      </c>
      <c r="C67" s="17" t="s">
        <v>297</v>
      </c>
      <c r="D67" s="18">
        <f>F66</f>
        <v>44995</v>
      </c>
      <c r="E67" s="19">
        <v>1</v>
      </c>
      <c r="F67" s="18">
        <f t="shared" si="5"/>
        <v>44995</v>
      </c>
      <c r="G67" s="41" t="s">
        <v>438</v>
      </c>
    </row>
    <row r="68" spans="1:7" x14ac:dyDescent="0.25">
      <c r="A68" s="32">
        <f t="shared" si="1"/>
        <v>66</v>
      </c>
      <c r="B68" s="108" t="s">
        <v>486</v>
      </c>
      <c r="C68" s="17" t="s">
        <v>298</v>
      </c>
      <c r="D68" s="18">
        <f t="shared" ref="D68:D75" si="6">F67+1</f>
        <v>44996</v>
      </c>
      <c r="E68" s="19">
        <v>1</v>
      </c>
      <c r="F68" s="18">
        <f t="shared" si="5"/>
        <v>44996</v>
      </c>
      <c r="G68" s="41" t="s">
        <v>438</v>
      </c>
    </row>
    <row r="69" spans="1:7" x14ac:dyDescent="0.25">
      <c r="A69" s="32">
        <f t="shared" ref="A69:A132" si="7">A68+1</f>
        <v>67</v>
      </c>
      <c r="B69" s="108" t="s">
        <v>487</v>
      </c>
      <c r="C69" s="17" t="s">
        <v>299</v>
      </c>
      <c r="D69" s="18">
        <f t="shared" si="6"/>
        <v>44997</v>
      </c>
      <c r="E69" s="19">
        <v>2</v>
      </c>
      <c r="F69" s="18">
        <f t="shared" si="5"/>
        <v>44998</v>
      </c>
      <c r="G69" s="41" t="s">
        <v>438</v>
      </c>
    </row>
    <row r="70" spans="1:7" ht="28.5" x14ac:dyDescent="0.25">
      <c r="A70" s="32">
        <f t="shared" si="7"/>
        <v>68</v>
      </c>
      <c r="B70" s="108" t="s">
        <v>488</v>
      </c>
      <c r="C70" s="17" t="s">
        <v>300</v>
      </c>
      <c r="D70" s="18">
        <f t="shared" si="6"/>
        <v>44999</v>
      </c>
      <c r="E70" s="19">
        <v>2</v>
      </c>
      <c r="F70" s="18">
        <f t="shared" si="5"/>
        <v>45000</v>
      </c>
      <c r="G70" s="41" t="s">
        <v>438</v>
      </c>
    </row>
    <row r="71" spans="1:7" x14ac:dyDescent="0.25">
      <c r="A71" s="32">
        <f t="shared" si="7"/>
        <v>69</v>
      </c>
      <c r="B71" s="108" t="s">
        <v>489</v>
      </c>
      <c r="C71" s="17" t="s">
        <v>277</v>
      </c>
      <c r="D71" s="18">
        <f t="shared" si="6"/>
        <v>45001</v>
      </c>
      <c r="E71" s="19">
        <v>1</v>
      </c>
      <c r="F71" s="18">
        <f t="shared" si="5"/>
        <v>45001</v>
      </c>
      <c r="G71" s="41" t="s">
        <v>438</v>
      </c>
    </row>
    <row r="72" spans="1:7" ht="28.5" x14ac:dyDescent="0.25">
      <c r="A72" s="32">
        <f t="shared" si="7"/>
        <v>70</v>
      </c>
      <c r="B72" s="108" t="s">
        <v>490</v>
      </c>
      <c r="C72" s="17" t="s">
        <v>301</v>
      </c>
      <c r="D72" s="18">
        <f t="shared" si="6"/>
        <v>45002</v>
      </c>
      <c r="E72" s="19">
        <v>2</v>
      </c>
      <c r="F72" s="18">
        <f t="shared" si="5"/>
        <v>45003</v>
      </c>
      <c r="G72" s="41" t="s">
        <v>438</v>
      </c>
    </row>
    <row r="73" spans="1:7" ht="28.5" x14ac:dyDescent="0.25">
      <c r="A73" s="32">
        <f t="shared" si="7"/>
        <v>71</v>
      </c>
      <c r="B73" s="108" t="s">
        <v>491</v>
      </c>
      <c r="C73" s="17" t="s">
        <v>302</v>
      </c>
      <c r="D73" s="18">
        <f t="shared" si="6"/>
        <v>45004</v>
      </c>
      <c r="E73" s="19">
        <v>1</v>
      </c>
      <c r="F73" s="18">
        <f t="shared" si="5"/>
        <v>45004</v>
      </c>
      <c r="G73" s="41" t="s">
        <v>438</v>
      </c>
    </row>
    <row r="74" spans="1:7" ht="28.5" x14ac:dyDescent="0.25">
      <c r="A74" s="32">
        <f t="shared" si="7"/>
        <v>72</v>
      </c>
      <c r="B74" s="108" t="s">
        <v>492</v>
      </c>
      <c r="C74" s="17" t="s">
        <v>313</v>
      </c>
      <c r="D74" s="18">
        <f t="shared" si="6"/>
        <v>45005</v>
      </c>
      <c r="E74" s="19">
        <v>1</v>
      </c>
      <c r="F74" s="18">
        <f t="shared" si="5"/>
        <v>45005</v>
      </c>
      <c r="G74" s="41" t="s">
        <v>438</v>
      </c>
    </row>
    <row r="75" spans="1:7" ht="28.5" x14ac:dyDescent="0.25">
      <c r="A75" s="32">
        <f t="shared" si="7"/>
        <v>73</v>
      </c>
      <c r="B75" s="108" t="s">
        <v>493</v>
      </c>
      <c r="C75" s="17" t="s">
        <v>303</v>
      </c>
      <c r="D75" s="18">
        <f t="shared" si="6"/>
        <v>45006</v>
      </c>
      <c r="E75" s="19">
        <v>1</v>
      </c>
      <c r="F75" s="18">
        <f t="shared" si="5"/>
        <v>45006</v>
      </c>
      <c r="G75" s="41" t="s">
        <v>438</v>
      </c>
    </row>
    <row r="76" spans="1:7" ht="28.5" x14ac:dyDescent="0.25">
      <c r="A76" s="32">
        <f t="shared" si="7"/>
        <v>74</v>
      </c>
      <c r="B76" s="108" t="s">
        <v>494</v>
      </c>
      <c r="C76" s="17" t="s">
        <v>304</v>
      </c>
      <c r="D76" s="18">
        <f>F75</f>
        <v>45006</v>
      </c>
      <c r="E76" s="19">
        <v>1</v>
      </c>
      <c r="F76" s="18">
        <f t="shared" si="5"/>
        <v>45006</v>
      </c>
      <c r="G76" s="41" t="s">
        <v>438</v>
      </c>
    </row>
    <row r="77" spans="1:7" x14ac:dyDescent="0.25">
      <c r="A77" s="32">
        <f t="shared" si="7"/>
        <v>75</v>
      </c>
      <c r="B77" s="108" t="s">
        <v>495</v>
      </c>
      <c r="C77" s="17" t="s">
        <v>305</v>
      </c>
      <c r="D77" s="18">
        <f t="shared" ref="D77:D78" si="8">F76+1</f>
        <v>45007</v>
      </c>
      <c r="E77" s="19">
        <v>2</v>
      </c>
      <c r="F77" s="18">
        <f t="shared" si="5"/>
        <v>45008</v>
      </c>
      <c r="G77" s="41" t="s">
        <v>438</v>
      </c>
    </row>
    <row r="78" spans="1:7" x14ac:dyDescent="0.25">
      <c r="A78" s="32">
        <f t="shared" si="7"/>
        <v>76</v>
      </c>
      <c r="B78" s="108" t="s">
        <v>496</v>
      </c>
      <c r="C78" s="17" t="s">
        <v>306</v>
      </c>
      <c r="D78" s="18">
        <f t="shared" si="8"/>
        <v>45009</v>
      </c>
      <c r="E78" s="19">
        <v>1</v>
      </c>
      <c r="F78" s="18">
        <f t="shared" si="5"/>
        <v>45009</v>
      </c>
      <c r="G78" s="41" t="s">
        <v>438</v>
      </c>
    </row>
    <row r="79" spans="1:7" ht="28.5" x14ac:dyDescent="0.25">
      <c r="A79" s="32">
        <f t="shared" si="7"/>
        <v>77</v>
      </c>
      <c r="B79" s="108" t="s">
        <v>497</v>
      </c>
      <c r="C79" s="17" t="s">
        <v>307</v>
      </c>
      <c r="D79" s="18">
        <f>F78+1</f>
        <v>45010</v>
      </c>
      <c r="E79" s="19">
        <v>3</v>
      </c>
      <c r="F79" s="18">
        <f t="shared" si="5"/>
        <v>45012</v>
      </c>
      <c r="G79" s="41" t="s">
        <v>438</v>
      </c>
    </row>
    <row r="80" spans="1:7" x14ac:dyDescent="0.25">
      <c r="A80" s="32">
        <f t="shared" si="7"/>
        <v>78</v>
      </c>
      <c r="B80" s="108" t="s">
        <v>498</v>
      </c>
      <c r="C80" s="17" t="s">
        <v>308</v>
      </c>
      <c r="D80" s="18">
        <f t="shared" ref="D80:D85" si="9">F79+1</f>
        <v>45013</v>
      </c>
      <c r="E80" s="19">
        <v>1</v>
      </c>
      <c r="F80" s="18">
        <f t="shared" si="5"/>
        <v>45013</v>
      </c>
      <c r="G80" s="41" t="s">
        <v>438</v>
      </c>
    </row>
    <row r="81" spans="1:8" ht="42.75" x14ac:dyDescent="0.25">
      <c r="A81" s="32">
        <f t="shared" si="7"/>
        <v>79</v>
      </c>
      <c r="B81" s="108" t="s">
        <v>499</v>
      </c>
      <c r="C81" s="17" t="s">
        <v>582</v>
      </c>
      <c r="D81" s="18">
        <f t="shared" si="9"/>
        <v>45014</v>
      </c>
      <c r="E81" s="19">
        <v>7</v>
      </c>
      <c r="F81" s="18">
        <f t="shared" si="5"/>
        <v>45020</v>
      </c>
      <c r="G81" s="51" t="s">
        <v>431</v>
      </c>
    </row>
    <row r="82" spans="1:8" ht="42.75" x14ac:dyDescent="0.25">
      <c r="A82" s="32">
        <f t="shared" si="7"/>
        <v>80</v>
      </c>
      <c r="B82" s="108" t="s">
        <v>500</v>
      </c>
      <c r="C82" s="17" t="s">
        <v>310</v>
      </c>
      <c r="D82" s="18">
        <f t="shared" si="9"/>
        <v>45021</v>
      </c>
      <c r="E82" s="19">
        <v>10</v>
      </c>
      <c r="F82" s="18">
        <f t="shared" si="5"/>
        <v>45030</v>
      </c>
      <c r="G82" s="41" t="s">
        <v>438</v>
      </c>
    </row>
    <row r="83" spans="1:8" ht="28.5" x14ac:dyDescent="0.25">
      <c r="A83" s="32">
        <f t="shared" si="7"/>
        <v>81</v>
      </c>
      <c r="B83" s="108" t="s">
        <v>501</v>
      </c>
      <c r="C83" s="17" t="s">
        <v>311</v>
      </c>
      <c r="D83" s="18">
        <f t="shared" si="9"/>
        <v>45031</v>
      </c>
      <c r="E83" s="19">
        <v>1</v>
      </c>
      <c r="F83" s="18">
        <f t="shared" si="5"/>
        <v>45031</v>
      </c>
      <c r="G83" s="41" t="s">
        <v>438</v>
      </c>
    </row>
    <row r="84" spans="1:8" ht="28.5" x14ac:dyDescent="0.25">
      <c r="A84" s="32">
        <f t="shared" si="7"/>
        <v>82</v>
      </c>
      <c r="B84" s="108" t="s">
        <v>502</v>
      </c>
      <c r="C84" s="17" t="s">
        <v>312</v>
      </c>
      <c r="D84" s="18">
        <f t="shared" si="9"/>
        <v>45032</v>
      </c>
      <c r="E84" s="19">
        <v>3</v>
      </c>
      <c r="F84" s="18">
        <f t="shared" si="5"/>
        <v>45034</v>
      </c>
      <c r="G84" s="41" t="s">
        <v>438</v>
      </c>
    </row>
    <row r="85" spans="1:8" x14ac:dyDescent="0.25">
      <c r="A85" s="32">
        <f t="shared" si="7"/>
        <v>83</v>
      </c>
      <c r="B85" s="108" t="s">
        <v>503</v>
      </c>
      <c r="C85" s="17" t="s">
        <v>236</v>
      </c>
      <c r="D85" s="18">
        <f t="shared" si="9"/>
        <v>45035</v>
      </c>
      <c r="E85" s="19">
        <v>1</v>
      </c>
      <c r="F85" s="18">
        <f t="shared" si="5"/>
        <v>45035</v>
      </c>
      <c r="G85" s="41" t="s">
        <v>438</v>
      </c>
    </row>
    <row r="86" spans="1:8" ht="28.5" x14ac:dyDescent="0.25">
      <c r="A86" s="32">
        <f t="shared" si="7"/>
        <v>84</v>
      </c>
      <c r="B86" s="108" t="s">
        <v>504</v>
      </c>
      <c r="C86" s="17" t="s">
        <v>318</v>
      </c>
      <c r="D86" s="18">
        <f>F85+1</f>
        <v>45036</v>
      </c>
      <c r="E86" s="19">
        <v>1</v>
      </c>
      <c r="F86" s="18">
        <f t="shared" si="5"/>
        <v>45036</v>
      </c>
      <c r="G86" s="41" t="s">
        <v>438</v>
      </c>
    </row>
    <row r="87" spans="1:8" ht="42.75" x14ac:dyDescent="0.25">
      <c r="A87" s="32">
        <f t="shared" si="7"/>
        <v>85</v>
      </c>
      <c r="B87" s="108" t="s">
        <v>505</v>
      </c>
      <c r="C87" s="17" t="s">
        <v>314</v>
      </c>
      <c r="D87" s="18">
        <f t="shared" ref="D87" si="10">F86+1</f>
        <v>45037</v>
      </c>
      <c r="E87" s="19">
        <v>1</v>
      </c>
      <c r="F87" s="18">
        <f t="shared" si="5"/>
        <v>45037</v>
      </c>
      <c r="G87" s="41" t="s">
        <v>438</v>
      </c>
    </row>
    <row r="88" spans="1:8" ht="28.5" x14ac:dyDescent="0.25">
      <c r="A88" s="32">
        <f t="shared" si="7"/>
        <v>86</v>
      </c>
      <c r="B88" s="108" t="s">
        <v>506</v>
      </c>
      <c r="C88" s="17" t="s">
        <v>315</v>
      </c>
      <c r="D88" s="18">
        <f>F87+1</f>
        <v>45038</v>
      </c>
      <c r="E88" s="19">
        <v>1</v>
      </c>
      <c r="F88" s="18">
        <f t="shared" si="5"/>
        <v>45038</v>
      </c>
      <c r="G88" s="41" t="s">
        <v>438</v>
      </c>
    </row>
    <row r="89" spans="1:8" ht="28.5" x14ac:dyDescent="0.25">
      <c r="A89" s="32">
        <f t="shared" si="7"/>
        <v>87</v>
      </c>
      <c r="B89" s="78" t="s">
        <v>209</v>
      </c>
      <c r="C89" s="20" t="s">
        <v>584</v>
      </c>
      <c r="D89" s="21">
        <f>D57+21</f>
        <v>45021</v>
      </c>
      <c r="E89" s="22">
        <v>9</v>
      </c>
      <c r="F89" s="21">
        <f t="shared" si="5"/>
        <v>45029</v>
      </c>
      <c r="G89" s="41" t="s">
        <v>433</v>
      </c>
    </row>
    <row r="90" spans="1:8" ht="28.5" x14ac:dyDescent="0.25">
      <c r="A90" s="32">
        <f t="shared" si="7"/>
        <v>88</v>
      </c>
      <c r="B90" s="78" t="s">
        <v>209</v>
      </c>
      <c r="C90" s="20" t="s">
        <v>570</v>
      </c>
      <c r="D90" s="21">
        <f>D57+75</f>
        <v>45075</v>
      </c>
      <c r="E90" s="22">
        <v>8</v>
      </c>
      <c r="F90" s="21">
        <f t="shared" si="5"/>
        <v>45082</v>
      </c>
      <c r="G90" s="41" t="s">
        <v>433</v>
      </c>
    </row>
    <row r="91" spans="1:8" x14ac:dyDescent="0.25">
      <c r="A91" s="32">
        <f t="shared" si="7"/>
        <v>89</v>
      </c>
      <c r="B91" s="78"/>
      <c r="C91" s="7" t="s">
        <v>54</v>
      </c>
      <c r="D91" s="8">
        <f>F49+1</f>
        <v>45105</v>
      </c>
      <c r="E91" s="9">
        <f>147+21</f>
        <v>168</v>
      </c>
      <c r="F91" s="8">
        <f t="shared" si="5"/>
        <v>45272</v>
      </c>
    </row>
    <row r="92" spans="1:8" ht="38.25" x14ac:dyDescent="0.25">
      <c r="A92" s="32">
        <f t="shared" si="7"/>
        <v>90</v>
      </c>
      <c r="B92" s="78" t="s">
        <v>213</v>
      </c>
      <c r="C92" s="13" t="s">
        <v>151</v>
      </c>
      <c r="D92" s="14">
        <f>D91</f>
        <v>45105</v>
      </c>
      <c r="E92" s="15">
        <v>105</v>
      </c>
      <c r="F92" s="14">
        <f t="shared" si="5"/>
        <v>45209</v>
      </c>
      <c r="G92" s="41" t="s">
        <v>433</v>
      </c>
    </row>
    <row r="93" spans="1:8" x14ac:dyDescent="0.25">
      <c r="A93" s="32">
        <f t="shared" si="7"/>
        <v>91</v>
      </c>
      <c r="B93" s="108" t="s">
        <v>507</v>
      </c>
      <c r="C93" s="17" t="s">
        <v>316</v>
      </c>
      <c r="D93" s="18">
        <f>D92</f>
        <v>45105</v>
      </c>
      <c r="E93" s="19">
        <v>2</v>
      </c>
      <c r="F93" s="18">
        <f t="shared" si="5"/>
        <v>45106</v>
      </c>
      <c r="G93" s="41" t="s">
        <v>438</v>
      </c>
    </row>
    <row r="94" spans="1:8" ht="28.5" x14ac:dyDescent="0.25">
      <c r="A94" s="32">
        <f t="shared" si="7"/>
        <v>92</v>
      </c>
      <c r="B94" s="108" t="s">
        <v>508</v>
      </c>
      <c r="C94" s="17" t="s">
        <v>561</v>
      </c>
      <c r="D94" s="18">
        <f>D92+96</f>
        <v>45201</v>
      </c>
      <c r="E94" s="19">
        <v>1</v>
      </c>
      <c r="F94" s="18">
        <f t="shared" si="5"/>
        <v>45201</v>
      </c>
      <c r="G94" s="41" t="s">
        <v>433</v>
      </c>
      <c r="H94" s="1" t="s">
        <v>510</v>
      </c>
    </row>
    <row r="95" spans="1:8" x14ac:dyDescent="0.25">
      <c r="A95" s="32">
        <f t="shared" si="7"/>
        <v>93</v>
      </c>
      <c r="B95" s="108" t="s">
        <v>511</v>
      </c>
      <c r="C95" s="17" t="s">
        <v>236</v>
      </c>
      <c r="D95" s="18">
        <f>F94+1</f>
        <v>45202</v>
      </c>
      <c r="E95" s="19">
        <v>1</v>
      </c>
      <c r="F95" s="18">
        <f t="shared" si="5"/>
        <v>45202</v>
      </c>
      <c r="G95" s="41" t="s">
        <v>438</v>
      </c>
    </row>
    <row r="96" spans="1:8" x14ac:dyDescent="0.25">
      <c r="A96" s="32">
        <f t="shared" si="7"/>
        <v>94</v>
      </c>
      <c r="B96" s="108" t="s">
        <v>512</v>
      </c>
      <c r="C96" s="17" t="s">
        <v>320</v>
      </c>
      <c r="D96" s="18">
        <f>F95+1</f>
        <v>45203</v>
      </c>
      <c r="E96" s="19">
        <v>1</v>
      </c>
      <c r="F96" s="18">
        <f t="shared" si="5"/>
        <v>45203</v>
      </c>
      <c r="G96" s="41" t="s">
        <v>438</v>
      </c>
    </row>
    <row r="97" spans="1:7" ht="28.5" x14ac:dyDescent="0.25">
      <c r="A97" s="32">
        <f t="shared" si="7"/>
        <v>95</v>
      </c>
      <c r="B97" s="79" t="s">
        <v>214</v>
      </c>
      <c r="C97" s="45" t="s">
        <v>583</v>
      </c>
      <c r="D97" s="46">
        <f>D92</f>
        <v>45105</v>
      </c>
      <c r="E97" s="47">
        <v>3</v>
      </c>
      <c r="F97" s="46">
        <f>D97+E97-1</f>
        <v>45107</v>
      </c>
      <c r="G97" s="41" t="s">
        <v>433</v>
      </c>
    </row>
    <row r="98" spans="1:7" ht="28.5" x14ac:dyDescent="0.25">
      <c r="A98" s="32">
        <f t="shared" si="7"/>
        <v>96</v>
      </c>
      <c r="B98" s="78" t="s">
        <v>214</v>
      </c>
      <c r="C98" s="20" t="s">
        <v>571</v>
      </c>
      <c r="D98" s="21">
        <f>D92+75</f>
        <v>45180</v>
      </c>
      <c r="E98" s="22">
        <v>8</v>
      </c>
      <c r="F98" s="21">
        <f>D98+E98-1</f>
        <v>45187</v>
      </c>
      <c r="G98" s="41" t="s">
        <v>433</v>
      </c>
    </row>
    <row r="99" spans="1:7" ht="28.5" x14ac:dyDescent="0.25">
      <c r="A99" s="32">
        <f t="shared" si="7"/>
        <v>97</v>
      </c>
      <c r="B99" s="108" t="s">
        <v>211</v>
      </c>
      <c r="C99" s="10" t="s">
        <v>59</v>
      </c>
      <c r="D99" s="11">
        <f>D92</f>
        <v>45105</v>
      </c>
      <c r="E99" s="12">
        <v>147</v>
      </c>
      <c r="F99" s="11">
        <f>D99+E99-1</f>
        <v>45251</v>
      </c>
      <c r="G99" s="41" t="s">
        <v>433</v>
      </c>
    </row>
    <row r="100" spans="1:7" x14ac:dyDescent="0.25">
      <c r="A100" s="32">
        <f t="shared" si="7"/>
        <v>98</v>
      </c>
      <c r="B100" s="108" t="s">
        <v>218</v>
      </c>
      <c r="C100" s="10" t="s">
        <v>109</v>
      </c>
      <c r="D100" s="11">
        <f>D99</f>
        <v>45105</v>
      </c>
      <c r="E100" s="12">
        <v>147</v>
      </c>
      <c r="F100" s="11">
        <f t="shared" si="5"/>
        <v>45251</v>
      </c>
      <c r="G100" s="41" t="s">
        <v>433</v>
      </c>
    </row>
    <row r="101" spans="1:7" x14ac:dyDescent="0.25">
      <c r="A101" s="32">
        <f t="shared" si="7"/>
        <v>99</v>
      </c>
      <c r="B101" s="78" t="s">
        <v>212</v>
      </c>
      <c r="C101" s="29" t="s">
        <v>71</v>
      </c>
      <c r="D101" s="30">
        <f>D91</f>
        <v>45105</v>
      </c>
      <c r="E101" s="31">
        <v>2</v>
      </c>
      <c r="F101" s="30">
        <f t="shared" si="5"/>
        <v>45106</v>
      </c>
      <c r="G101" s="41" t="s">
        <v>433</v>
      </c>
    </row>
    <row r="102" spans="1:7" ht="28.5" x14ac:dyDescent="0.25">
      <c r="A102" s="32">
        <f t="shared" si="7"/>
        <v>100</v>
      </c>
      <c r="B102" s="78" t="s">
        <v>207</v>
      </c>
      <c r="C102" s="71" t="s">
        <v>572</v>
      </c>
      <c r="D102" s="72">
        <f>F99+1</f>
        <v>45252</v>
      </c>
      <c r="E102" s="73">
        <v>18</v>
      </c>
      <c r="F102" s="72">
        <f t="shared" si="5"/>
        <v>45269</v>
      </c>
      <c r="G102" s="41" t="s">
        <v>433</v>
      </c>
    </row>
    <row r="103" spans="1:7" x14ac:dyDescent="0.25">
      <c r="A103" s="32">
        <f t="shared" si="7"/>
        <v>101</v>
      </c>
      <c r="B103" s="108"/>
      <c r="C103" s="53" t="s">
        <v>154</v>
      </c>
      <c r="D103" s="54">
        <f>F99+1</f>
        <v>45252</v>
      </c>
      <c r="E103" s="55">
        <v>21</v>
      </c>
      <c r="F103" s="54">
        <f>D103+E103-1</f>
        <v>45272</v>
      </c>
    </row>
    <row r="104" spans="1:7" x14ac:dyDescent="0.25">
      <c r="A104" s="32">
        <f t="shared" si="7"/>
        <v>102</v>
      </c>
      <c r="B104" s="108"/>
      <c r="C104" s="25" t="s">
        <v>44</v>
      </c>
      <c r="D104" s="23">
        <f>F91+1</f>
        <v>45273</v>
      </c>
      <c r="E104" s="24">
        <v>50</v>
      </c>
      <c r="F104" s="23">
        <f>D104+E104-1</f>
        <v>45322</v>
      </c>
    </row>
    <row r="105" spans="1:7" x14ac:dyDescent="0.25">
      <c r="A105" s="32">
        <f t="shared" si="7"/>
        <v>103</v>
      </c>
      <c r="B105" s="108"/>
      <c r="C105" s="131" t="s">
        <v>14</v>
      </c>
      <c r="D105" s="131"/>
      <c r="E105" s="131"/>
      <c r="F105" s="131"/>
    </row>
    <row r="106" spans="1:7" x14ac:dyDescent="0.25">
      <c r="A106" s="32">
        <f t="shared" si="7"/>
        <v>104</v>
      </c>
      <c r="B106" s="108"/>
      <c r="C106" s="7" t="s">
        <v>55</v>
      </c>
      <c r="D106" s="8">
        <v>45323</v>
      </c>
      <c r="E106" s="9">
        <v>171</v>
      </c>
      <c r="F106" s="8">
        <f t="shared" si="5"/>
        <v>45493</v>
      </c>
    </row>
    <row r="107" spans="1:7" ht="28.5" x14ac:dyDescent="0.25">
      <c r="A107" s="32">
        <f t="shared" si="7"/>
        <v>105</v>
      </c>
      <c r="B107" s="108" t="s">
        <v>187</v>
      </c>
      <c r="C107" s="83" t="s">
        <v>562</v>
      </c>
      <c r="D107" s="84">
        <v>45323</v>
      </c>
      <c r="E107" s="85">
        <v>18</v>
      </c>
      <c r="F107" s="84">
        <f>D107+E107-1</f>
        <v>45340</v>
      </c>
      <c r="G107" s="51" t="s">
        <v>431</v>
      </c>
    </row>
    <row r="108" spans="1:7" ht="28.5" x14ac:dyDescent="0.25">
      <c r="A108" s="32">
        <f t="shared" si="7"/>
        <v>106</v>
      </c>
      <c r="B108" s="108" t="s">
        <v>190</v>
      </c>
      <c r="C108" s="83" t="s">
        <v>563</v>
      </c>
      <c r="D108" s="84">
        <f>F107+1</f>
        <v>45341</v>
      </c>
      <c r="E108" s="85">
        <v>6</v>
      </c>
      <c r="F108" s="84">
        <f>D108+E108-1</f>
        <v>45346</v>
      </c>
      <c r="G108" s="51" t="s">
        <v>431</v>
      </c>
    </row>
    <row r="109" spans="1:7" ht="28.5" x14ac:dyDescent="0.25">
      <c r="A109" s="32">
        <f t="shared" si="7"/>
        <v>107</v>
      </c>
      <c r="B109" s="78" t="s">
        <v>207</v>
      </c>
      <c r="C109" s="71" t="s">
        <v>573</v>
      </c>
      <c r="D109" s="72">
        <f>D106</f>
        <v>45323</v>
      </c>
      <c r="E109" s="73">
        <v>9</v>
      </c>
      <c r="F109" s="72">
        <f t="shared" si="5"/>
        <v>45331</v>
      </c>
      <c r="G109" s="41" t="s">
        <v>433</v>
      </c>
    </row>
    <row r="110" spans="1:7" x14ac:dyDescent="0.25">
      <c r="A110" s="32">
        <f t="shared" si="7"/>
        <v>108</v>
      </c>
      <c r="B110" s="78" t="s">
        <v>215</v>
      </c>
      <c r="C110" s="13" t="s">
        <v>574</v>
      </c>
      <c r="D110" s="14">
        <f>F109+1</f>
        <v>45332</v>
      </c>
      <c r="E110" s="15">
        <f>128+10</f>
        <v>138</v>
      </c>
      <c r="F110" s="14">
        <f>D110+E110-1</f>
        <v>45469</v>
      </c>
      <c r="G110" s="41" t="s">
        <v>433</v>
      </c>
    </row>
    <row r="111" spans="1:7" x14ac:dyDescent="0.25">
      <c r="A111" s="32">
        <f t="shared" si="7"/>
        <v>109</v>
      </c>
      <c r="B111" s="108" t="s">
        <v>513</v>
      </c>
      <c r="C111" s="17" t="s">
        <v>321</v>
      </c>
      <c r="D111" s="18">
        <f>D110+1</f>
        <v>45333</v>
      </c>
      <c r="E111" s="19">
        <v>1</v>
      </c>
      <c r="F111" s="18">
        <f t="shared" ref="F111:F116" si="11">D111+E111-1</f>
        <v>45333</v>
      </c>
      <c r="G111" s="41" t="s">
        <v>438</v>
      </c>
    </row>
    <row r="112" spans="1:7" x14ac:dyDescent="0.25">
      <c r="A112" s="32">
        <f t="shared" si="7"/>
        <v>110</v>
      </c>
      <c r="B112" s="108" t="s">
        <v>514</v>
      </c>
      <c r="C112" s="17" t="s">
        <v>322</v>
      </c>
      <c r="D112" s="18">
        <f>D111+1</f>
        <v>45334</v>
      </c>
      <c r="E112" s="19">
        <v>1</v>
      </c>
      <c r="F112" s="18">
        <f t="shared" si="11"/>
        <v>45334</v>
      </c>
      <c r="G112" s="41" t="s">
        <v>438</v>
      </c>
    </row>
    <row r="113" spans="1:7" x14ac:dyDescent="0.25">
      <c r="A113" s="32">
        <f t="shared" si="7"/>
        <v>111</v>
      </c>
      <c r="B113" s="108" t="s">
        <v>515</v>
      </c>
      <c r="C113" s="17" t="s">
        <v>323</v>
      </c>
      <c r="D113" s="18">
        <f>D112</f>
        <v>45334</v>
      </c>
      <c r="E113" s="19">
        <v>1</v>
      </c>
      <c r="F113" s="18">
        <f t="shared" si="11"/>
        <v>45334</v>
      </c>
      <c r="G113" s="41" t="s">
        <v>438</v>
      </c>
    </row>
    <row r="114" spans="1:7" ht="28.5" x14ac:dyDescent="0.25">
      <c r="A114" s="32">
        <f t="shared" si="7"/>
        <v>112</v>
      </c>
      <c r="B114" s="108" t="s">
        <v>516</v>
      </c>
      <c r="C114" s="17" t="s">
        <v>324</v>
      </c>
      <c r="D114" s="18">
        <f>D113+1</f>
        <v>45335</v>
      </c>
      <c r="E114" s="19">
        <v>1</v>
      </c>
      <c r="F114" s="18">
        <f t="shared" si="11"/>
        <v>45335</v>
      </c>
      <c r="G114" s="41" t="s">
        <v>438</v>
      </c>
    </row>
    <row r="115" spans="1:7" x14ac:dyDescent="0.25">
      <c r="A115" s="32">
        <f t="shared" si="7"/>
        <v>113</v>
      </c>
      <c r="B115" s="108" t="s">
        <v>517</v>
      </c>
      <c r="C115" s="17" t="s">
        <v>322</v>
      </c>
      <c r="D115" s="18">
        <f>D114+1</f>
        <v>45336</v>
      </c>
      <c r="E115" s="19">
        <v>1</v>
      </c>
      <c r="F115" s="18">
        <f t="shared" si="11"/>
        <v>45336</v>
      </c>
      <c r="G115" s="41" t="s">
        <v>438</v>
      </c>
    </row>
    <row r="116" spans="1:7" x14ac:dyDescent="0.25">
      <c r="A116" s="32">
        <f t="shared" si="7"/>
        <v>114</v>
      </c>
      <c r="B116" s="108" t="s">
        <v>518</v>
      </c>
      <c r="C116" s="17" t="s">
        <v>323</v>
      </c>
      <c r="D116" s="18">
        <f>D115</f>
        <v>45336</v>
      </c>
      <c r="E116" s="19">
        <v>1</v>
      </c>
      <c r="F116" s="18">
        <f t="shared" si="11"/>
        <v>45336</v>
      </c>
      <c r="G116" s="41" t="s">
        <v>438</v>
      </c>
    </row>
    <row r="117" spans="1:7" ht="26.25" x14ac:dyDescent="0.25">
      <c r="A117" s="32">
        <f t="shared" si="7"/>
        <v>115</v>
      </c>
      <c r="B117" s="78" t="s">
        <v>217</v>
      </c>
      <c r="C117" s="20" t="s">
        <v>575</v>
      </c>
      <c r="D117" s="21">
        <f>D110+21</f>
        <v>45353</v>
      </c>
      <c r="E117" s="22">
        <v>14</v>
      </c>
      <c r="F117" s="21">
        <f t="shared" si="5"/>
        <v>45366</v>
      </c>
      <c r="G117" s="41" t="s">
        <v>433</v>
      </c>
    </row>
    <row r="118" spans="1:7" x14ac:dyDescent="0.25">
      <c r="A118" s="32">
        <f t="shared" si="7"/>
        <v>116</v>
      </c>
      <c r="B118" s="108" t="s">
        <v>219</v>
      </c>
      <c r="C118" s="10" t="s">
        <v>40</v>
      </c>
      <c r="D118" s="11">
        <f>D110+5</f>
        <v>45337</v>
      </c>
      <c r="E118" s="38">
        <v>130</v>
      </c>
      <c r="F118" s="11">
        <f t="shared" si="5"/>
        <v>45466</v>
      </c>
      <c r="G118" s="41" t="s">
        <v>433</v>
      </c>
    </row>
    <row r="119" spans="1:7" ht="26.25" x14ac:dyDescent="0.25">
      <c r="A119" s="32">
        <f t="shared" si="7"/>
        <v>117</v>
      </c>
      <c r="B119" s="108" t="s">
        <v>221</v>
      </c>
      <c r="C119" s="10" t="s">
        <v>107</v>
      </c>
      <c r="D119" s="11">
        <f>F118+1</f>
        <v>45467</v>
      </c>
      <c r="E119" s="12">
        <v>3</v>
      </c>
      <c r="F119" s="11">
        <f>D119+E119-1</f>
        <v>45469</v>
      </c>
      <c r="G119" s="41" t="s">
        <v>433</v>
      </c>
    </row>
    <row r="120" spans="1:7" x14ac:dyDescent="0.25">
      <c r="A120" s="32">
        <f t="shared" si="7"/>
        <v>118</v>
      </c>
      <c r="B120" s="108"/>
      <c r="C120" s="7" t="s">
        <v>49</v>
      </c>
      <c r="D120" s="8">
        <f>F106+1</f>
        <v>45494</v>
      </c>
      <c r="E120" s="9">
        <f>121+21+10</f>
        <v>152</v>
      </c>
      <c r="F120" s="8">
        <f t="shared" si="5"/>
        <v>45645</v>
      </c>
    </row>
    <row r="121" spans="1:7" x14ac:dyDescent="0.25">
      <c r="A121" s="32">
        <f t="shared" si="7"/>
        <v>119</v>
      </c>
      <c r="B121" s="78" t="s">
        <v>216</v>
      </c>
      <c r="C121" s="13" t="s">
        <v>576</v>
      </c>
      <c r="D121" s="14">
        <f>D120</f>
        <v>45494</v>
      </c>
      <c r="E121" s="15">
        <f>121+10</f>
        <v>131</v>
      </c>
      <c r="F121" s="14">
        <f>D121+E121-1</f>
        <v>45624</v>
      </c>
      <c r="G121" s="41" t="s">
        <v>433</v>
      </c>
    </row>
    <row r="122" spans="1:7" ht="57" x14ac:dyDescent="0.25">
      <c r="A122" s="32">
        <f t="shared" si="7"/>
        <v>120</v>
      </c>
      <c r="B122" s="108" t="s">
        <v>521</v>
      </c>
      <c r="C122" s="17" t="s">
        <v>428</v>
      </c>
      <c r="D122" s="18">
        <f>D121+1</f>
        <v>45495</v>
      </c>
      <c r="E122" s="19">
        <v>6</v>
      </c>
      <c r="F122" s="18">
        <f t="shared" ref="F122:F134" si="12">D122+E122-1</f>
        <v>45500</v>
      </c>
      <c r="G122" s="41" t="s">
        <v>438</v>
      </c>
    </row>
    <row r="123" spans="1:7" x14ac:dyDescent="0.25">
      <c r="A123" s="32">
        <f t="shared" si="7"/>
        <v>121</v>
      </c>
      <c r="B123" s="108" t="s">
        <v>523</v>
      </c>
      <c r="C123" s="17" t="s">
        <v>396</v>
      </c>
      <c r="D123" s="18">
        <f>F122+1</f>
        <v>45501</v>
      </c>
      <c r="E123" s="19">
        <v>1</v>
      </c>
      <c r="F123" s="18">
        <f t="shared" si="12"/>
        <v>45501</v>
      </c>
      <c r="G123" s="41" t="s">
        <v>438</v>
      </c>
    </row>
    <row r="124" spans="1:7" ht="28.5" x14ac:dyDescent="0.25">
      <c r="A124" s="32">
        <f t="shared" si="7"/>
        <v>122</v>
      </c>
      <c r="B124" s="108" t="s">
        <v>524</v>
      </c>
      <c r="C124" s="17" t="s">
        <v>332</v>
      </c>
      <c r="D124" s="18">
        <f>F123</f>
        <v>45501</v>
      </c>
      <c r="E124" s="19">
        <v>1</v>
      </c>
      <c r="F124" s="18">
        <f t="shared" si="12"/>
        <v>45501</v>
      </c>
      <c r="G124" s="41" t="s">
        <v>438</v>
      </c>
    </row>
    <row r="125" spans="1:7" x14ac:dyDescent="0.25">
      <c r="A125" s="32">
        <f t="shared" si="7"/>
        <v>123</v>
      </c>
      <c r="B125" s="108" t="s">
        <v>525</v>
      </c>
      <c r="C125" s="17" t="s">
        <v>334</v>
      </c>
      <c r="D125" s="18">
        <f>F122+1</f>
        <v>45501</v>
      </c>
      <c r="E125" s="19">
        <v>1</v>
      </c>
      <c r="F125" s="18">
        <f t="shared" si="12"/>
        <v>45501</v>
      </c>
    </row>
    <row r="126" spans="1:7" x14ac:dyDescent="0.25">
      <c r="A126" s="32">
        <f t="shared" si="7"/>
        <v>124</v>
      </c>
      <c r="B126" s="108" t="s">
        <v>527</v>
      </c>
      <c r="C126" s="17" t="s">
        <v>335</v>
      </c>
      <c r="D126" s="18">
        <f>F125+1</f>
        <v>45502</v>
      </c>
      <c r="E126" s="19">
        <v>1</v>
      </c>
      <c r="F126" s="18">
        <f t="shared" si="12"/>
        <v>45502</v>
      </c>
      <c r="G126" s="41" t="s">
        <v>438</v>
      </c>
    </row>
    <row r="127" spans="1:7" ht="28.5" x14ac:dyDescent="0.25">
      <c r="A127" s="32">
        <f t="shared" si="7"/>
        <v>125</v>
      </c>
      <c r="B127" s="108" t="s">
        <v>529</v>
      </c>
      <c r="C127" s="17" t="s">
        <v>337</v>
      </c>
      <c r="D127" s="18">
        <f>F126+1</f>
        <v>45503</v>
      </c>
      <c r="E127" s="19">
        <v>1</v>
      </c>
      <c r="F127" s="18">
        <f t="shared" si="12"/>
        <v>45503</v>
      </c>
      <c r="G127" s="41" t="s">
        <v>438</v>
      </c>
    </row>
    <row r="128" spans="1:7" ht="28.5" x14ac:dyDescent="0.25">
      <c r="A128" s="32">
        <f t="shared" si="7"/>
        <v>126</v>
      </c>
      <c r="B128" s="108" t="s">
        <v>530</v>
      </c>
      <c r="C128" s="17" t="s">
        <v>338</v>
      </c>
      <c r="D128" s="18">
        <f>F127+1</f>
        <v>45504</v>
      </c>
      <c r="E128" s="19">
        <v>1</v>
      </c>
      <c r="F128" s="18">
        <f t="shared" si="12"/>
        <v>45504</v>
      </c>
      <c r="G128" s="41" t="s">
        <v>438</v>
      </c>
    </row>
    <row r="129" spans="1:7" ht="28.5" x14ac:dyDescent="0.25">
      <c r="A129" s="32">
        <f t="shared" si="7"/>
        <v>127</v>
      </c>
      <c r="B129" s="108" t="s">
        <v>531</v>
      </c>
      <c r="C129" s="17" t="s">
        <v>339</v>
      </c>
      <c r="D129" s="18">
        <f>F128</f>
        <v>45504</v>
      </c>
      <c r="E129" s="19">
        <v>1</v>
      </c>
      <c r="F129" s="18">
        <f t="shared" si="12"/>
        <v>45504</v>
      </c>
      <c r="G129" s="41" t="s">
        <v>438</v>
      </c>
    </row>
    <row r="130" spans="1:7" ht="26.25" x14ac:dyDescent="0.25">
      <c r="A130" s="32">
        <f t="shared" si="7"/>
        <v>128</v>
      </c>
      <c r="B130" s="78" t="s">
        <v>220</v>
      </c>
      <c r="C130" s="20" t="s">
        <v>577</v>
      </c>
      <c r="D130" s="21">
        <f>D121+21</f>
        <v>45515</v>
      </c>
      <c r="E130" s="22">
        <v>14</v>
      </c>
      <c r="F130" s="21">
        <f t="shared" si="12"/>
        <v>45528</v>
      </c>
      <c r="G130" s="41" t="s">
        <v>433</v>
      </c>
    </row>
    <row r="131" spans="1:7" x14ac:dyDescent="0.25">
      <c r="A131" s="32">
        <f t="shared" si="7"/>
        <v>129</v>
      </c>
      <c r="B131" s="108" t="s">
        <v>532</v>
      </c>
      <c r="C131" s="10" t="s">
        <v>46</v>
      </c>
      <c r="D131" s="21">
        <f>D121</f>
        <v>45494</v>
      </c>
      <c r="E131" s="22">
        <v>21</v>
      </c>
      <c r="F131" s="11">
        <f t="shared" si="12"/>
        <v>45514</v>
      </c>
      <c r="G131" s="41" t="s">
        <v>433</v>
      </c>
    </row>
    <row r="132" spans="1:7" ht="28.5" x14ac:dyDescent="0.25">
      <c r="A132" s="32">
        <f t="shared" si="7"/>
        <v>130</v>
      </c>
      <c r="B132" s="108" t="s">
        <v>225</v>
      </c>
      <c r="C132" s="10" t="s">
        <v>45</v>
      </c>
      <c r="D132" s="21">
        <f>D120+12</f>
        <v>45506</v>
      </c>
      <c r="E132" s="22">
        <v>121</v>
      </c>
      <c r="F132" s="11">
        <f t="shared" si="12"/>
        <v>45626</v>
      </c>
      <c r="G132" s="41" t="s">
        <v>433</v>
      </c>
    </row>
    <row r="133" spans="1:7" ht="28.5" x14ac:dyDescent="0.25">
      <c r="A133" s="32">
        <f t="shared" ref="A133:A174" si="13">A132+1</f>
        <v>131</v>
      </c>
      <c r="B133" s="108" t="s">
        <v>533</v>
      </c>
      <c r="C133" s="10" t="s">
        <v>90</v>
      </c>
      <c r="D133" s="21">
        <f>F132+1</f>
        <v>45627</v>
      </c>
      <c r="E133" s="34" t="s">
        <v>91</v>
      </c>
      <c r="F133" s="35" t="s">
        <v>91</v>
      </c>
      <c r="G133" s="41" t="s">
        <v>433</v>
      </c>
    </row>
    <row r="134" spans="1:7" x14ac:dyDescent="0.25">
      <c r="A134" s="32">
        <f t="shared" si="13"/>
        <v>132</v>
      </c>
      <c r="B134" s="78" t="s">
        <v>224</v>
      </c>
      <c r="C134" s="29" t="s">
        <v>47</v>
      </c>
      <c r="D134" s="30">
        <f>D120</f>
        <v>45494</v>
      </c>
      <c r="E134" s="31">
        <v>28</v>
      </c>
      <c r="F134" s="30">
        <f t="shared" si="12"/>
        <v>45521</v>
      </c>
      <c r="G134" s="41" t="s">
        <v>433</v>
      </c>
    </row>
    <row r="135" spans="1:7" x14ac:dyDescent="0.25">
      <c r="A135" s="32">
        <f t="shared" si="13"/>
        <v>133</v>
      </c>
      <c r="B135" s="78"/>
      <c r="C135" s="53" t="s">
        <v>154</v>
      </c>
      <c r="D135" s="54">
        <f>F121+1</f>
        <v>45625</v>
      </c>
      <c r="E135" s="55">
        <v>21</v>
      </c>
      <c r="F135" s="54">
        <f>D135+E135-1</f>
        <v>45645</v>
      </c>
    </row>
    <row r="136" spans="1:7" x14ac:dyDescent="0.25">
      <c r="A136" s="32">
        <f t="shared" si="13"/>
        <v>134</v>
      </c>
      <c r="B136" s="78"/>
      <c r="C136" s="25" t="s">
        <v>63</v>
      </c>
      <c r="D136" s="23">
        <f>F120+1</f>
        <v>45646</v>
      </c>
      <c r="E136" s="24">
        <v>85</v>
      </c>
      <c r="F136" s="23">
        <f>D136+E136-1</f>
        <v>45730</v>
      </c>
    </row>
    <row r="137" spans="1:7" x14ac:dyDescent="0.25">
      <c r="A137" s="32">
        <f t="shared" si="13"/>
        <v>135</v>
      </c>
      <c r="B137" s="78"/>
      <c r="C137" s="131" t="s">
        <v>62</v>
      </c>
      <c r="D137" s="131"/>
      <c r="E137" s="131"/>
      <c r="F137" s="131"/>
    </row>
    <row r="138" spans="1:7" x14ac:dyDescent="0.25">
      <c r="A138" s="32">
        <f t="shared" si="13"/>
        <v>136</v>
      </c>
      <c r="B138" s="78"/>
      <c r="C138" s="7" t="s">
        <v>32</v>
      </c>
      <c r="D138" s="8">
        <v>45731</v>
      </c>
      <c r="E138" s="9">
        <v>23</v>
      </c>
      <c r="F138" s="8">
        <f t="shared" ref="F138:F153" si="14">D138+E138-1</f>
        <v>45753</v>
      </c>
    </row>
    <row r="139" spans="1:7" ht="28.5" x14ac:dyDescent="0.25">
      <c r="A139" s="32">
        <f t="shared" si="13"/>
        <v>137</v>
      </c>
      <c r="B139" s="108" t="s">
        <v>226</v>
      </c>
      <c r="C139" s="10" t="s">
        <v>362</v>
      </c>
      <c r="D139" s="11">
        <f>D138</f>
        <v>45731</v>
      </c>
      <c r="E139" s="12">
        <v>23</v>
      </c>
      <c r="F139" s="11">
        <f t="shared" si="14"/>
        <v>45753</v>
      </c>
      <c r="G139" s="41" t="s">
        <v>433</v>
      </c>
    </row>
    <row r="140" spans="1:7" x14ac:dyDescent="0.25">
      <c r="A140" s="32">
        <f t="shared" si="13"/>
        <v>138</v>
      </c>
      <c r="B140" s="108" t="s">
        <v>534</v>
      </c>
      <c r="C140" s="17" t="s">
        <v>321</v>
      </c>
      <c r="D140" s="18">
        <f>D139</f>
        <v>45731</v>
      </c>
      <c r="E140" s="19">
        <v>1</v>
      </c>
      <c r="F140" s="18">
        <f t="shared" si="14"/>
        <v>45731</v>
      </c>
      <c r="G140" s="41" t="s">
        <v>438</v>
      </c>
    </row>
    <row r="141" spans="1:7" x14ac:dyDescent="0.25">
      <c r="A141" s="32">
        <f t="shared" si="13"/>
        <v>139</v>
      </c>
      <c r="B141" s="108" t="s">
        <v>226</v>
      </c>
      <c r="C141" s="10" t="s">
        <v>60</v>
      </c>
      <c r="D141" s="11">
        <f>D138</f>
        <v>45731</v>
      </c>
      <c r="E141" s="12">
        <f>E139</f>
        <v>23</v>
      </c>
      <c r="F141" s="11">
        <f t="shared" si="14"/>
        <v>45753</v>
      </c>
      <c r="G141" s="41" t="s">
        <v>433</v>
      </c>
    </row>
    <row r="142" spans="1:7" x14ac:dyDescent="0.25">
      <c r="A142" s="32">
        <f t="shared" si="13"/>
        <v>140</v>
      </c>
      <c r="B142" s="108" t="s">
        <v>534</v>
      </c>
      <c r="C142" s="17" t="s">
        <v>321</v>
      </c>
      <c r="D142" s="18">
        <f>D139+23-1</f>
        <v>45753</v>
      </c>
      <c r="E142" s="19">
        <v>1</v>
      </c>
      <c r="F142" s="18">
        <f t="shared" si="14"/>
        <v>45753</v>
      </c>
      <c r="G142" s="41" t="s">
        <v>438</v>
      </c>
    </row>
    <row r="143" spans="1:7" ht="27" x14ac:dyDescent="0.25">
      <c r="A143" s="32">
        <f t="shared" si="13"/>
        <v>141</v>
      </c>
      <c r="B143" s="108"/>
      <c r="C143" s="7" t="s">
        <v>89</v>
      </c>
      <c r="D143" s="8">
        <f>F138+1</f>
        <v>45754</v>
      </c>
      <c r="E143" s="9">
        <v>21</v>
      </c>
      <c r="F143" s="8">
        <f t="shared" si="14"/>
        <v>45774</v>
      </c>
    </row>
    <row r="144" spans="1:7" ht="28.5" x14ac:dyDescent="0.25">
      <c r="A144" s="32">
        <f t="shared" si="13"/>
        <v>142</v>
      </c>
      <c r="B144" s="108" t="s">
        <v>228</v>
      </c>
      <c r="C144" s="10" t="s">
        <v>68</v>
      </c>
      <c r="D144" s="11">
        <f>D143</f>
        <v>45754</v>
      </c>
      <c r="E144" s="12">
        <f>E143</f>
        <v>21</v>
      </c>
      <c r="F144" s="11">
        <f t="shared" si="14"/>
        <v>45774</v>
      </c>
      <c r="G144" s="41" t="s">
        <v>433</v>
      </c>
    </row>
    <row r="145" spans="1:7" ht="28.5" x14ac:dyDescent="0.25">
      <c r="A145" s="32">
        <f t="shared" si="13"/>
        <v>143</v>
      </c>
      <c r="B145" s="108" t="s">
        <v>535</v>
      </c>
      <c r="C145" s="17" t="s">
        <v>340</v>
      </c>
      <c r="D145" s="18">
        <f>D144</f>
        <v>45754</v>
      </c>
      <c r="E145" s="19">
        <v>1</v>
      </c>
      <c r="F145" s="18">
        <f t="shared" si="14"/>
        <v>45754</v>
      </c>
      <c r="G145" s="41" t="s">
        <v>438</v>
      </c>
    </row>
    <row r="146" spans="1:7" x14ac:dyDescent="0.25">
      <c r="A146" s="32">
        <f t="shared" si="13"/>
        <v>144</v>
      </c>
      <c r="B146" s="108" t="s">
        <v>536</v>
      </c>
      <c r="C146" s="17" t="s">
        <v>341</v>
      </c>
      <c r="D146" s="18">
        <f>F145+1</f>
        <v>45755</v>
      </c>
      <c r="E146" s="19">
        <v>1</v>
      </c>
      <c r="F146" s="18">
        <f t="shared" si="14"/>
        <v>45755</v>
      </c>
      <c r="G146" s="41" t="s">
        <v>438</v>
      </c>
    </row>
    <row r="147" spans="1:7" x14ac:dyDescent="0.25">
      <c r="A147" s="32">
        <f t="shared" si="13"/>
        <v>145</v>
      </c>
      <c r="B147" s="78" t="s">
        <v>229</v>
      </c>
      <c r="C147" s="10" t="s">
        <v>93</v>
      </c>
      <c r="D147" s="11">
        <f>D143</f>
        <v>45754</v>
      </c>
      <c r="E147" s="12">
        <v>5</v>
      </c>
      <c r="F147" s="11">
        <f t="shared" si="14"/>
        <v>45758</v>
      </c>
      <c r="G147" s="41" t="s">
        <v>433</v>
      </c>
    </row>
    <row r="148" spans="1:7" x14ac:dyDescent="0.25">
      <c r="A148" s="32">
        <f t="shared" si="13"/>
        <v>146</v>
      </c>
      <c r="B148" s="78" t="s">
        <v>212</v>
      </c>
      <c r="C148" s="29" t="s">
        <v>66</v>
      </c>
      <c r="D148" s="30">
        <f>D143</f>
        <v>45754</v>
      </c>
      <c r="E148" s="31">
        <v>2</v>
      </c>
      <c r="F148" s="30">
        <f t="shared" si="14"/>
        <v>45755</v>
      </c>
      <c r="G148" s="41" t="s">
        <v>433</v>
      </c>
    </row>
    <row r="149" spans="1:7" x14ac:dyDescent="0.25">
      <c r="A149" s="32">
        <f t="shared" si="13"/>
        <v>147</v>
      </c>
      <c r="B149" s="108" t="s">
        <v>537</v>
      </c>
      <c r="C149" s="17" t="s">
        <v>342</v>
      </c>
      <c r="D149" s="18">
        <f>D144+18-1</f>
        <v>45771</v>
      </c>
      <c r="E149" s="19">
        <v>1</v>
      </c>
      <c r="F149" s="18">
        <f t="shared" si="14"/>
        <v>45771</v>
      </c>
      <c r="G149" s="41" t="s">
        <v>438</v>
      </c>
    </row>
    <row r="150" spans="1:7" x14ac:dyDescent="0.25">
      <c r="A150" s="32">
        <f t="shared" si="13"/>
        <v>148</v>
      </c>
      <c r="B150" s="108" t="s">
        <v>538</v>
      </c>
      <c r="C150" s="17" t="s">
        <v>317</v>
      </c>
      <c r="D150" s="18">
        <f>F149+1</f>
        <v>45772</v>
      </c>
      <c r="E150" s="19">
        <v>1</v>
      </c>
      <c r="F150" s="18">
        <f t="shared" si="14"/>
        <v>45772</v>
      </c>
      <c r="G150" s="41" t="s">
        <v>438</v>
      </c>
    </row>
    <row r="151" spans="1:7" ht="28.5" x14ac:dyDescent="0.25">
      <c r="A151" s="32">
        <f t="shared" si="13"/>
        <v>149</v>
      </c>
      <c r="B151" s="108" t="s">
        <v>539</v>
      </c>
      <c r="C151" s="17" t="s">
        <v>343</v>
      </c>
      <c r="D151" s="18">
        <f>F150+1</f>
        <v>45773</v>
      </c>
      <c r="E151" s="19">
        <v>1</v>
      </c>
      <c r="F151" s="18">
        <f t="shared" si="14"/>
        <v>45773</v>
      </c>
      <c r="G151" s="41" t="s">
        <v>438</v>
      </c>
    </row>
    <row r="152" spans="1:7" ht="28.5" x14ac:dyDescent="0.25">
      <c r="A152" s="32">
        <f t="shared" si="13"/>
        <v>150</v>
      </c>
      <c r="B152" s="108" t="s">
        <v>540</v>
      </c>
      <c r="C152" s="17" t="s">
        <v>344</v>
      </c>
      <c r="D152" s="18">
        <f>F151+1</f>
        <v>45774</v>
      </c>
      <c r="E152" s="19">
        <v>1</v>
      </c>
      <c r="F152" s="18">
        <f t="shared" si="14"/>
        <v>45774</v>
      </c>
      <c r="G152" s="41" t="s">
        <v>438</v>
      </c>
    </row>
    <row r="153" spans="1:7" x14ac:dyDescent="0.25">
      <c r="A153" s="32">
        <f t="shared" si="13"/>
        <v>151</v>
      </c>
      <c r="B153" s="108"/>
      <c r="C153" s="7" t="s">
        <v>67</v>
      </c>
      <c r="D153" s="8">
        <f>F143+1</f>
        <v>45775</v>
      </c>
      <c r="E153" s="9">
        <v>21</v>
      </c>
      <c r="F153" s="8">
        <f t="shared" si="14"/>
        <v>45795</v>
      </c>
    </row>
    <row r="154" spans="1:7" ht="28.5" x14ac:dyDescent="0.25">
      <c r="A154" s="32">
        <f t="shared" si="13"/>
        <v>152</v>
      </c>
      <c r="B154" s="108" t="s">
        <v>230</v>
      </c>
      <c r="C154" s="10" t="s">
        <v>94</v>
      </c>
      <c r="D154" s="11">
        <f>D153</f>
        <v>45775</v>
      </c>
      <c r="E154" s="12">
        <v>21</v>
      </c>
      <c r="F154" s="11">
        <f>D154+E154-1</f>
        <v>45795</v>
      </c>
      <c r="G154" s="41" t="s">
        <v>433</v>
      </c>
    </row>
    <row r="155" spans="1:7" x14ac:dyDescent="0.25">
      <c r="A155" s="32">
        <f t="shared" si="13"/>
        <v>153</v>
      </c>
      <c r="B155" s="108" t="s">
        <v>544</v>
      </c>
      <c r="C155" s="17" t="s">
        <v>347</v>
      </c>
      <c r="D155" s="18">
        <f>D154</f>
        <v>45775</v>
      </c>
      <c r="E155" s="19">
        <v>1</v>
      </c>
      <c r="F155" s="18">
        <f t="shared" ref="F155:F156" si="15">D155+E155-1</f>
        <v>45775</v>
      </c>
      <c r="G155" s="41" t="s">
        <v>438</v>
      </c>
    </row>
    <row r="156" spans="1:7" x14ac:dyDescent="0.25">
      <c r="A156" s="32">
        <f t="shared" si="13"/>
        <v>154</v>
      </c>
      <c r="B156" s="108" t="s">
        <v>546</v>
      </c>
      <c r="C156" s="17" t="s">
        <v>349</v>
      </c>
      <c r="D156" s="18">
        <f>F155+1</f>
        <v>45776</v>
      </c>
      <c r="E156" s="19">
        <v>1</v>
      </c>
      <c r="F156" s="18">
        <f t="shared" si="15"/>
        <v>45776</v>
      </c>
      <c r="G156" s="41" t="s">
        <v>438</v>
      </c>
    </row>
    <row r="157" spans="1:7" x14ac:dyDescent="0.25">
      <c r="A157" s="32">
        <f t="shared" si="13"/>
        <v>155</v>
      </c>
      <c r="B157" s="108"/>
      <c r="C157" s="7" t="s">
        <v>69</v>
      </c>
      <c r="D157" s="8">
        <f>F153+1</f>
        <v>45796</v>
      </c>
      <c r="E157" s="9">
        <v>21</v>
      </c>
      <c r="F157" s="8">
        <f>D157+E157-1</f>
        <v>45816</v>
      </c>
    </row>
    <row r="158" spans="1:7" ht="26.25" x14ac:dyDescent="0.25">
      <c r="A158" s="32">
        <f t="shared" si="13"/>
        <v>156</v>
      </c>
      <c r="B158" s="108" t="s">
        <v>231</v>
      </c>
      <c r="C158" s="10" t="s">
        <v>92</v>
      </c>
      <c r="D158" s="21">
        <f>D157</f>
        <v>45796</v>
      </c>
      <c r="E158" s="22">
        <v>21</v>
      </c>
      <c r="F158" s="11">
        <f t="shared" ref="F158" si="16">D158+E158-1</f>
        <v>45816</v>
      </c>
      <c r="G158" s="41" t="s">
        <v>433</v>
      </c>
    </row>
    <row r="159" spans="1:7" ht="28.5" x14ac:dyDescent="0.25">
      <c r="A159" s="32">
        <f t="shared" si="13"/>
        <v>157</v>
      </c>
      <c r="B159" s="108" t="s">
        <v>550</v>
      </c>
      <c r="C159" s="10" t="s">
        <v>94</v>
      </c>
      <c r="D159" s="11">
        <f>D157</f>
        <v>45796</v>
      </c>
      <c r="E159" s="12">
        <v>9</v>
      </c>
      <c r="F159" s="11">
        <f>D159+E159-1</f>
        <v>45804</v>
      </c>
      <c r="G159" s="41" t="s">
        <v>433</v>
      </c>
    </row>
    <row r="160" spans="1:7" ht="28.5" x14ac:dyDescent="0.25">
      <c r="A160" s="32">
        <f t="shared" si="13"/>
        <v>158</v>
      </c>
      <c r="B160" s="108" t="s">
        <v>551</v>
      </c>
      <c r="C160" s="17" t="s">
        <v>353</v>
      </c>
      <c r="D160" s="18">
        <f>D158+16</f>
        <v>45812</v>
      </c>
      <c r="E160" s="19">
        <v>1</v>
      </c>
      <c r="F160" s="18">
        <f t="shared" ref="F160:F165" si="17">D160+E160-1</f>
        <v>45812</v>
      </c>
      <c r="G160" s="41" t="s">
        <v>438</v>
      </c>
    </row>
    <row r="161" spans="1:7" ht="28.5" x14ac:dyDescent="0.25">
      <c r="A161" s="32">
        <f t="shared" si="13"/>
        <v>159</v>
      </c>
      <c r="B161" s="108" t="s">
        <v>552</v>
      </c>
      <c r="C161" s="17" t="s">
        <v>354</v>
      </c>
      <c r="D161" s="18">
        <f>F160+1</f>
        <v>45813</v>
      </c>
      <c r="E161" s="19">
        <v>1</v>
      </c>
      <c r="F161" s="18">
        <f t="shared" si="17"/>
        <v>45813</v>
      </c>
      <c r="G161" s="41" t="s">
        <v>438</v>
      </c>
    </row>
    <row r="162" spans="1:7" x14ac:dyDescent="0.25">
      <c r="A162" s="32">
        <f t="shared" si="13"/>
        <v>160</v>
      </c>
      <c r="B162" s="108" t="s">
        <v>553</v>
      </c>
      <c r="C162" s="17" t="s">
        <v>355</v>
      </c>
      <c r="D162" s="18">
        <f>F161+1</f>
        <v>45814</v>
      </c>
      <c r="E162" s="19">
        <v>1</v>
      </c>
      <c r="F162" s="18">
        <f t="shared" si="17"/>
        <v>45814</v>
      </c>
      <c r="G162" s="41" t="s">
        <v>438</v>
      </c>
    </row>
    <row r="163" spans="1:7" ht="28.5" x14ac:dyDescent="0.25">
      <c r="A163" s="32">
        <f t="shared" si="13"/>
        <v>161</v>
      </c>
      <c r="B163" s="108" t="s">
        <v>554</v>
      </c>
      <c r="C163" s="17" t="s">
        <v>430</v>
      </c>
      <c r="D163" s="18">
        <f>F162+1</f>
        <v>45815</v>
      </c>
      <c r="E163" s="19">
        <v>1</v>
      </c>
      <c r="F163" s="18">
        <f t="shared" ref="F163" si="18">D163+E163-1</f>
        <v>45815</v>
      </c>
      <c r="G163" s="41" t="s">
        <v>438</v>
      </c>
    </row>
    <row r="164" spans="1:7" ht="28.5" x14ac:dyDescent="0.25">
      <c r="A164" s="32">
        <f t="shared" si="13"/>
        <v>162</v>
      </c>
      <c r="B164" s="108" t="s">
        <v>556</v>
      </c>
      <c r="C164" s="17" t="s">
        <v>580</v>
      </c>
      <c r="D164" s="18">
        <f>F163+1</f>
        <v>45816</v>
      </c>
      <c r="E164" s="19">
        <v>1</v>
      </c>
      <c r="F164" s="18">
        <f t="shared" si="17"/>
        <v>45816</v>
      </c>
      <c r="G164" s="41" t="s">
        <v>438</v>
      </c>
    </row>
    <row r="165" spans="1:7" x14ac:dyDescent="0.25">
      <c r="A165" s="32">
        <f t="shared" si="13"/>
        <v>163</v>
      </c>
      <c r="B165" s="78"/>
      <c r="C165" s="7" t="s">
        <v>75</v>
      </c>
      <c r="D165" s="8">
        <f>F157+1</f>
        <v>45817</v>
      </c>
      <c r="E165" s="9">
        <v>90</v>
      </c>
      <c r="F165" s="8">
        <f t="shared" si="17"/>
        <v>45906</v>
      </c>
    </row>
    <row r="166" spans="1:7" ht="28.5" x14ac:dyDescent="0.25">
      <c r="A166" s="32">
        <f t="shared" si="13"/>
        <v>164</v>
      </c>
      <c r="B166" s="108" t="s">
        <v>555</v>
      </c>
      <c r="C166" s="10" t="s">
        <v>70</v>
      </c>
      <c r="D166" s="11">
        <f>D165</f>
        <v>45817</v>
      </c>
      <c r="E166" s="12">
        <v>3</v>
      </c>
      <c r="F166" s="11">
        <f>D166+E166-1</f>
        <v>45819</v>
      </c>
      <c r="G166" s="41" t="s">
        <v>433</v>
      </c>
    </row>
    <row r="167" spans="1:7" ht="28.5" x14ac:dyDescent="0.25">
      <c r="A167" s="32">
        <f t="shared" si="13"/>
        <v>165</v>
      </c>
      <c r="B167" s="78" t="s">
        <v>212</v>
      </c>
      <c r="C167" s="29" t="s">
        <v>108</v>
      </c>
      <c r="D167" s="30">
        <f>D165</f>
        <v>45817</v>
      </c>
      <c r="E167" s="31">
        <v>3</v>
      </c>
      <c r="F167" s="30">
        <f t="shared" ref="F167" si="19">D167+E167-1</f>
        <v>45819</v>
      </c>
      <c r="G167" s="41" t="s">
        <v>433</v>
      </c>
    </row>
    <row r="168" spans="1:7" ht="28.5" x14ac:dyDescent="0.25">
      <c r="A168" s="32">
        <f t="shared" si="13"/>
        <v>166</v>
      </c>
      <c r="B168" s="108" t="s">
        <v>555</v>
      </c>
      <c r="C168" s="10" t="s">
        <v>70</v>
      </c>
      <c r="D168" s="11">
        <f>F166+14</f>
        <v>45833</v>
      </c>
      <c r="E168" s="12">
        <v>3</v>
      </c>
      <c r="F168" s="11">
        <f>D168+E168-1</f>
        <v>45835</v>
      </c>
      <c r="G168" s="41" t="s">
        <v>433</v>
      </c>
    </row>
    <row r="169" spans="1:7" x14ac:dyDescent="0.25">
      <c r="A169" s="32">
        <f t="shared" si="13"/>
        <v>167</v>
      </c>
      <c r="B169" s="78" t="s">
        <v>212</v>
      </c>
      <c r="C169" s="29" t="s">
        <v>66</v>
      </c>
      <c r="D169" s="30">
        <f>F167+14</f>
        <v>45833</v>
      </c>
      <c r="E169" s="31">
        <v>3</v>
      </c>
      <c r="F169" s="30">
        <f t="shared" ref="F169:F174" si="20">D169+E169-1</f>
        <v>45835</v>
      </c>
      <c r="G169" s="41" t="s">
        <v>433</v>
      </c>
    </row>
    <row r="170" spans="1:7" ht="28.5" x14ac:dyDescent="0.25">
      <c r="A170" s="32">
        <f t="shared" si="13"/>
        <v>168</v>
      </c>
      <c r="B170" s="108" t="s">
        <v>557</v>
      </c>
      <c r="C170" s="17" t="s">
        <v>581</v>
      </c>
      <c r="D170" s="18">
        <f>D166+21</f>
        <v>45838</v>
      </c>
      <c r="E170" s="19">
        <v>1</v>
      </c>
      <c r="F170" s="18">
        <f t="shared" si="20"/>
        <v>45838</v>
      </c>
      <c r="G170" s="41" t="s">
        <v>438</v>
      </c>
    </row>
    <row r="171" spans="1:7" x14ac:dyDescent="0.25">
      <c r="A171" s="32">
        <f t="shared" si="13"/>
        <v>169</v>
      </c>
      <c r="B171" s="108" t="s">
        <v>558</v>
      </c>
      <c r="C171" s="17" t="s">
        <v>429</v>
      </c>
      <c r="D171" s="18">
        <f>F170+1</f>
        <v>45839</v>
      </c>
      <c r="E171" s="19">
        <v>1</v>
      </c>
      <c r="F171" s="18">
        <f t="shared" ref="F171" si="21">D171+E171-1</f>
        <v>45839</v>
      </c>
      <c r="G171" s="41" t="s">
        <v>438</v>
      </c>
    </row>
    <row r="172" spans="1:7" ht="28.5" x14ac:dyDescent="0.25">
      <c r="A172" s="32">
        <f t="shared" si="13"/>
        <v>170</v>
      </c>
      <c r="B172" s="108" t="s">
        <v>559</v>
      </c>
      <c r="C172" s="17" t="s">
        <v>358</v>
      </c>
      <c r="D172" s="18">
        <f>F171+1</f>
        <v>45840</v>
      </c>
      <c r="E172" s="19">
        <v>1</v>
      </c>
      <c r="F172" s="18">
        <f t="shared" si="20"/>
        <v>45840</v>
      </c>
      <c r="G172" s="41" t="s">
        <v>438</v>
      </c>
    </row>
    <row r="173" spans="1:7" ht="28.5" x14ac:dyDescent="0.25">
      <c r="A173" s="32">
        <f t="shared" si="13"/>
        <v>171</v>
      </c>
      <c r="B173" s="108" t="s">
        <v>564</v>
      </c>
      <c r="C173" s="17" t="s">
        <v>359</v>
      </c>
      <c r="D173" s="18">
        <f>F172+1</f>
        <v>45841</v>
      </c>
      <c r="E173" s="19">
        <v>1</v>
      </c>
      <c r="F173" s="18">
        <f t="shared" si="20"/>
        <v>45841</v>
      </c>
      <c r="G173" s="41" t="s">
        <v>438</v>
      </c>
    </row>
    <row r="174" spans="1:7" ht="42.75" x14ac:dyDescent="0.25">
      <c r="A174" s="32">
        <f t="shared" si="13"/>
        <v>172</v>
      </c>
      <c r="B174" s="108" t="s">
        <v>565</v>
      </c>
      <c r="C174" s="17" t="s">
        <v>360</v>
      </c>
      <c r="D174" s="18">
        <f>F173+1</f>
        <v>45842</v>
      </c>
      <c r="E174" s="19">
        <v>1</v>
      </c>
      <c r="F174" s="18">
        <f t="shared" si="20"/>
        <v>45842</v>
      </c>
      <c r="G174" s="41" t="s">
        <v>438</v>
      </c>
    </row>
    <row r="175" spans="1:7" x14ac:dyDescent="0.25">
      <c r="D175" s="2"/>
      <c r="F175" s="2"/>
    </row>
    <row r="176" spans="1:7" x14ac:dyDescent="0.25">
      <c r="D176" s="2"/>
      <c r="F176" s="2"/>
    </row>
    <row r="177" spans="4:6" x14ac:dyDescent="0.25">
      <c r="D177" s="2"/>
      <c r="F177" s="2"/>
    </row>
    <row r="178" spans="4:6" x14ac:dyDescent="0.25">
      <c r="D178" s="2"/>
      <c r="F178" s="2"/>
    </row>
    <row r="179" spans="4:6" x14ac:dyDescent="0.25">
      <c r="D179" s="2"/>
      <c r="F179" s="2"/>
    </row>
    <row r="180" spans="4:6" x14ac:dyDescent="0.25">
      <c r="D180" s="2"/>
      <c r="F180" s="2"/>
    </row>
    <row r="181" spans="4:6" x14ac:dyDescent="0.25">
      <c r="D181" s="2"/>
      <c r="F181" s="2"/>
    </row>
    <row r="182" spans="4:6" x14ac:dyDescent="0.25">
      <c r="D182" s="2"/>
      <c r="F182" s="2"/>
    </row>
    <row r="183" spans="4:6" x14ac:dyDescent="0.25">
      <c r="D183" s="2"/>
      <c r="F183" s="2"/>
    </row>
    <row r="184" spans="4:6" x14ac:dyDescent="0.25">
      <c r="D184" s="2"/>
      <c r="F184" s="2"/>
    </row>
    <row r="185" spans="4:6" x14ac:dyDescent="0.25">
      <c r="D185" s="2"/>
      <c r="F185" s="2"/>
    </row>
    <row r="186" spans="4:6" x14ac:dyDescent="0.25">
      <c r="D186" s="2"/>
      <c r="F186" s="2"/>
    </row>
    <row r="187" spans="4:6" x14ac:dyDescent="0.25">
      <c r="D187" s="2"/>
      <c r="F187" s="2"/>
    </row>
  </sheetData>
  <mergeCells count="4">
    <mergeCell ref="C3:F3"/>
    <mergeCell ref="C48:F48"/>
    <mergeCell ref="C105:F105"/>
    <mergeCell ref="C137:F137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AEF4E-DBA2-47D0-BEBC-C71E2A48568B}">
  <dimension ref="A1:H188"/>
  <sheetViews>
    <sheetView topLeftCell="A151" workbookViewId="0">
      <selection activeCell="L174" sqref="L174"/>
    </sheetView>
  </sheetViews>
  <sheetFormatPr defaultRowHeight="15" x14ac:dyDescent="0.25"/>
  <cols>
    <col min="1" max="1" width="4" style="33" bestFit="1" customWidth="1"/>
    <col min="2" max="2" width="6.7109375" style="76" bestFit="1" customWidth="1"/>
    <col min="3" max="3" width="53.140625" style="3" customWidth="1"/>
    <col min="4" max="4" width="9.5703125" style="1" bestFit="1" customWidth="1"/>
    <col min="5" max="5" width="5.28515625" style="1" bestFit="1" customWidth="1"/>
    <col min="6" max="6" width="9.5703125" style="1" bestFit="1" customWidth="1"/>
    <col min="7" max="7" width="0" style="41" hidden="1" customWidth="1"/>
    <col min="8" max="8" width="0" style="1" hidden="1" customWidth="1"/>
    <col min="9" max="16384" width="9.140625" style="1"/>
  </cols>
  <sheetData>
    <row r="1" spans="1:7" ht="30" x14ac:dyDescent="0.25">
      <c r="C1" s="90" t="s">
        <v>375</v>
      </c>
    </row>
    <row r="2" spans="1:7" ht="24" x14ac:dyDescent="0.25">
      <c r="A2" s="32"/>
      <c r="B2" s="86" t="s">
        <v>287</v>
      </c>
      <c r="C2" s="5" t="s">
        <v>57</v>
      </c>
      <c r="D2" s="6" t="s">
        <v>1</v>
      </c>
      <c r="E2" s="6" t="s">
        <v>2</v>
      </c>
      <c r="F2" s="6" t="s">
        <v>3</v>
      </c>
    </row>
    <row r="3" spans="1:7" x14ac:dyDescent="0.25">
      <c r="A3" s="32">
        <v>1</v>
      </c>
      <c r="B3" s="78"/>
      <c r="C3" s="131" t="s">
        <v>5</v>
      </c>
      <c r="D3" s="131"/>
      <c r="E3" s="131"/>
      <c r="F3" s="131"/>
    </row>
    <row r="4" spans="1:7" x14ac:dyDescent="0.25">
      <c r="A4" s="32">
        <f>A3+1</f>
        <v>2</v>
      </c>
      <c r="B4" s="78"/>
      <c r="C4" s="7" t="s">
        <v>4</v>
      </c>
      <c r="D4" s="8">
        <v>44835</v>
      </c>
      <c r="E4" s="9">
        <v>78</v>
      </c>
      <c r="F4" s="8">
        <f t="shared" ref="F4:F48" si="0">D4+E4-1</f>
        <v>44912</v>
      </c>
    </row>
    <row r="5" spans="1:7" x14ac:dyDescent="0.25">
      <c r="A5" s="32">
        <f t="shared" ref="A5:A69" si="1">A4+1</f>
        <v>3</v>
      </c>
      <c r="B5" s="78"/>
      <c r="C5" s="26" t="s">
        <v>58</v>
      </c>
      <c r="D5" s="27">
        <f>D4</f>
        <v>44835</v>
      </c>
      <c r="E5" s="28">
        <f>30*(6+4)</f>
        <v>300</v>
      </c>
      <c r="F5" s="27">
        <f>D5+E5-1</f>
        <v>45134</v>
      </c>
    </row>
    <row r="6" spans="1:7" x14ac:dyDescent="0.25">
      <c r="A6" s="32">
        <f t="shared" si="1"/>
        <v>4</v>
      </c>
      <c r="B6" s="108" t="s">
        <v>184</v>
      </c>
      <c r="C6" s="10" t="s">
        <v>361</v>
      </c>
      <c r="D6" s="11">
        <f>D4</f>
        <v>44835</v>
      </c>
      <c r="E6" s="74" t="s">
        <v>91</v>
      </c>
      <c r="F6" s="75" t="s">
        <v>91</v>
      </c>
      <c r="G6" s="41" t="s">
        <v>433</v>
      </c>
    </row>
    <row r="7" spans="1:7" ht="26.25" x14ac:dyDescent="0.25">
      <c r="A7" s="32">
        <f t="shared" si="1"/>
        <v>5</v>
      </c>
      <c r="B7" s="108" t="s">
        <v>184</v>
      </c>
      <c r="C7" s="10" t="s">
        <v>585</v>
      </c>
      <c r="D7" s="11">
        <f>D4</f>
        <v>44835</v>
      </c>
      <c r="E7" s="74">
        <v>1</v>
      </c>
      <c r="F7" s="11">
        <f t="shared" si="0"/>
        <v>44835</v>
      </c>
    </row>
    <row r="8" spans="1:7" ht="30" x14ac:dyDescent="0.25">
      <c r="A8" s="32">
        <f t="shared" si="1"/>
        <v>6</v>
      </c>
      <c r="B8" s="77" t="s">
        <v>204</v>
      </c>
      <c r="C8" s="10" t="s">
        <v>98</v>
      </c>
      <c r="D8" s="11">
        <f>D4</f>
        <v>44835</v>
      </c>
      <c r="E8" s="12">
        <v>2</v>
      </c>
      <c r="F8" s="11">
        <f t="shared" si="0"/>
        <v>44836</v>
      </c>
      <c r="G8" s="41" t="s">
        <v>433</v>
      </c>
    </row>
    <row r="9" spans="1:7" ht="28.5" x14ac:dyDescent="0.25">
      <c r="A9" s="32">
        <f t="shared" si="1"/>
        <v>7</v>
      </c>
      <c r="B9" s="107" t="s">
        <v>434</v>
      </c>
      <c r="C9" s="10" t="s">
        <v>566</v>
      </c>
      <c r="D9" s="11">
        <f>F8</f>
        <v>44836</v>
      </c>
      <c r="E9" s="12">
        <v>1</v>
      </c>
      <c r="F9" s="11">
        <f t="shared" si="0"/>
        <v>44836</v>
      </c>
      <c r="G9" s="41" t="s">
        <v>433</v>
      </c>
    </row>
    <row r="10" spans="1:7" ht="28.5" x14ac:dyDescent="0.25">
      <c r="A10" s="32">
        <f t="shared" si="1"/>
        <v>8</v>
      </c>
      <c r="B10" s="107" t="s">
        <v>435</v>
      </c>
      <c r="C10" s="10" t="s">
        <v>567</v>
      </c>
      <c r="D10" s="11">
        <f>F9+1</f>
        <v>44837</v>
      </c>
      <c r="E10" s="12">
        <v>1</v>
      </c>
      <c r="F10" s="11">
        <f t="shared" si="0"/>
        <v>44837</v>
      </c>
      <c r="G10" s="41" t="s">
        <v>433</v>
      </c>
    </row>
    <row r="11" spans="1:7" ht="28.5" x14ac:dyDescent="0.25">
      <c r="A11" s="32">
        <f t="shared" si="1"/>
        <v>9</v>
      </c>
      <c r="B11" s="107" t="s">
        <v>436</v>
      </c>
      <c r="C11" s="10" t="s">
        <v>568</v>
      </c>
      <c r="D11" s="11">
        <f>F10+1</f>
        <v>44838</v>
      </c>
      <c r="E11" s="12">
        <v>1</v>
      </c>
      <c r="F11" s="11">
        <f t="shared" si="0"/>
        <v>44838</v>
      </c>
      <c r="G11" s="41" t="s">
        <v>433</v>
      </c>
    </row>
    <row r="12" spans="1:7" x14ac:dyDescent="0.25">
      <c r="A12" s="32">
        <f t="shared" si="1"/>
        <v>10</v>
      </c>
      <c r="B12" s="108" t="s">
        <v>437</v>
      </c>
      <c r="C12" s="17" t="s">
        <v>378</v>
      </c>
      <c r="D12" s="18">
        <f>F11+1</f>
        <v>44839</v>
      </c>
      <c r="E12" s="19">
        <v>1</v>
      </c>
      <c r="F12" s="18">
        <f t="shared" si="0"/>
        <v>44839</v>
      </c>
      <c r="G12" s="41" t="s">
        <v>438</v>
      </c>
    </row>
    <row r="13" spans="1:7" x14ac:dyDescent="0.25">
      <c r="A13" s="32">
        <f t="shared" si="1"/>
        <v>11</v>
      </c>
      <c r="B13" s="108" t="s">
        <v>439</v>
      </c>
      <c r="C13" s="17" t="s">
        <v>379</v>
      </c>
      <c r="D13" s="18">
        <f t="shared" ref="D13:D17" si="2">F12+1</f>
        <v>44840</v>
      </c>
      <c r="E13" s="19">
        <v>1</v>
      </c>
      <c r="F13" s="18">
        <f t="shared" si="0"/>
        <v>44840</v>
      </c>
      <c r="G13" s="41" t="s">
        <v>438</v>
      </c>
    </row>
    <row r="14" spans="1:7" ht="26.25" x14ac:dyDescent="0.25">
      <c r="A14" s="32">
        <f t="shared" si="1"/>
        <v>12</v>
      </c>
      <c r="B14" s="108" t="s">
        <v>440</v>
      </c>
      <c r="C14" s="94" t="s">
        <v>405</v>
      </c>
      <c r="D14" s="18">
        <f t="shared" si="2"/>
        <v>44841</v>
      </c>
      <c r="E14" s="19">
        <v>7</v>
      </c>
      <c r="F14" s="18">
        <f t="shared" si="0"/>
        <v>44847</v>
      </c>
      <c r="G14" s="41" t="s">
        <v>438</v>
      </c>
    </row>
    <row r="15" spans="1:7" ht="26.25" x14ac:dyDescent="0.25">
      <c r="A15" s="32">
        <f t="shared" si="1"/>
        <v>13</v>
      </c>
      <c r="B15" s="108" t="s">
        <v>441</v>
      </c>
      <c r="C15" s="17" t="s">
        <v>380</v>
      </c>
      <c r="D15" s="18">
        <f t="shared" si="2"/>
        <v>44848</v>
      </c>
      <c r="E15" s="19">
        <v>1</v>
      </c>
      <c r="F15" s="18">
        <f t="shared" si="0"/>
        <v>44848</v>
      </c>
      <c r="G15" s="41" t="s">
        <v>438</v>
      </c>
    </row>
    <row r="16" spans="1:7" x14ac:dyDescent="0.25">
      <c r="A16" s="32">
        <f t="shared" si="1"/>
        <v>14</v>
      </c>
      <c r="B16" s="81" t="s">
        <v>179</v>
      </c>
      <c r="C16" s="17" t="s">
        <v>253</v>
      </c>
      <c r="D16" s="18">
        <f t="shared" si="2"/>
        <v>44849</v>
      </c>
      <c r="E16" s="19">
        <v>2</v>
      </c>
      <c r="F16" s="18">
        <f t="shared" si="0"/>
        <v>44850</v>
      </c>
      <c r="G16" s="41" t="s">
        <v>433</v>
      </c>
    </row>
    <row r="17" spans="1:7" x14ac:dyDescent="0.25">
      <c r="A17" s="32">
        <f t="shared" si="1"/>
        <v>15</v>
      </c>
      <c r="B17" s="81" t="s">
        <v>180</v>
      </c>
      <c r="C17" s="17" t="s">
        <v>254</v>
      </c>
      <c r="D17" s="18">
        <f t="shared" si="2"/>
        <v>44851</v>
      </c>
      <c r="E17" s="19">
        <v>2</v>
      </c>
      <c r="F17" s="18">
        <f t="shared" si="0"/>
        <v>44852</v>
      </c>
      <c r="G17" s="41" t="s">
        <v>433</v>
      </c>
    </row>
    <row r="18" spans="1:7" ht="28.5" x14ac:dyDescent="0.25">
      <c r="A18" s="32">
        <f t="shared" si="1"/>
        <v>16</v>
      </c>
      <c r="B18" s="108" t="s">
        <v>442</v>
      </c>
      <c r="C18" s="94" t="s">
        <v>384</v>
      </c>
      <c r="D18" s="18">
        <f>F17+1</f>
        <v>44853</v>
      </c>
      <c r="E18" s="19">
        <v>3</v>
      </c>
      <c r="F18" s="18">
        <f t="shared" si="0"/>
        <v>44855</v>
      </c>
      <c r="G18" s="41" t="s">
        <v>438</v>
      </c>
    </row>
    <row r="19" spans="1:7" x14ac:dyDescent="0.25">
      <c r="A19" s="32">
        <f t="shared" si="1"/>
        <v>17</v>
      </c>
      <c r="B19" s="108" t="s">
        <v>443</v>
      </c>
      <c r="C19" s="17" t="s">
        <v>257</v>
      </c>
      <c r="D19" s="18">
        <f>F18+1</f>
        <v>44856</v>
      </c>
      <c r="E19" s="19">
        <v>1</v>
      </c>
      <c r="F19" s="18">
        <f t="shared" si="0"/>
        <v>44856</v>
      </c>
      <c r="G19" s="41" t="s">
        <v>444</v>
      </c>
    </row>
    <row r="20" spans="1:7" ht="28.5" x14ac:dyDescent="0.25">
      <c r="A20" s="32">
        <f t="shared" si="1"/>
        <v>18</v>
      </c>
      <c r="B20" s="108" t="s">
        <v>445</v>
      </c>
      <c r="C20" s="17" t="s">
        <v>258</v>
      </c>
      <c r="D20" s="18">
        <f>F19+1</f>
        <v>44857</v>
      </c>
      <c r="E20" s="19">
        <v>3</v>
      </c>
      <c r="F20" s="18">
        <f t="shared" si="0"/>
        <v>44859</v>
      </c>
      <c r="G20" s="41" t="s">
        <v>444</v>
      </c>
    </row>
    <row r="21" spans="1:7" x14ac:dyDescent="0.25">
      <c r="A21" s="32">
        <f t="shared" si="1"/>
        <v>19</v>
      </c>
      <c r="B21" s="108" t="s">
        <v>446</v>
      </c>
      <c r="C21" s="17" t="s">
        <v>259</v>
      </c>
      <c r="D21" s="18">
        <f>F20+1</f>
        <v>44860</v>
      </c>
      <c r="E21" s="19">
        <v>6</v>
      </c>
      <c r="F21" s="18">
        <f t="shared" si="0"/>
        <v>44865</v>
      </c>
      <c r="G21" s="41" t="s">
        <v>433</v>
      </c>
    </row>
    <row r="22" spans="1:7" ht="28.5" x14ac:dyDescent="0.25">
      <c r="A22" s="32">
        <f t="shared" si="1"/>
        <v>20</v>
      </c>
      <c r="B22" s="81" t="s">
        <v>181</v>
      </c>
      <c r="C22" s="17" t="s">
        <v>389</v>
      </c>
      <c r="D22" s="18">
        <f>F21+1</f>
        <v>44866</v>
      </c>
      <c r="E22" s="19">
        <v>2</v>
      </c>
      <c r="F22" s="18">
        <f t="shared" si="0"/>
        <v>44867</v>
      </c>
      <c r="G22" s="41" t="s">
        <v>433</v>
      </c>
    </row>
    <row r="23" spans="1:7" ht="28.5" x14ac:dyDescent="0.25">
      <c r="A23" s="32">
        <f t="shared" si="1"/>
        <v>21</v>
      </c>
      <c r="B23" s="81" t="s">
        <v>183</v>
      </c>
      <c r="C23" s="17" t="s">
        <v>264</v>
      </c>
      <c r="D23" s="18">
        <f t="shared" ref="D23:D28" si="3">F22+1</f>
        <v>44868</v>
      </c>
      <c r="E23" s="19">
        <v>2</v>
      </c>
      <c r="F23" s="18">
        <f t="shared" si="0"/>
        <v>44869</v>
      </c>
      <c r="G23" s="41" t="s">
        <v>433</v>
      </c>
    </row>
    <row r="24" spans="1:7" x14ac:dyDescent="0.25">
      <c r="A24" s="32">
        <f t="shared" si="1"/>
        <v>22</v>
      </c>
      <c r="B24" s="108" t="s">
        <v>447</v>
      </c>
      <c r="C24" s="17" t="s">
        <v>265</v>
      </c>
      <c r="D24" s="18">
        <f t="shared" si="3"/>
        <v>44870</v>
      </c>
      <c r="E24" s="19">
        <v>1</v>
      </c>
      <c r="F24" s="18">
        <f t="shared" si="0"/>
        <v>44870</v>
      </c>
      <c r="G24" s="41" t="s">
        <v>444</v>
      </c>
    </row>
    <row r="25" spans="1:7" x14ac:dyDescent="0.25">
      <c r="A25" s="32">
        <f t="shared" si="1"/>
        <v>23</v>
      </c>
      <c r="B25" s="108" t="s">
        <v>448</v>
      </c>
      <c r="C25" s="17" t="s">
        <v>276</v>
      </c>
      <c r="D25" s="18">
        <f t="shared" si="3"/>
        <v>44871</v>
      </c>
      <c r="E25" s="19">
        <v>2</v>
      </c>
      <c r="F25" s="18">
        <f t="shared" si="0"/>
        <v>44872</v>
      </c>
      <c r="G25" s="41" t="s">
        <v>444</v>
      </c>
    </row>
    <row r="26" spans="1:7" ht="28.5" x14ac:dyDescent="0.25">
      <c r="A26" s="32">
        <f t="shared" si="1"/>
        <v>24</v>
      </c>
      <c r="B26" s="108" t="s">
        <v>449</v>
      </c>
      <c r="C26" s="17" t="s">
        <v>266</v>
      </c>
      <c r="D26" s="18">
        <f t="shared" si="3"/>
        <v>44873</v>
      </c>
      <c r="E26" s="19">
        <v>1</v>
      </c>
      <c r="F26" s="18">
        <f t="shared" si="0"/>
        <v>44873</v>
      </c>
      <c r="G26" s="41" t="s">
        <v>444</v>
      </c>
    </row>
    <row r="27" spans="1:7" x14ac:dyDescent="0.25">
      <c r="A27" s="32">
        <f t="shared" si="1"/>
        <v>25</v>
      </c>
      <c r="B27" s="108" t="s">
        <v>450</v>
      </c>
      <c r="C27" s="17" t="s">
        <v>267</v>
      </c>
      <c r="D27" s="18">
        <f t="shared" si="3"/>
        <v>44874</v>
      </c>
      <c r="E27" s="19">
        <v>6</v>
      </c>
      <c r="F27" s="18">
        <f t="shared" si="0"/>
        <v>44879</v>
      </c>
      <c r="G27" s="41" t="s">
        <v>444</v>
      </c>
    </row>
    <row r="28" spans="1:7" x14ac:dyDescent="0.25">
      <c r="A28" s="32">
        <f t="shared" si="1"/>
        <v>26</v>
      </c>
      <c r="B28" s="108" t="s">
        <v>451</v>
      </c>
      <c r="C28" s="17" t="s">
        <v>268</v>
      </c>
      <c r="D28" s="18">
        <f t="shared" si="3"/>
        <v>44880</v>
      </c>
      <c r="E28" s="19">
        <v>5</v>
      </c>
      <c r="F28" s="18">
        <f t="shared" si="0"/>
        <v>44884</v>
      </c>
      <c r="G28" s="41" t="s">
        <v>438</v>
      </c>
    </row>
    <row r="29" spans="1:7" x14ac:dyDescent="0.25">
      <c r="A29" s="32">
        <f t="shared" si="1"/>
        <v>27</v>
      </c>
      <c r="B29" s="108" t="s">
        <v>452</v>
      </c>
      <c r="C29" s="17" t="s">
        <v>277</v>
      </c>
      <c r="D29" s="18">
        <f>F27+1</f>
        <v>44880</v>
      </c>
      <c r="E29" s="19">
        <v>1</v>
      </c>
      <c r="F29" s="18">
        <f t="shared" si="0"/>
        <v>44880</v>
      </c>
      <c r="G29" s="41" t="s">
        <v>444</v>
      </c>
    </row>
    <row r="30" spans="1:7" x14ac:dyDescent="0.25">
      <c r="A30" s="32">
        <f t="shared" si="1"/>
        <v>28</v>
      </c>
      <c r="B30" s="108" t="s">
        <v>453</v>
      </c>
      <c r="C30" s="17" t="s">
        <v>269</v>
      </c>
      <c r="D30" s="18">
        <f>F29+1</f>
        <v>44881</v>
      </c>
      <c r="E30" s="19">
        <v>2</v>
      </c>
      <c r="F30" s="18">
        <f t="shared" si="0"/>
        <v>44882</v>
      </c>
      <c r="G30" s="41" t="s">
        <v>438</v>
      </c>
    </row>
    <row r="31" spans="1:7" x14ac:dyDescent="0.25">
      <c r="A31" s="32">
        <f t="shared" si="1"/>
        <v>29</v>
      </c>
      <c r="B31" s="108" t="s">
        <v>454</v>
      </c>
      <c r="C31" s="17" t="s">
        <v>270</v>
      </c>
      <c r="D31" s="18">
        <f>F30+1</f>
        <v>44883</v>
      </c>
      <c r="E31" s="19">
        <v>2</v>
      </c>
      <c r="F31" s="18">
        <f t="shared" si="0"/>
        <v>44884</v>
      </c>
      <c r="G31" s="41" t="s">
        <v>438</v>
      </c>
    </row>
    <row r="32" spans="1:7" ht="28.5" x14ac:dyDescent="0.25">
      <c r="A32" s="32">
        <f t="shared" si="1"/>
        <v>30</v>
      </c>
      <c r="B32" s="108" t="s">
        <v>455</v>
      </c>
      <c r="C32" s="17" t="s">
        <v>271</v>
      </c>
      <c r="D32" s="18">
        <f>F31</f>
        <v>44884</v>
      </c>
      <c r="E32" s="19">
        <v>1</v>
      </c>
      <c r="F32" s="18">
        <f t="shared" si="0"/>
        <v>44884</v>
      </c>
      <c r="G32" s="41" t="s">
        <v>438</v>
      </c>
    </row>
    <row r="33" spans="1:7" ht="28.5" x14ac:dyDescent="0.25">
      <c r="A33" s="32">
        <f t="shared" si="1"/>
        <v>31</v>
      </c>
      <c r="B33" s="108" t="s">
        <v>456</v>
      </c>
      <c r="C33" s="17" t="s">
        <v>278</v>
      </c>
      <c r="D33" s="18">
        <f t="shared" ref="D33:D36" si="4">F32+1</f>
        <v>44885</v>
      </c>
      <c r="E33" s="19">
        <v>1</v>
      </c>
      <c r="F33" s="18">
        <f t="shared" si="0"/>
        <v>44885</v>
      </c>
      <c r="G33" s="41" t="s">
        <v>438</v>
      </c>
    </row>
    <row r="34" spans="1:7" ht="26.25" x14ac:dyDescent="0.25">
      <c r="A34" s="32">
        <f t="shared" si="1"/>
        <v>32</v>
      </c>
      <c r="B34" s="108" t="s">
        <v>457</v>
      </c>
      <c r="C34" s="17" t="s">
        <v>376</v>
      </c>
      <c r="D34" s="18">
        <f>F33+1</f>
        <v>44886</v>
      </c>
      <c r="E34" s="22">
        <v>4</v>
      </c>
      <c r="F34" s="18">
        <f t="shared" si="0"/>
        <v>44889</v>
      </c>
      <c r="G34" s="41" t="s">
        <v>433</v>
      </c>
    </row>
    <row r="35" spans="1:7" x14ac:dyDescent="0.25">
      <c r="A35" s="32">
        <f t="shared" si="1"/>
        <v>33</v>
      </c>
      <c r="B35" s="81" t="s">
        <v>458</v>
      </c>
      <c r="C35" s="17" t="s">
        <v>132</v>
      </c>
      <c r="D35" s="18">
        <f>F33+1</f>
        <v>44886</v>
      </c>
      <c r="E35" s="19">
        <v>3</v>
      </c>
      <c r="F35" s="18">
        <f t="shared" si="0"/>
        <v>44888</v>
      </c>
      <c r="G35" s="41" t="s">
        <v>444</v>
      </c>
    </row>
    <row r="36" spans="1:7" ht="28.5" x14ac:dyDescent="0.25">
      <c r="A36" s="32">
        <f t="shared" si="1"/>
        <v>34</v>
      </c>
      <c r="B36" s="81" t="s">
        <v>459</v>
      </c>
      <c r="C36" s="17" t="s">
        <v>401</v>
      </c>
      <c r="D36" s="18">
        <f t="shared" si="4"/>
        <v>44889</v>
      </c>
      <c r="E36" s="19">
        <v>5</v>
      </c>
      <c r="F36" s="18">
        <f t="shared" si="0"/>
        <v>44893</v>
      </c>
      <c r="G36" s="41" t="s">
        <v>444</v>
      </c>
    </row>
    <row r="37" spans="1:7" x14ac:dyDescent="0.25">
      <c r="A37" s="32">
        <f t="shared" si="1"/>
        <v>35</v>
      </c>
      <c r="B37" s="108" t="s">
        <v>212</v>
      </c>
      <c r="C37" s="17" t="s">
        <v>404</v>
      </c>
      <c r="D37" s="18">
        <f>D36</f>
        <v>44889</v>
      </c>
      <c r="E37" s="19">
        <v>1</v>
      </c>
      <c r="F37" s="18">
        <f t="shared" si="0"/>
        <v>44889</v>
      </c>
      <c r="G37" s="41" t="s">
        <v>433</v>
      </c>
    </row>
    <row r="38" spans="1:7" ht="26.25" x14ac:dyDescent="0.25">
      <c r="A38" s="32">
        <f t="shared" si="1"/>
        <v>36</v>
      </c>
      <c r="B38" s="108" t="s">
        <v>460</v>
      </c>
      <c r="C38" s="17" t="s">
        <v>377</v>
      </c>
      <c r="D38" s="18">
        <f>F36+1</f>
        <v>44894</v>
      </c>
      <c r="E38" s="22">
        <v>3</v>
      </c>
      <c r="F38" s="18">
        <f t="shared" si="0"/>
        <v>44896</v>
      </c>
      <c r="G38" s="41" t="s">
        <v>433</v>
      </c>
    </row>
    <row r="39" spans="1:7" x14ac:dyDescent="0.25">
      <c r="A39" s="32">
        <f t="shared" si="1"/>
        <v>37</v>
      </c>
      <c r="B39" s="108" t="s">
        <v>205</v>
      </c>
      <c r="C39" s="17" t="s">
        <v>390</v>
      </c>
      <c r="D39" s="18">
        <f>F38+1</f>
        <v>44897</v>
      </c>
      <c r="E39" s="19">
        <v>6</v>
      </c>
      <c r="F39" s="18">
        <f t="shared" si="0"/>
        <v>44902</v>
      </c>
      <c r="G39" s="41" t="s">
        <v>433</v>
      </c>
    </row>
    <row r="40" spans="1:7" ht="26.25" x14ac:dyDescent="0.25">
      <c r="A40" s="32">
        <f t="shared" si="1"/>
        <v>38</v>
      </c>
      <c r="B40" s="108" t="s">
        <v>461</v>
      </c>
      <c r="C40" s="17" t="s">
        <v>415</v>
      </c>
      <c r="D40" s="18">
        <f>F38+1</f>
        <v>44897</v>
      </c>
      <c r="E40" s="19">
        <v>1</v>
      </c>
      <c r="F40" s="18">
        <f t="shared" si="0"/>
        <v>44897</v>
      </c>
      <c r="G40" s="41" t="s">
        <v>438</v>
      </c>
    </row>
    <row r="41" spans="1:7" x14ac:dyDescent="0.25">
      <c r="A41" s="32">
        <f t="shared" si="1"/>
        <v>39</v>
      </c>
      <c r="B41" s="108" t="s">
        <v>463</v>
      </c>
      <c r="C41" s="17" t="s">
        <v>139</v>
      </c>
      <c r="D41" s="18">
        <f>F40+1</f>
        <v>44898</v>
      </c>
      <c r="E41" s="19">
        <v>1</v>
      </c>
      <c r="F41" s="18">
        <f t="shared" si="0"/>
        <v>44898</v>
      </c>
      <c r="G41" s="41" t="s">
        <v>438</v>
      </c>
    </row>
    <row r="42" spans="1:7" x14ac:dyDescent="0.25">
      <c r="A42" s="32">
        <f t="shared" si="1"/>
        <v>40</v>
      </c>
      <c r="B42" s="108" t="s">
        <v>464</v>
      </c>
      <c r="C42" s="17" t="s">
        <v>236</v>
      </c>
      <c r="D42" s="18">
        <f>F41+1</f>
        <v>44899</v>
      </c>
      <c r="E42" s="19">
        <v>1</v>
      </c>
      <c r="F42" s="18">
        <f t="shared" si="0"/>
        <v>44899</v>
      </c>
      <c r="G42" s="41" t="s">
        <v>438</v>
      </c>
    </row>
    <row r="43" spans="1:7" x14ac:dyDescent="0.25">
      <c r="A43" s="32">
        <f t="shared" si="1"/>
        <v>41</v>
      </c>
      <c r="B43" s="108" t="s">
        <v>465</v>
      </c>
      <c r="C43" s="17" t="s">
        <v>237</v>
      </c>
      <c r="D43" s="18">
        <f>F42+1</f>
        <v>44900</v>
      </c>
      <c r="E43" s="19">
        <v>1</v>
      </c>
      <c r="F43" s="18">
        <f t="shared" si="0"/>
        <v>44900</v>
      </c>
      <c r="G43" s="41" t="s">
        <v>438</v>
      </c>
    </row>
    <row r="44" spans="1:7" ht="28.5" x14ac:dyDescent="0.25">
      <c r="A44" s="32">
        <f t="shared" si="1"/>
        <v>42</v>
      </c>
      <c r="B44" s="108" t="s">
        <v>466</v>
      </c>
      <c r="C44" s="17" t="s">
        <v>238</v>
      </c>
      <c r="D44" s="18">
        <f>F43</f>
        <v>44900</v>
      </c>
      <c r="E44" s="19">
        <v>1</v>
      </c>
      <c r="F44" s="18">
        <f t="shared" si="0"/>
        <v>44900</v>
      </c>
      <c r="G44" s="41" t="s">
        <v>438</v>
      </c>
    </row>
    <row r="45" spans="1:7" x14ac:dyDescent="0.25">
      <c r="A45" s="32">
        <f t="shared" si="1"/>
        <v>43</v>
      </c>
      <c r="B45" s="108" t="s">
        <v>467</v>
      </c>
      <c r="C45" s="17" t="s">
        <v>239</v>
      </c>
      <c r="D45" s="18">
        <f>F44+1</f>
        <v>44901</v>
      </c>
      <c r="E45" s="19">
        <v>1</v>
      </c>
      <c r="F45" s="18">
        <f t="shared" si="0"/>
        <v>44901</v>
      </c>
      <c r="G45" s="41" t="s">
        <v>438</v>
      </c>
    </row>
    <row r="46" spans="1:7" x14ac:dyDescent="0.25">
      <c r="A46" s="32">
        <f t="shared" si="1"/>
        <v>44</v>
      </c>
      <c r="B46" s="108" t="s">
        <v>468</v>
      </c>
      <c r="C46" s="17" t="s">
        <v>240</v>
      </c>
      <c r="D46" s="18">
        <f>F45+1</f>
        <v>44902</v>
      </c>
      <c r="E46" s="19">
        <v>1</v>
      </c>
      <c r="F46" s="18">
        <f t="shared" si="0"/>
        <v>44902</v>
      </c>
      <c r="G46" s="41" t="s">
        <v>438</v>
      </c>
    </row>
    <row r="47" spans="1:7" ht="28.5" x14ac:dyDescent="0.25">
      <c r="A47" s="32">
        <f t="shared" si="1"/>
        <v>45</v>
      </c>
      <c r="B47" s="108" t="s">
        <v>469</v>
      </c>
      <c r="C47" s="17" t="s">
        <v>470</v>
      </c>
      <c r="D47" s="18">
        <f>F46</f>
        <v>44902</v>
      </c>
      <c r="E47" s="19">
        <v>1</v>
      </c>
      <c r="F47" s="18">
        <f t="shared" si="0"/>
        <v>44902</v>
      </c>
      <c r="G47" s="41" t="s">
        <v>438</v>
      </c>
    </row>
    <row r="48" spans="1:7" x14ac:dyDescent="0.25">
      <c r="A48" s="32">
        <f t="shared" si="1"/>
        <v>46</v>
      </c>
      <c r="B48" s="108"/>
      <c r="C48" s="25" t="s">
        <v>35</v>
      </c>
      <c r="D48" s="23">
        <f>F4+1</f>
        <v>44913</v>
      </c>
      <c r="E48" s="24">
        <v>43</v>
      </c>
      <c r="F48" s="23">
        <f t="shared" si="0"/>
        <v>44955</v>
      </c>
    </row>
    <row r="49" spans="1:7" x14ac:dyDescent="0.25">
      <c r="A49" s="32">
        <f t="shared" si="1"/>
        <v>47</v>
      </c>
      <c r="B49" s="108"/>
      <c r="C49" s="131" t="s">
        <v>15</v>
      </c>
      <c r="D49" s="131"/>
      <c r="E49" s="131"/>
      <c r="F49" s="131"/>
    </row>
    <row r="50" spans="1:7" x14ac:dyDescent="0.25">
      <c r="A50" s="32">
        <f t="shared" si="1"/>
        <v>48</v>
      </c>
      <c r="B50" s="108"/>
      <c r="C50" s="7" t="s">
        <v>53</v>
      </c>
      <c r="D50" s="8">
        <v>44956</v>
      </c>
      <c r="E50" s="9">
        <f>105+8+7-1+15+15</f>
        <v>149</v>
      </c>
      <c r="F50" s="8">
        <f t="shared" ref="F50:F121" si="5">D50+E50-1</f>
        <v>45104</v>
      </c>
    </row>
    <row r="51" spans="1:7" ht="26.25" x14ac:dyDescent="0.25">
      <c r="A51" s="32">
        <f t="shared" si="1"/>
        <v>49</v>
      </c>
      <c r="B51" s="108" t="s">
        <v>185</v>
      </c>
      <c r="C51" s="83" t="s">
        <v>578</v>
      </c>
      <c r="D51" s="84">
        <f>D50</f>
        <v>44956</v>
      </c>
      <c r="E51" s="85">
        <v>15</v>
      </c>
      <c r="F51" s="84">
        <f>D51+E51-1</f>
        <v>44970</v>
      </c>
      <c r="G51" s="41" t="s">
        <v>433</v>
      </c>
    </row>
    <row r="52" spans="1:7" ht="26.25" x14ac:dyDescent="0.25">
      <c r="A52" s="32">
        <f t="shared" si="1"/>
        <v>50</v>
      </c>
      <c r="B52" s="108" t="s">
        <v>186</v>
      </c>
      <c r="C52" s="83" t="s">
        <v>579</v>
      </c>
      <c r="D52" s="84">
        <f>F51+1</f>
        <v>44971</v>
      </c>
      <c r="E52" s="85">
        <v>15</v>
      </c>
      <c r="F52" s="84">
        <f>D52+E52-1</f>
        <v>44985</v>
      </c>
      <c r="G52" s="41" t="s">
        <v>433</v>
      </c>
    </row>
    <row r="53" spans="1:7" x14ac:dyDescent="0.25">
      <c r="A53" s="32">
        <f t="shared" si="1"/>
        <v>51</v>
      </c>
      <c r="B53" s="108" t="s">
        <v>471</v>
      </c>
      <c r="C53" s="17" t="s">
        <v>284</v>
      </c>
      <c r="D53" s="18">
        <f>F52+1</f>
        <v>44986</v>
      </c>
      <c r="E53" s="19">
        <v>1</v>
      </c>
      <c r="F53" s="18">
        <f t="shared" si="5"/>
        <v>44986</v>
      </c>
      <c r="G53" s="41" t="s">
        <v>438</v>
      </c>
    </row>
    <row r="54" spans="1:7" ht="28.5" x14ac:dyDescent="0.25">
      <c r="A54" s="32">
        <f t="shared" si="1"/>
        <v>52</v>
      </c>
      <c r="B54" s="108" t="s">
        <v>472</v>
      </c>
      <c r="C54" s="17" t="s">
        <v>285</v>
      </c>
      <c r="D54" s="18">
        <f>F53+1</f>
        <v>44987</v>
      </c>
      <c r="E54" s="19">
        <v>1</v>
      </c>
      <c r="F54" s="18">
        <f t="shared" si="5"/>
        <v>44987</v>
      </c>
      <c r="G54" s="41" t="s">
        <v>438</v>
      </c>
    </row>
    <row r="55" spans="1:7" x14ac:dyDescent="0.25">
      <c r="A55" s="32">
        <f t="shared" si="1"/>
        <v>53</v>
      </c>
      <c r="B55" s="108" t="s">
        <v>473</v>
      </c>
      <c r="C55" s="17" t="s">
        <v>286</v>
      </c>
      <c r="D55" s="18">
        <f>F54</f>
        <v>44987</v>
      </c>
      <c r="E55" s="19">
        <v>1</v>
      </c>
      <c r="F55" s="18">
        <f t="shared" si="5"/>
        <v>44987</v>
      </c>
      <c r="G55" s="41" t="s">
        <v>438</v>
      </c>
    </row>
    <row r="56" spans="1:7" ht="38.25" x14ac:dyDescent="0.25">
      <c r="A56" s="32">
        <f t="shared" si="1"/>
        <v>54</v>
      </c>
      <c r="B56" s="108" t="s">
        <v>210</v>
      </c>
      <c r="C56" s="10" t="s">
        <v>363</v>
      </c>
      <c r="D56" s="11">
        <f>D52</f>
        <v>44971</v>
      </c>
      <c r="E56" s="12">
        <v>15</v>
      </c>
      <c r="F56" s="11">
        <f t="shared" si="5"/>
        <v>44985</v>
      </c>
      <c r="G56" s="41" t="s">
        <v>433</v>
      </c>
    </row>
    <row r="57" spans="1:7" ht="28.5" x14ac:dyDescent="0.25">
      <c r="A57" s="32">
        <f t="shared" si="1"/>
        <v>55</v>
      </c>
      <c r="B57" s="108" t="s">
        <v>474</v>
      </c>
      <c r="C57" s="71" t="s">
        <v>569</v>
      </c>
      <c r="D57" s="72">
        <f>D50+36</f>
        <v>44992</v>
      </c>
      <c r="E57" s="73">
        <v>8</v>
      </c>
      <c r="F57" s="72">
        <f>D57+E57-1</f>
        <v>44999</v>
      </c>
      <c r="G57" s="41" t="s">
        <v>433</v>
      </c>
    </row>
    <row r="58" spans="1:7" ht="26.25" x14ac:dyDescent="0.25">
      <c r="A58" s="32">
        <f t="shared" si="1"/>
        <v>56</v>
      </c>
      <c r="B58" s="78" t="s">
        <v>208</v>
      </c>
      <c r="C58" s="13" t="s">
        <v>99</v>
      </c>
      <c r="D58" s="14">
        <f>F57+1</f>
        <v>45000</v>
      </c>
      <c r="E58" s="15">
        <v>105</v>
      </c>
      <c r="F58" s="14">
        <f t="shared" si="5"/>
        <v>45104</v>
      </c>
      <c r="G58" s="41" t="s">
        <v>433</v>
      </c>
    </row>
    <row r="59" spans="1:7" x14ac:dyDescent="0.25">
      <c r="A59" s="32">
        <f t="shared" si="1"/>
        <v>57</v>
      </c>
      <c r="B59" s="108" t="s">
        <v>475</v>
      </c>
      <c r="C59" s="17" t="s">
        <v>288</v>
      </c>
      <c r="D59" s="18">
        <f>F56+1</f>
        <v>44986</v>
      </c>
      <c r="E59" s="19">
        <v>1</v>
      </c>
      <c r="F59" s="18">
        <f t="shared" si="5"/>
        <v>44986</v>
      </c>
      <c r="G59" s="41" t="s">
        <v>438</v>
      </c>
    </row>
    <row r="60" spans="1:7" x14ac:dyDescent="0.25">
      <c r="A60" s="32">
        <f t="shared" si="1"/>
        <v>58</v>
      </c>
      <c r="B60" s="108" t="s">
        <v>476</v>
      </c>
      <c r="C60" s="17" t="s">
        <v>289</v>
      </c>
      <c r="D60" s="18">
        <f>F59+1</f>
        <v>44987</v>
      </c>
      <c r="E60" s="19">
        <v>1</v>
      </c>
      <c r="F60" s="18">
        <f t="shared" si="5"/>
        <v>44987</v>
      </c>
      <c r="G60" s="41" t="s">
        <v>438</v>
      </c>
    </row>
    <row r="61" spans="1:7" x14ac:dyDescent="0.25">
      <c r="A61" s="32">
        <f t="shared" si="1"/>
        <v>59</v>
      </c>
      <c r="B61" s="108" t="s">
        <v>477</v>
      </c>
      <c r="C61" s="17" t="s">
        <v>560</v>
      </c>
      <c r="D61" s="18">
        <f>F60+1</f>
        <v>44988</v>
      </c>
      <c r="E61" s="19">
        <v>2</v>
      </c>
      <c r="F61" s="18">
        <f t="shared" si="5"/>
        <v>44989</v>
      </c>
      <c r="G61" s="41" t="s">
        <v>438</v>
      </c>
    </row>
    <row r="62" spans="1:7" ht="28.5" x14ac:dyDescent="0.25">
      <c r="A62" s="32">
        <f t="shared" si="1"/>
        <v>60</v>
      </c>
      <c r="B62" s="108" t="s">
        <v>479</v>
      </c>
      <c r="C62" s="17" t="s">
        <v>291</v>
      </c>
      <c r="D62" s="18">
        <f>F61+1</f>
        <v>44990</v>
      </c>
      <c r="E62" s="19">
        <v>2</v>
      </c>
      <c r="F62" s="18">
        <f t="shared" si="5"/>
        <v>44991</v>
      </c>
      <c r="G62" s="41" t="s">
        <v>438</v>
      </c>
    </row>
    <row r="63" spans="1:7" ht="28.5" x14ac:dyDescent="0.25">
      <c r="A63" s="32">
        <f t="shared" si="1"/>
        <v>61</v>
      </c>
      <c r="B63" s="108" t="s">
        <v>480</v>
      </c>
      <c r="C63" s="17" t="s">
        <v>292</v>
      </c>
      <c r="D63" s="18">
        <f>F62</f>
        <v>44991</v>
      </c>
      <c r="E63" s="19">
        <v>1</v>
      </c>
      <c r="F63" s="18">
        <f t="shared" si="5"/>
        <v>44991</v>
      </c>
      <c r="G63" s="41" t="s">
        <v>438</v>
      </c>
    </row>
    <row r="64" spans="1:7" x14ac:dyDescent="0.25">
      <c r="A64" s="32">
        <f t="shared" si="1"/>
        <v>62</v>
      </c>
      <c r="B64" s="108" t="s">
        <v>481</v>
      </c>
      <c r="C64" s="17" t="s">
        <v>293</v>
      </c>
      <c r="D64" s="18">
        <f>F63+1</f>
        <v>44992</v>
      </c>
      <c r="E64" s="19">
        <v>2</v>
      </c>
      <c r="F64" s="18">
        <f t="shared" si="5"/>
        <v>44993</v>
      </c>
      <c r="G64" s="41" t="s">
        <v>438</v>
      </c>
    </row>
    <row r="65" spans="1:7" ht="28.5" x14ac:dyDescent="0.25">
      <c r="A65" s="32">
        <f t="shared" si="1"/>
        <v>63</v>
      </c>
      <c r="B65" s="108" t="s">
        <v>482</v>
      </c>
      <c r="C65" s="17" t="s">
        <v>294</v>
      </c>
      <c r="D65" s="18">
        <f>F64</f>
        <v>44993</v>
      </c>
      <c r="E65" s="19">
        <v>2</v>
      </c>
      <c r="F65" s="18">
        <f t="shared" si="5"/>
        <v>44994</v>
      </c>
      <c r="G65" s="41" t="s">
        <v>438</v>
      </c>
    </row>
    <row r="66" spans="1:7" x14ac:dyDescent="0.25">
      <c r="A66" s="32">
        <f t="shared" si="1"/>
        <v>64</v>
      </c>
      <c r="B66" s="108" t="s">
        <v>483</v>
      </c>
      <c r="C66" s="17" t="s">
        <v>295</v>
      </c>
      <c r="D66" s="18">
        <f>F65</f>
        <v>44994</v>
      </c>
      <c r="E66" s="19">
        <v>1</v>
      </c>
      <c r="F66" s="18">
        <f t="shared" si="5"/>
        <v>44994</v>
      </c>
      <c r="G66" s="41" t="s">
        <v>438</v>
      </c>
    </row>
    <row r="67" spans="1:7" ht="28.5" x14ac:dyDescent="0.25">
      <c r="A67" s="32">
        <f t="shared" si="1"/>
        <v>65</v>
      </c>
      <c r="B67" s="108" t="s">
        <v>484</v>
      </c>
      <c r="C67" s="17" t="s">
        <v>296</v>
      </c>
      <c r="D67" s="18">
        <f>F66+1</f>
        <v>44995</v>
      </c>
      <c r="E67" s="19">
        <v>1</v>
      </c>
      <c r="F67" s="18">
        <f t="shared" si="5"/>
        <v>44995</v>
      </c>
      <c r="G67" s="41" t="s">
        <v>438</v>
      </c>
    </row>
    <row r="68" spans="1:7" x14ac:dyDescent="0.25">
      <c r="A68" s="32">
        <f t="shared" si="1"/>
        <v>66</v>
      </c>
      <c r="B68" s="108" t="s">
        <v>485</v>
      </c>
      <c r="C68" s="17" t="s">
        <v>297</v>
      </c>
      <c r="D68" s="18">
        <f>F67</f>
        <v>44995</v>
      </c>
      <c r="E68" s="19">
        <v>1</v>
      </c>
      <c r="F68" s="18">
        <f t="shared" si="5"/>
        <v>44995</v>
      </c>
      <c r="G68" s="41" t="s">
        <v>438</v>
      </c>
    </row>
    <row r="69" spans="1:7" x14ac:dyDescent="0.25">
      <c r="A69" s="32">
        <f t="shared" si="1"/>
        <v>67</v>
      </c>
      <c r="B69" s="108" t="s">
        <v>486</v>
      </c>
      <c r="C69" s="17" t="s">
        <v>298</v>
      </c>
      <c r="D69" s="18">
        <f t="shared" ref="D69:D76" si="6">F68+1</f>
        <v>44996</v>
      </c>
      <c r="E69" s="19">
        <v>1</v>
      </c>
      <c r="F69" s="18">
        <f t="shared" si="5"/>
        <v>44996</v>
      </c>
      <c r="G69" s="41" t="s">
        <v>438</v>
      </c>
    </row>
    <row r="70" spans="1:7" x14ac:dyDescent="0.25">
      <c r="A70" s="32">
        <f t="shared" ref="A70:A133" si="7">A69+1</f>
        <v>68</v>
      </c>
      <c r="B70" s="108" t="s">
        <v>487</v>
      </c>
      <c r="C70" s="17" t="s">
        <v>299</v>
      </c>
      <c r="D70" s="18">
        <f t="shared" si="6"/>
        <v>44997</v>
      </c>
      <c r="E70" s="19">
        <v>2</v>
      </c>
      <c r="F70" s="18">
        <f t="shared" si="5"/>
        <v>44998</v>
      </c>
      <c r="G70" s="41" t="s">
        <v>438</v>
      </c>
    </row>
    <row r="71" spans="1:7" ht="28.5" x14ac:dyDescent="0.25">
      <c r="A71" s="32">
        <f t="shared" si="7"/>
        <v>69</v>
      </c>
      <c r="B71" s="108" t="s">
        <v>488</v>
      </c>
      <c r="C71" s="17" t="s">
        <v>300</v>
      </c>
      <c r="D71" s="18">
        <f t="shared" si="6"/>
        <v>44999</v>
      </c>
      <c r="E71" s="19">
        <v>2</v>
      </c>
      <c r="F71" s="18">
        <f t="shared" si="5"/>
        <v>45000</v>
      </c>
      <c r="G71" s="41" t="s">
        <v>438</v>
      </c>
    </row>
    <row r="72" spans="1:7" x14ac:dyDescent="0.25">
      <c r="A72" s="32">
        <f t="shared" si="7"/>
        <v>70</v>
      </c>
      <c r="B72" s="108" t="s">
        <v>489</v>
      </c>
      <c r="C72" s="17" t="s">
        <v>277</v>
      </c>
      <c r="D72" s="18">
        <f t="shared" si="6"/>
        <v>45001</v>
      </c>
      <c r="E72" s="19">
        <v>1</v>
      </c>
      <c r="F72" s="18">
        <f t="shared" si="5"/>
        <v>45001</v>
      </c>
      <c r="G72" s="41" t="s">
        <v>438</v>
      </c>
    </row>
    <row r="73" spans="1:7" ht="28.5" x14ac:dyDescent="0.25">
      <c r="A73" s="32">
        <f t="shared" si="7"/>
        <v>71</v>
      </c>
      <c r="B73" s="108" t="s">
        <v>490</v>
      </c>
      <c r="C73" s="17" t="s">
        <v>301</v>
      </c>
      <c r="D73" s="18">
        <f t="shared" si="6"/>
        <v>45002</v>
      </c>
      <c r="E73" s="19">
        <v>2</v>
      </c>
      <c r="F73" s="18">
        <f t="shared" si="5"/>
        <v>45003</v>
      </c>
      <c r="G73" s="41" t="s">
        <v>438</v>
      </c>
    </row>
    <row r="74" spans="1:7" ht="28.5" x14ac:dyDescent="0.25">
      <c r="A74" s="32">
        <f t="shared" si="7"/>
        <v>72</v>
      </c>
      <c r="B74" s="108" t="s">
        <v>491</v>
      </c>
      <c r="C74" s="17" t="s">
        <v>302</v>
      </c>
      <c r="D74" s="18">
        <f t="shared" si="6"/>
        <v>45004</v>
      </c>
      <c r="E74" s="19">
        <v>1</v>
      </c>
      <c r="F74" s="18">
        <f t="shared" si="5"/>
        <v>45004</v>
      </c>
      <c r="G74" s="41" t="s">
        <v>438</v>
      </c>
    </row>
    <row r="75" spans="1:7" ht="28.5" x14ac:dyDescent="0.25">
      <c r="A75" s="32">
        <f t="shared" si="7"/>
        <v>73</v>
      </c>
      <c r="B75" s="108" t="s">
        <v>492</v>
      </c>
      <c r="C75" s="17" t="s">
        <v>313</v>
      </c>
      <c r="D75" s="18">
        <f t="shared" si="6"/>
        <v>45005</v>
      </c>
      <c r="E75" s="19">
        <v>1</v>
      </c>
      <c r="F75" s="18">
        <f t="shared" si="5"/>
        <v>45005</v>
      </c>
      <c r="G75" s="41" t="s">
        <v>438</v>
      </c>
    </row>
    <row r="76" spans="1:7" ht="28.5" x14ac:dyDescent="0.25">
      <c r="A76" s="32">
        <f t="shared" si="7"/>
        <v>74</v>
      </c>
      <c r="B76" s="108" t="s">
        <v>493</v>
      </c>
      <c r="C76" s="17" t="s">
        <v>303</v>
      </c>
      <c r="D76" s="18">
        <f t="shared" si="6"/>
        <v>45006</v>
      </c>
      <c r="E76" s="19">
        <v>1</v>
      </c>
      <c r="F76" s="18">
        <f t="shared" si="5"/>
        <v>45006</v>
      </c>
      <c r="G76" s="41" t="s">
        <v>438</v>
      </c>
    </row>
    <row r="77" spans="1:7" ht="28.5" x14ac:dyDescent="0.25">
      <c r="A77" s="32">
        <f t="shared" si="7"/>
        <v>75</v>
      </c>
      <c r="B77" s="108" t="s">
        <v>494</v>
      </c>
      <c r="C77" s="17" t="s">
        <v>304</v>
      </c>
      <c r="D77" s="18">
        <f>F76</f>
        <v>45006</v>
      </c>
      <c r="E77" s="19">
        <v>1</v>
      </c>
      <c r="F77" s="18">
        <f t="shared" si="5"/>
        <v>45006</v>
      </c>
      <c r="G77" s="41" t="s">
        <v>438</v>
      </c>
    </row>
    <row r="78" spans="1:7" x14ac:dyDescent="0.25">
      <c r="A78" s="32">
        <f t="shared" si="7"/>
        <v>76</v>
      </c>
      <c r="B78" s="108" t="s">
        <v>495</v>
      </c>
      <c r="C78" s="17" t="s">
        <v>305</v>
      </c>
      <c r="D78" s="18">
        <f t="shared" ref="D78:D79" si="8">F77+1</f>
        <v>45007</v>
      </c>
      <c r="E78" s="19">
        <v>2</v>
      </c>
      <c r="F78" s="18">
        <f t="shared" si="5"/>
        <v>45008</v>
      </c>
      <c r="G78" s="41" t="s">
        <v>438</v>
      </c>
    </row>
    <row r="79" spans="1:7" x14ac:dyDescent="0.25">
      <c r="A79" s="32">
        <f t="shared" si="7"/>
        <v>77</v>
      </c>
      <c r="B79" s="108" t="s">
        <v>496</v>
      </c>
      <c r="C79" s="17" t="s">
        <v>306</v>
      </c>
      <c r="D79" s="18">
        <f t="shared" si="8"/>
        <v>45009</v>
      </c>
      <c r="E79" s="19">
        <v>1</v>
      </c>
      <c r="F79" s="18">
        <f t="shared" si="5"/>
        <v>45009</v>
      </c>
      <c r="G79" s="41" t="s">
        <v>438</v>
      </c>
    </row>
    <row r="80" spans="1:7" ht="28.5" x14ac:dyDescent="0.25">
      <c r="A80" s="32">
        <f t="shared" si="7"/>
        <v>78</v>
      </c>
      <c r="B80" s="108" t="s">
        <v>497</v>
      </c>
      <c r="C80" s="17" t="s">
        <v>307</v>
      </c>
      <c r="D80" s="18">
        <f>F79+1</f>
        <v>45010</v>
      </c>
      <c r="E80" s="19">
        <v>3</v>
      </c>
      <c r="F80" s="18">
        <f t="shared" si="5"/>
        <v>45012</v>
      </c>
      <c r="G80" s="41" t="s">
        <v>438</v>
      </c>
    </row>
    <row r="81" spans="1:8" x14ac:dyDescent="0.25">
      <c r="A81" s="32">
        <f t="shared" si="7"/>
        <v>79</v>
      </c>
      <c r="B81" s="108" t="s">
        <v>498</v>
      </c>
      <c r="C81" s="17" t="s">
        <v>308</v>
      </c>
      <c r="D81" s="18">
        <f t="shared" ref="D81:D86" si="9">F80+1</f>
        <v>45013</v>
      </c>
      <c r="E81" s="19">
        <v>1</v>
      </c>
      <c r="F81" s="18">
        <f t="shared" si="5"/>
        <v>45013</v>
      </c>
      <c r="G81" s="41" t="s">
        <v>438</v>
      </c>
    </row>
    <row r="82" spans="1:8" ht="28.5" x14ac:dyDescent="0.25">
      <c r="A82" s="32">
        <f t="shared" si="7"/>
        <v>80</v>
      </c>
      <c r="B82" s="108" t="s">
        <v>499</v>
      </c>
      <c r="C82" s="17" t="s">
        <v>582</v>
      </c>
      <c r="D82" s="18">
        <f t="shared" si="9"/>
        <v>45014</v>
      </c>
      <c r="E82" s="19">
        <v>7</v>
      </c>
      <c r="F82" s="18">
        <f t="shared" si="5"/>
        <v>45020</v>
      </c>
      <c r="G82" s="51" t="s">
        <v>431</v>
      </c>
    </row>
    <row r="83" spans="1:8" ht="42.75" x14ac:dyDescent="0.25">
      <c r="A83" s="32">
        <f t="shared" si="7"/>
        <v>81</v>
      </c>
      <c r="B83" s="108" t="s">
        <v>500</v>
      </c>
      <c r="C83" s="17" t="s">
        <v>310</v>
      </c>
      <c r="D83" s="18">
        <f t="shared" si="9"/>
        <v>45021</v>
      </c>
      <c r="E83" s="19">
        <v>10</v>
      </c>
      <c r="F83" s="18">
        <f t="shared" si="5"/>
        <v>45030</v>
      </c>
      <c r="G83" s="41" t="s">
        <v>438</v>
      </c>
    </row>
    <row r="84" spans="1:8" ht="28.5" x14ac:dyDescent="0.25">
      <c r="A84" s="32">
        <f t="shared" si="7"/>
        <v>82</v>
      </c>
      <c r="B84" s="108" t="s">
        <v>501</v>
      </c>
      <c r="C84" s="17" t="s">
        <v>311</v>
      </c>
      <c r="D84" s="18">
        <f t="shared" si="9"/>
        <v>45031</v>
      </c>
      <c r="E84" s="19">
        <v>1</v>
      </c>
      <c r="F84" s="18">
        <f t="shared" si="5"/>
        <v>45031</v>
      </c>
      <c r="G84" s="41" t="s">
        <v>438</v>
      </c>
    </row>
    <row r="85" spans="1:8" ht="28.5" x14ac:dyDescent="0.25">
      <c r="A85" s="32">
        <f t="shared" si="7"/>
        <v>83</v>
      </c>
      <c r="B85" s="108" t="s">
        <v>502</v>
      </c>
      <c r="C85" s="17" t="s">
        <v>312</v>
      </c>
      <c r="D85" s="18">
        <f t="shared" si="9"/>
        <v>45032</v>
      </c>
      <c r="E85" s="19">
        <v>3</v>
      </c>
      <c r="F85" s="18">
        <f t="shared" si="5"/>
        <v>45034</v>
      </c>
      <c r="G85" s="41" t="s">
        <v>438</v>
      </c>
    </row>
    <row r="86" spans="1:8" x14ac:dyDescent="0.25">
      <c r="A86" s="32">
        <f t="shared" si="7"/>
        <v>84</v>
      </c>
      <c r="B86" s="108" t="s">
        <v>503</v>
      </c>
      <c r="C86" s="17" t="s">
        <v>236</v>
      </c>
      <c r="D86" s="18">
        <f t="shared" si="9"/>
        <v>45035</v>
      </c>
      <c r="E86" s="19">
        <v>1</v>
      </c>
      <c r="F86" s="18">
        <f t="shared" si="5"/>
        <v>45035</v>
      </c>
      <c r="G86" s="41" t="s">
        <v>438</v>
      </c>
    </row>
    <row r="87" spans="1:8" ht="28.5" x14ac:dyDescent="0.25">
      <c r="A87" s="32">
        <f t="shared" si="7"/>
        <v>85</v>
      </c>
      <c r="B87" s="108" t="s">
        <v>504</v>
      </c>
      <c r="C87" s="17" t="s">
        <v>318</v>
      </c>
      <c r="D87" s="18">
        <f>F86+1</f>
        <v>45036</v>
      </c>
      <c r="E87" s="19">
        <v>1</v>
      </c>
      <c r="F87" s="18">
        <f t="shared" si="5"/>
        <v>45036</v>
      </c>
      <c r="G87" s="41" t="s">
        <v>438</v>
      </c>
    </row>
    <row r="88" spans="1:8" ht="42.75" x14ac:dyDescent="0.25">
      <c r="A88" s="32">
        <f t="shared" si="7"/>
        <v>86</v>
      </c>
      <c r="B88" s="108" t="s">
        <v>505</v>
      </c>
      <c r="C88" s="17" t="s">
        <v>314</v>
      </c>
      <c r="D88" s="18">
        <f t="shared" ref="D88" si="10">F87+1</f>
        <v>45037</v>
      </c>
      <c r="E88" s="19">
        <v>1</v>
      </c>
      <c r="F88" s="18">
        <f t="shared" si="5"/>
        <v>45037</v>
      </c>
      <c r="G88" s="41" t="s">
        <v>438</v>
      </c>
    </row>
    <row r="89" spans="1:8" ht="28.5" x14ac:dyDescent="0.25">
      <c r="A89" s="32">
        <f t="shared" si="7"/>
        <v>87</v>
      </c>
      <c r="B89" s="108" t="s">
        <v>506</v>
      </c>
      <c r="C89" s="17" t="s">
        <v>315</v>
      </c>
      <c r="D89" s="18">
        <f>F88+1</f>
        <v>45038</v>
      </c>
      <c r="E89" s="19">
        <v>1</v>
      </c>
      <c r="F89" s="18">
        <f t="shared" si="5"/>
        <v>45038</v>
      </c>
      <c r="G89" s="41" t="s">
        <v>438</v>
      </c>
    </row>
    <row r="90" spans="1:8" ht="26.25" x14ac:dyDescent="0.25">
      <c r="A90" s="32">
        <f t="shared" si="7"/>
        <v>88</v>
      </c>
      <c r="B90" s="78" t="s">
        <v>209</v>
      </c>
      <c r="C90" s="20" t="s">
        <v>584</v>
      </c>
      <c r="D90" s="21">
        <f>D58+21</f>
        <v>45021</v>
      </c>
      <c r="E90" s="22">
        <v>9</v>
      </c>
      <c r="F90" s="21">
        <f t="shared" si="5"/>
        <v>45029</v>
      </c>
      <c r="G90" s="41" t="s">
        <v>433</v>
      </c>
    </row>
    <row r="91" spans="1:8" ht="26.25" x14ac:dyDescent="0.25">
      <c r="A91" s="32">
        <f t="shared" si="7"/>
        <v>89</v>
      </c>
      <c r="B91" s="78" t="s">
        <v>209</v>
      </c>
      <c r="C91" s="20" t="s">
        <v>570</v>
      </c>
      <c r="D91" s="21">
        <f>D58+75</f>
        <v>45075</v>
      </c>
      <c r="E91" s="22">
        <v>8</v>
      </c>
      <c r="F91" s="21">
        <f t="shared" si="5"/>
        <v>45082</v>
      </c>
      <c r="G91" s="41" t="s">
        <v>433</v>
      </c>
    </row>
    <row r="92" spans="1:8" x14ac:dyDescent="0.25">
      <c r="A92" s="32">
        <f t="shared" si="7"/>
        <v>90</v>
      </c>
      <c r="B92" s="78"/>
      <c r="C92" s="7" t="s">
        <v>54</v>
      </c>
      <c r="D92" s="8">
        <f>F50+1</f>
        <v>45105</v>
      </c>
      <c r="E92" s="9">
        <f>147+21</f>
        <v>168</v>
      </c>
      <c r="F92" s="8">
        <f t="shared" si="5"/>
        <v>45272</v>
      </c>
    </row>
    <row r="93" spans="1:8" ht="38.25" x14ac:dyDescent="0.25">
      <c r="A93" s="32">
        <f t="shared" si="7"/>
        <v>91</v>
      </c>
      <c r="B93" s="78" t="s">
        <v>213</v>
      </c>
      <c r="C93" s="13" t="s">
        <v>151</v>
      </c>
      <c r="D93" s="14">
        <f>D92</f>
        <v>45105</v>
      </c>
      <c r="E93" s="15">
        <v>105</v>
      </c>
      <c r="F93" s="14">
        <f t="shared" si="5"/>
        <v>45209</v>
      </c>
      <c r="G93" s="41" t="s">
        <v>433</v>
      </c>
    </row>
    <row r="94" spans="1:8" x14ac:dyDescent="0.25">
      <c r="A94" s="32">
        <f t="shared" si="7"/>
        <v>92</v>
      </c>
      <c r="B94" s="108" t="s">
        <v>507</v>
      </c>
      <c r="C94" s="17" t="s">
        <v>316</v>
      </c>
      <c r="D94" s="18">
        <f>D93</f>
        <v>45105</v>
      </c>
      <c r="E94" s="19">
        <v>2</v>
      </c>
      <c r="F94" s="18">
        <f t="shared" si="5"/>
        <v>45106</v>
      </c>
      <c r="G94" s="41" t="s">
        <v>438</v>
      </c>
    </row>
    <row r="95" spans="1:8" ht="28.5" x14ac:dyDescent="0.25">
      <c r="A95" s="32">
        <f t="shared" si="7"/>
        <v>93</v>
      </c>
      <c r="B95" s="108" t="s">
        <v>508</v>
      </c>
      <c r="C95" s="17" t="s">
        <v>561</v>
      </c>
      <c r="D95" s="18">
        <f>D93+96</f>
        <v>45201</v>
      </c>
      <c r="E95" s="19">
        <v>1</v>
      </c>
      <c r="F95" s="18">
        <f t="shared" si="5"/>
        <v>45201</v>
      </c>
      <c r="G95" s="41" t="s">
        <v>433</v>
      </c>
      <c r="H95" s="1" t="s">
        <v>510</v>
      </c>
    </row>
    <row r="96" spans="1:8" x14ac:dyDescent="0.25">
      <c r="A96" s="32">
        <f t="shared" si="7"/>
        <v>94</v>
      </c>
      <c r="B96" s="108" t="s">
        <v>511</v>
      </c>
      <c r="C96" s="17" t="s">
        <v>236</v>
      </c>
      <c r="D96" s="18">
        <f>F95+1</f>
        <v>45202</v>
      </c>
      <c r="E96" s="19">
        <v>1</v>
      </c>
      <c r="F96" s="18">
        <f t="shared" si="5"/>
        <v>45202</v>
      </c>
      <c r="G96" s="41" t="s">
        <v>438</v>
      </c>
    </row>
    <row r="97" spans="1:7" x14ac:dyDescent="0.25">
      <c r="A97" s="32">
        <f t="shared" si="7"/>
        <v>95</v>
      </c>
      <c r="B97" s="108" t="s">
        <v>512</v>
      </c>
      <c r="C97" s="17" t="s">
        <v>320</v>
      </c>
      <c r="D97" s="18">
        <f>F96+1</f>
        <v>45203</v>
      </c>
      <c r="E97" s="19">
        <v>1</v>
      </c>
      <c r="F97" s="18">
        <f t="shared" si="5"/>
        <v>45203</v>
      </c>
      <c r="G97" s="41" t="s">
        <v>438</v>
      </c>
    </row>
    <row r="98" spans="1:7" ht="26.25" x14ac:dyDescent="0.25">
      <c r="A98" s="32">
        <f t="shared" si="7"/>
        <v>96</v>
      </c>
      <c r="B98" s="79" t="s">
        <v>214</v>
      </c>
      <c r="C98" s="45" t="s">
        <v>583</v>
      </c>
      <c r="D98" s="46">
        <f>D93</f>
        <v>45105</v>
      </c>
      <c r="E98" s="47">
        <v>3</v>
      </c>
      <c r="F98" s="46">
        <f>D98+E98-1</f>
        <v>45107</v>
      </c>
      <c r="G98" s="41" t="s">
        <v>433</v>
      </c>
    </row>
    <row r="99" spans="1:7" ht="26.25" x14ac:dyDescent="0.25">
      <c r="A99" s="32">
        <f t="shared" si="7"/>
        <v>97</v>
      </c>
      <c r="B99" s="78" t="s">
        <v>214</v>
      </c>
      <c r="C99" s="20" t="s">
        <v>571</v>
      </c>
      <c r="D99" s="21">
        <f>D93+75</f>
        <v>45180</v>
      </c>
      <c r="E99" s="22">
        <v>8</v>
      </c>
      <c r="F99" s="21">
        <f>D99+E99-1</f>
        <v>45187</v>
      </c>
      <c r="G99" s="41" t="s">
        <v>433</v>
      </c>
    </row>
    <row r="100" spans="1:7" ht="28.5" x14ac:dyDescent="0.25">
      <c r="A100" s="32">
        <f t="shared" si="7"/>
        <v>98</v>
      </c>
      <c r="B100" s="108" t="s">
        <v>211</v>
      </c>
      <c r="C100" s="10" t="s">
        <v>59</v>
      </c>
      <c r="D100" s="11">
        <f>D93</f>
        <v>45105</v>
      </c>
      <c r="E100" s="12">
        <v>147</v>
      </c>
      <c r="F100" s="11">
        <f>D100+E100-1</f>
        <v>45251</v>
      </c>
      <c r="G100" s="41" t="s">
        <v>433</v>
      </c>
    </row>
    <row r="101" spans="1:7" x14ac:dyDescent="0.25">
      <c r="A101" s="32">
        <f t="shared" si="7"/>
        <v>99</v>
      </c>
      <c r="B101" s="108" t="s">
        <v>218</v>
      </c>
      <c r="C101" s="10" t="s">
        <v>109</v>
      </c>
      <c r="D101" s="11">
        <f>D100</f>
        <v>45105</v>
      </c>
      <c r="E101" s="12">
        <v>147</v>
      </c>
      <c r="F101" s="11">
        <f t="shared" si="5"/>
        <v>45251</v>
      </c>
      <c r="G101" s="41" t="s">
        <v>433</v>
      </c>
    </row>
    <row r="102" spans="1:7" x14ac:dyDescent="0.25">
      <c r="A102" s="32">
        <f t="shared" si="7"/>
        <v>100</v>
      </c>
      <c r="B102" s="78" t="s">
        <v>212</v>
      </c>
      <c r="C102" s="29" t="s">
        <v>71</v>
      </c>
      <c r="D102" s="30">
        <f>D92</f>
        <v>45105</v>
      </c>
      <c r="E102" s="31">
        <v>2</v>
      </c>
      <c r="F102" s="30">
        <f t="shared" si="5"/>
        <v>45106</v>
      </c>
      <c r="G102" s="41" t="s">
        <v>433</v>
      </c>
    </row>
    <row r="103" spans="1:7" ht="28.5" x14ac:dyDescent="0.25">
      <c r="A103" s="32">
        <f t="shared" si="7"/>
        <v>101</v>
      </c>
      <c r="B103" s="78" t="s">
        <v>207</v>
      </c>
      <c r="C103" s="71" t="s">
        <v>572</v>
      </c>
      <c r="D103" s="72">
        <f>F100+1</f>
        <v>45252</v>
      </c>
      <c r="E103" s="73">
        <v>18</v>
      </c>
      <c r="F103" s="72">
        <f t="shared" si="5"/>
        <v>45269</v>
      </c>
      <c r="G103" s="41" t="s">
        <v>433</v>
      </c>
    </row>
    <row r="104" spans="1:7" x14ac:dyDescent="0.25">
      <c r="A104" s="32">
        <f t="shared" si="7"/>
        <v>102</v>
      </c>
      <c r="B104" s="108"/>
      <c r="C104" s="53" t="s">
        <v>154</v>
      </c>
      <c r="D104" s="54">
        <f>F100+1</f>
        <v>45252</v>
      </c>
      <c r="E104" s="55">
        <v>21</v>
      </c>
      <c r="F104" s="54">
        <f>D104+E104-1</f>
        <v>45272</v>
      </c>
    </row>
    <row r="105" spans="1:7" x14ac:dyDescent="0.25">
      <c r="A105" s="32">
        <f t="shared" si="7"/>
        <v>103</v>
      </c>
      <c r="B105" s="108"/>
      <c r="C105" s="25" t="s">
        <v>44</v>
      </c>
      <c r="D105" s="23">
        <f>F92+1</f>
        <v>45273</v>
      </c>
      <c r="E105" s="24">
        <v>50</v>
      </c>
      <c r="F105" s="23">
        <f>D105+E105-1</f>
        <v>45322</v>
      </c>
    </row>
    <row r="106" spans="1:7" x14ac:dyDescent="0.25">
      <c r="A106" s="32">
        <f t="shared" si="7"/>
        <v>104</v>
      </c>
      <c r="B106" s="108"/>
      <c r="C106" s="131" t="s">
        <v>14</v>
      </c>
      <c r="D106" s="131"/>
      <c r="E106" s="131"/>
      <c r="F106" s="131"/>
    </row>
    <row r="107" spans="1:7" x14ac:dyDescent="0.25">
      <c r="A107" s="32">
        <f t="shared" si="7"/>
        <v>105</v>
      </c>
      <c r="B107" s="108"/>
      <c r="C107" s="7" t="s">
        <v>55</v>
      </c>
      <c r="D107" s="8">
        <v>45323</v>
      </c>
      <c r="E107" s="9">
        <v>171</v>
      </c>
      <c r="F107" s="8">
        <f t="shared" si="5"/>
        <v>45493</v>
      </c>
    </row>
    <row r="108" spans="1:7" ht="28.5" x14ac:dyDescent="0.25">
      <c r="A108" s="32">
        <f t="shared" si="7"/>
        <v>106</v>
      </c>
      <c r="B108" s="108" t="s">
        <v>187</v>
      </c>
      <c r="C108" s="83" t="s">
        <v>562</v>
      </c>
      <c r="D108" s="84">
        <v>45323</v>
      </c>
      <c r="E108" s="85">
        <v>18</v>
      </c>
      <c r="F108" s="84">
        <f>D108+E108-1</f>
        <v>45340</v>
      </c>
      <c r="G108" s="51" t="s">
        <v>431</v>
      </c>
    </row>
    <row r="109" spans="1:7" ht="28.5" x14ac:dyDescent="0.25">
      <c r="A109" s="32">
        <f t="shared" si="7"/>
        <v>107</v>
      </c>
      <c r="B109" s="108" t="s">
        <v>190</v>
      </c>
      <c r="C109" s="83" t="s">
        <v>563</v>
      </c>
      <c r="D109" s="84">
        <f>F108+1</f>
        <v>45341</v>
      </c>
      <c r="E109" s="85">
        <v>6</v>
      </c>
      <c r="F109" s="84">
        <f>D109+E109-1</f>
        <v>45346</v>
      </c>
      <c r="G109" s="51" t="s">
        <v>431</v>
      </c>
    </row>
    <row r="110" spans="1:7" ht="28.5" x14ac:dyDescent="0.25">
      <c r="A110" s="32">
        <f t="shared" si="7"/>
        <v>108</v>
      </c>
      <c r="B110" s="78" t="s">
        <v>207</v>
      </c>
      <c r="C110" s="71" t="s">
        <v>573</v>
      </c>
      <c r="D110" s="72">
        <f>D107</f>
        <v>45323</v>
      </c>
      <c r="E110" s="73">
        <v>9</v>
      </c>
      <c r="F110" s="72">
        <f t="shared" si="5"/>
        <v>45331</v>
      </c>
      <c r="G110" s="41" t="s">
        <v>433</v>
      </c>
    </row>
    <row r="111" spans="1:7" x14ac:dyDescent="0.25">
      <c r="A111" s="32">
        <f t="shared" si="7"/>
        <v>109</v>
      </c>
      <c r="B111" s="78" t="s">
        <v>215</v>
      </c>
      <c r="C111" s="13" t="s">
        <v>574</v>
      </c>
      <c r="D111" s="14">
        <f>F110+1</f>
        <v>45332</v>
      </c>
      <c r="E111" s="15">
        <f>128+10</f>
        <v>138</v>
      </c>
      <c r="F111" s="14">
        <f>D111+E111-1</f>
        <v>45469</v>
      </c>
      <c r="G111" s="41" t="s">
        <v>433</v>
      </c>
    </row>
    <row r="112" spans="1:7" x14ac:dyDescent="0.25">
      <c r="A112" s="32">
        <f t="shared" si="7"/>
        <v>110</v>
      </c>
      <c r="B112" s="108" t="s">
        <v>513</v>
      </c>
      <c r="C112" s="17" t="s">
        <v>321</v>
      </c>
      <c r="D112" s="18">
        <f>D111+1</f>
        <v>45333</v>
      </c>
      <c r="E112" s="19">
        <v>1</v>
      </c>
      <c r="F112" s="18">
        <f t="shared" ref="F112:F117" si="11">D112+E112-1</f>
        <v>45333</v>
      </c>
      <c r="G112" s="41" t="s">
        <v>438</v>
      </c>
    </row>
    <row r="113" spans="1:7" x14ac:dyDescent="0.25">
      <c r="A113" s="32">
        <f t="shared" si="7"/>
        <v>111</v>
      </c>
      <c r="B113" s="108" t="s">
        <v>514</v>
      </c>
      <c r="C113" s="17" t="s">
        <v>322</v>
      </c>
      <c r="D113" s="18">
        <f>D112+1</f>
        <v>45334</v>
      </c>
      <c r="E113" s="19">
        <v>1</v>
      </c>
      <c r="F113" s="18">
        <f t="shared" si="11"/>
        <v>45334</v>
      </c>
      <c r="G113" s="41" t="s">
        <v>438</v>
      </c>
    </row>
    <row r="114" spans="1:7" x14ac:dyDescent="0.25">
      <c r="A114" s="32">
        <f t="shared" si="7"/>
        <v>112</v>
      </c>
      <c r="B114" s="108" t="s">
        <v>515</v>
      </c>
      <c r="C114" s="17" t="s">
        <v>323</v>
      </c>
      <c r="D114" s="18">
        <f>D113</f>
        <v>45334</v>
      </c>
      <c r="E114" s="19">
        <v>1</v>
      </c>
      <c r="F114" s="18">
        <f t="shared" si="11"/>
        <v>45334</v>
      </c>
      <c r="G114" s="41" t="s">
        <v>438</v>
      </c>
    </row>
    <row r="115" spans="1:7" ht="28.5" x14ac:dyDescent="0.25">
      <c r="A115" s="32">
        <f t="shared" si="7"/>
        <v>113</v>
      </c>
      <c r="B115" s="108" t="s">
        <v>516</v>
      </c>
      <c r="C115" s="17" t="s">
        <v>324</v>
      </c>
      <c r="D115" s="18">
        <f>D114+1</f>
        <v>45335</v>
      </c>
      <c r="E115" s="19">
        <v>1</v>
      </c>
      <c r="F115" s="18">
        <f t="shared" si="11"/>
        <v>45335</v>
      </c>
      <c r="G115" s="41" t="s">
        <v>438</v>
      </c>
    </row>
    <row r="116" spans="1:7" x14ac:dyDescent="0.25">
      <c r="A116" s="32">
        <f t="shared" si="7"/>
        <v>114</v>
      </c>
      <c r="B116" s="108" t="s">
        <v>517</v>
      </c>
      <c r="C116" s="17" t="s">
        <v>322</v>
      </c>
      <c r="D116" s="18">
        <f>D115+1</f>
        <v>45336</v>
      </c>
      <c r="E116" s="19">
        <v>1</v>
      </c>
      <c r="F116" s="18">
        <f t="shared" si="11"/>
        <v>45336</v>
      </c>
      <c r="G116" s="41" t="s">
        <v>438</v>
      </c>
    </row>
    <row r="117" spans="1:7" x14ac:dyDescent="0.25">
      <c r="A117" s="32">
        <f t="shared" si="7"/>
        <v>115</v>
      </c>
      <c r="B117" s="108" t="s">
        <v>518</v>
      </c>
      <c r="C117" s="17" t="s">
        <v>323</v>
      </c>
      <c r="D117" s="18">
        <f>D116</f>
        <v>45336</v>
      </c>
      <c r="E117" s="19">
        <v>1</v>
      </c>
      <c r="F117" s="18">
        <f t="shared" si="11"/>
        <v>45336</v>
      </c>
      <c r="G117" s="41" t="s">
        <v>438</v>
      </c>
    </row>
    <row r="118" spans="1:7" ht="26.25" x14ac:dyDescent="0.25">
      <c r="A118" s="32">
        <f t="shared" si="7"/>
        <v>116</v>
      </c>
      <c r="B118" s="78" t="s">
        <v>217</v>
      </c>
      <c r="C118" s="20" t="s">
        <v>575</v>
      </c>
      <c r="D118" s="21">
        <f>D111+21</f>
        <v>45353</v>
      </c>
      <c r="E118" s="22">
        <v>14</v>
      </c>
      <c r="F118" s="21">
        <f t="shared" si="5"/>
        <v>45366</v>
      </c>
      <c r="G118" s="41" t="s">
        <v>433</v>
      </c>
    </row>
    <row r="119" spans="1:7" x14ac:dyDescent="0.25">
      <c r="A119" s="32">
        <f t="shared" si="7"/>
        <v>117</v>
      </c>
      <c r="B119" s="108" t="s">
        <v>219</v>
      </c>
      <c r="C119" s="10" t="s">
        <v>40</v>
      </c>
      <c r="D119" s="11">
        <f>D111+5</f>
        <v>45337</v>
      </c>
      <c r="E119" s="38">
        <v>130</v>
      </c>
      <c r="F119" s="11">
        <f t="shared" si="5"/>
        <v>45466</v>
      </c>
      <c r="G119" s="41" t="s">
        <v>433</v>
      </c>
    </row>
    <row r="120" spans="1:7" ht="26.25" x14ac:dyDescent="0.25">
      <c r="A120" s="32">
        <f t="shared" si="7"/>
        <v>118</v>
      </c>
      <c r="B120" s="108" t="s">
        <v>221</v>
      </c>
      <c r="C120" s="10" t="s">
        <v>107</v>
      </c>
      <c r="D120" s="11">
        <f>F119+1</f>
        <v>45467</v>
      </c>
      <c r="E120" s="12">
        <v>3</v>
      </c>
      <c r="F120" s="11">
        <f>D120+E120-1</f>
        <v>45469</v>
      </c>
      <c r="G120" s="41" t="s">
        <v>433</v>
      </c>
    </row>
    <row r="121" spans="1:7" x14ac:dyDescent="0.25">
      <c r="A121" s="32">
        <f t="shared" si="7"/>
        <v>119</v>
      </c>
      <c r="B121" s="108"/>
      <c r="C121" s="7" t="s">
        <v>49</v>
      </c>
      <c r="D121" s="8">
        <f>F107+1</f>
        <v>45494</v>
      </c>
      <c r="E121" s="9">
        <f>121+21+10</f>
        <v>152</v>
      </c>
      <c r="F121" s="8">
        <f t="shared" si="5"/>
        <v>45645</v>
      </c>
    </row>
    <row r="122" spans="1:7" x14ac:dyDescent="0.25">
      <c r="A122" s="32">
        <f t="shared" si="7"/>
        <v>120</v>
      </c>
      <c r="B122" s="78" t="s">
        <v>216</v>
      </c>
      <c r="C122" s="13" t="s">
        <v>576</v>
      </c>
      <c r="D122" s="14">
        <f>D121</f>
        <v>45494</v>
      </c>
      <c r="E122" s="15">
        <f>121+10</f>
        <v>131</v>
      </c>
      <c r="F122" s="14">
        <f>D122+E122-1</f>
        <v>45624</v>
      </c>
      <c r="G122" s="41" t="s">
        <v>433</v>
      </c>
    </row>
    <row r="123" spans="1:7" ht="42.75" x14ac:dyDescent="0.25">
      <c r="A123" s="32">
        <f t="shared" si="7"/>
        <v>121</v>
      </c>
      <c r="B123" s="108" t="s">
        <v>521</v>
      </c>
      <c r="C123" s="17" t="s">
        <v>428</v>
      </c>
      <c r="D123" s="18">
        <f>D122+1</f>
        <v>45495</v>
      </c>
      <c r="E123" s="19">
        <v>6</v>
      </c>
      <c r="F123" s="18">
        <f t="shared" ref="F123:F135" si="12">D123+E123-1</f>
        <v>45500</v>
      </c>
      <c r="G123" s="41" t="s">
        <v>438</v>
      </c>
    </row>
    <row r="124" spans="1:7" x14ac:dyDescent="0.25">
      <c r="A124" s="32">
        <f t="shared" si="7"/>
        <v>122</v>
      </c>
      <c r="B124" s="108" t="s">
        <v>523</v>
      </c>
      <c r="C124" s="17" t="s">
        <v>396</v>
      </c>
      <c r="D124" s="18">
        <f>F123+1</f>
        <v>45501</v>
      </c>
      <c r="E124" s="19">
        <v>1</v>
      </c>
      <c r="F124" s="18">
        <f t="shared" si="12"/>
        <v>45501</v>
      </c>
      <c r="G124" s="41" t="s">
        <v>438</v>
      </c>
    </row>
    <row r="125" spans="1:7" ht="28.5" x14ac:dyDescent="0.25">
      <c r="A125" s="32">
        <f t="shared" si="7"/>
        <v>123</v>
      </c>
      <c r="B125" s="108" t="s">
        <v>524</v>
      </c>
      <c r="C125" s="17" t="s">
        <v>332</v>
      </c>
      <c r="D125" s="18">
        <f>F124</f>
        <v>45501</v>
      </c>
      <c r="E125" s="19">
        <v>1</v>
      </c>
      <c r="F125" s="18">
        <f t="shared" si="12"/>
        <v>45501</v>
      </c>
      <c r="G125" s="41" t="s">
        <v>438</v>
      </c>
    </row>
    <row r="126" spans="1:7" x14ac:dyDescent="0.25">
      <c r="A126" s="32">
        <f t="shared" si="7"/>
        <v>124</v>
      </c>
      <c r="B126" s="108" t="s">
        <v>525</v>
      </c>
      <c r="C126" s="17" t="s">
        <v>334</v>
      </c>
      <c r="D126" s="18">
        <f>F123+1</f>
        <v>45501</v>
      </c>
      <c r="E126" s="19">
        <v>1</v>
      </c>
      <c r="F126" s="18">
        <f t="shared" si="12"/>
        <v>45501</v>
      </c>
    </row>
    <row r="127" spans="1:7" x14ac:dyDescent="0.25">
      <c r="A127" s="32">
        <f t="shared" si="7"/>
        <v>125</v>
      </c>
      <c r="B127" s="108" t="s">
        <v>527</v>
      </c>
      <c r="C127" s="17" t="s">
        <v>335</v>
      </c>
      <c r="D127" s="18">
        <f>F126+1</f>
        <v>45502</v>
      </c>
      <c r="E127" s="19">
        <v>1</v>
      </c>
      <c r="F127" s="18">
        <f t="shared" si="12"/>
        <v>45502</v>
      </c>
      <c r="G127" s="41" t="s">
        <v>438</v>
      </c>
    </row>
    <row r="128" spans="1:7" ht="28.5" x14ac:dyDescent="0.25">
      <c r="A128" s="32">
        <f t="shared" si="7"/>
        <v>126</v>
      </c>
      <c r="B128" s="108" t="s">
        <v>529</v>
      </c>
      <c r="C128" s="17" t="s">
        <v>337</v>
      </c>
      <c r="D128" s="18">
        <f>F127+1</f>
        <v>45503</v>
      </c>
      <c r="E128" s="19">
        <v>1</v>
      </c>
      <c r="F128" s="18">
        <f t="shared" si="12"/>
        <v>45503</v>
      </c>
      <c r="G128" s="41" t="s">
        <v>438</v>
      </c>
    </row>
    <row r="129" spans="1:7" ht="28.5" x14ac:dyDescent="0.25">
      <c r="A129" s="32">
        <f t="shared" si="7"/>
        <v>127</v>
      </c>
      <c r="B129" s="108" t="s">
        <v>530</v>
      </c>
      <c r="C129" s="17" t="s">
        <v>338</v>
      </c>
      <c r="D129" s="18">
        <f>F128+1</f>
        <v>45504</v>
      </c>
      <c r="E129" s="19">
        <v>1</v>
      </c>
      <c r="F129" s="18">
        <f t="shared" si="12"/>
        <v>45504</v>
      </c>
      <c r="G129" s="41" t="s">
        <v>438</v>
      </c>
    </row>
    <row r="130" spans="1:7" ht="28.5" x14ac:dyDescent="0.25">
      <c r="A130" s="32">
        <f t="shared" si="7"/>
        <v>128</v>
      </c>
      <c r="B130" s="108" t="s">
        <v>531</v>
      </c>
      <c r="C130" s="17" t="s">
        <v>339</v>
      </c>
      <c r="D130" s="18">
        <f>F129</f>
        <v>45504</v>
      </c>
      <c r="E130" s="19">
        <v>1</v>
      </c>
      <c r="F130" s="18">
        <f t="shared" si="12"/>
        <v>45504</v>
      </c>
      <c r="G130" s="41" t="s">
        <v>438</v>
      </c>
    </row>
    <row r="131" spans="1:7" ht="26.25" x14ac:dyDescent="0.25">
      <c r="A131" s="32">
        <f t="shared" si="7"/>
        <v>129</v>
      </c>
      <c r="B131" s="78" t="s">
        <v>220</v>
      </c>
      <c r="C131" s="20" t="s">
        <v>577</v>
      </c>
      <c r="D131" s="21">
        <f>D122+21</f>
        <v>45515</v>
      </c>
      <c r="E131" s="22">
        <v>14</v>
      </c>
      <c r="F131" s="21">
        <f t="shared" si="12"/>
        <v>45528</v>
      </c>
      <c r="G131" s="41" t="s">
        <v>433</v>
      </c>
    </row>
    <row r="132" spans="1:7" x14ac:dyDescent="0.25">
      <c r="A132" s="32">
        <f t="shared" si="7"/>
        <v>130</v>
      </c>
      <c r="B132" s="108" t="s">
        <v>532</v>
      </c>
      <c r="C132" s="10" t="s">
        <v>46</v>
      </c>
      <c r="D132" s="21">
        <f>D122</f>
        <v>45494</v>
      </c>
      <c r="E132" s="22">
        <v>21</v>
      </c>
      <c r="F132" s="11">
        <f t="shared" si="12"/>
        <v>45514</v>
      </c>
      <c r="G132" s="41" t="s">
        <v>433</v>
      </c>
    </row>
    <row r="133" spans="1:7" ht="28.5" x14ac:dyDescent="0.25">
      <c r="A133" s="32">
        <f t="shared" si="7"/>
        <v>131</v>
      </c>
      <c r="B133" s="108" t="s">
        <v>225</v>
      </c>
      <c r="C133" s="10" t="s">
        <v>45</v>
      </c>
      <c r="D133" s="21">
        <f>D121+12</f>
        <v>45506</v>
      </c>
      <c r="E133" s="22">
        <v>121</v>
      </c>
      <c r="F133" s="11">
        <f t="shared" si="12"/>
        <v>45626</v>
      </c>
      <c r="G133" s="41" t="s">
        <v>433</v>
      </c>
    </row>
    <row r="134" spans="1:7" x14ac:dyDescent="0.25">
      <c r="A134" s="32">
        <f t="shared" ref="A134:A175" si="13">A133+1</f>
        <v>132</v>
      </c>
      <c r="B134" s="108" t="s">
        <v>533</v>
      </c>
      <c r="C134" s="10" t="s">
        <v>90</v>
      </c>
      <c r="D134" s="21">
        <f>F133+1</f>
        <v>45627</v>
      </c>
      <c r="E134" s="34" t="s">
        <v>91</v>
      </c>
      <c r="F134" s="35" t="s">
        <v>91</v>
      </c>
      <c r="G134" s="41" t="s">
        <v>433</v>
      </c>
    </row>
    <row r="135" spans="1:7" x14ac:dyDescent="0.25">
      <c r="A135" s="32">
        <f t="shared" si="13"/>
        <v>133</v>
      </c>
      <c r="B135" s="78" t="s">
        <v>224</v>
      </c>
      <c r="C135" s="29" t="s">
        <v>47</v>
      </c>
      <c r="D135" s="30">
        <f>D121</f>
        <v>45494</v>
      </c>
      <c r="E135" s="31">
        <v>28</v>
      </c>
      <c r="F135" s="30">
        <f t="shared" si="12"/>
        <v>45521</v>
      </c>
      <c r="G135" s="41" t="s">
        <v>433</v>
      </c>
    </row>
    <row r="136" spans="1:7" x14ac:dyDescent="0.25">
      <c r="A136" s="32">
        <f t="shared" si="13"/>
        <v>134</v>
      </c>
      <c r="B136" s="78"/>
      <c r="C136" s="53" t="s">
        <v>154</v>
      </c>
      <c r="D136" s="54">
        <f>F122+1</f>
        <v>45625</v>
      </c>
      <c r="E136" s="55">
        <v>21</v>
      </c>
      <c r="F136" s="54">
        <f>D136+E136-1</f>
        <v>45645</v>
      </c>
    </row>
    <row r="137" spans="1:7" x14ac:dyDescent="0.25">
      <c r="A137" s="32">
        <f t="shared" si="13"/>
        <v>135</v>
      </c>
      <c r="B137" s="78"/>
      <c r="C137" s="25" t="s">
        <v>63</v>
      </c>
      <c r="D137" s="23">
        <f>F121+1</f>
        <v>45646</v>
      </c>
      <c r="E137" s="24">
        <v>85</v>
      </c>
      <c r="F137" s="23">
        <f>D137+E137-1</f>
        <v>45730</v>
      </c>
    </row>
    <row r="138" spans="1:7" x14ac:dyDescent="0.25">
      <c r="A138" s="32">
        <f t="shared" si="13"/>
        <v>136</v>
      </c>
      <c r="B138" s="78"/>
      <c r="C138" s="131" t="s">
        <v>62</v>
      </c>
      <c r="D138" s="131"/>
      <c r="E138" s="131"/>
      <c r="F138" s="131"/>
    </row>
    <row r="139" spans="1:7" x14ac:dyDescent="0.25">
      <c r="A139" s="32">
        <f t="shared" si="13"/>
        <v>137</v>
      </c>
      <c r="B139" s="78"/>
      <c r="C139" s="7" t="s">
        <v>32</v>
      </c>
      <c r="D139" s="8">
        <v>45731</v>
      </c>
      <c r="E139" s="9">
        <v>23</v>
      </c>
      <c r="F139" s="8">
        <f t="shared" ref="F139:F154" si="14">D139+E139-1</f>
        <v>45753</v>
      </c>
    </row>
    <row r="140" spans="1:7" x14ac:dyDescent="0.25">
      <c r="A140" s="32">
        <f t="shared" si="13"/>
        <v>138</v>
      </c>
      <c r="B140" s="108" t="s">
        <v>226</v>
      </c>
      <c r="C140" s="10" t="s">
        <v>362</v>
      </c>
      <c r="D140" s="11">
        <f>D139</f>
        <v>45731</v>
      </c>
      <c r="E140" s="12">
        <v>23</v>
      </c>
      <c r="F140" s="11">
        <f t="shared" si="14"/>
        <v>45753</v>
      </c>
      <c r="G140" s="41" t="s">
        <v>433</v>
      </c>
    </row>
    <row r="141" spans="1:7" x14ac:dyDescent="0.25">
      <c r="A141" s="32">
        <f t="shared" si="13"/>
        <v>139</v>
      </c>
      <c r="B141" s="108" t="s">
        <v>534</v>
      </c>
      <c r="C141" s="17" t="s">
        <v>321</v>
      </c>
      <c r="D141" s="18">
        <f>D140</f>
        <v>45731</v>
      </c>
      <c r="E141" s="19">
        <v>1</v>
      </c>
      <c r="F141" s="18">
        <f t="shared" si="14"/>
        <v>45731</v>
      </c>
      <c r="G141" s="41" t="s">
        <v>438</v>
      </c>
    </row>
    <row r="142" spans="1:7" x14ac:dyDescent="0.25">
      <c r="A142" s="32">
        <f t="shared" si="13"/>
        <v>140</v>
      </c>
      <c r="B142" s="108" t="s">
        <v>226</v>
      </c>
      <c r="C142" s="10" t="s">
        <v>60</v>
      </c>
      <c r="D142" s="11">
        <f>D139</f>
        <v>45731</v>
      </c>
      <c r="E142" s="12">
        <f>E140</f>
        <v>23</v>
      </c>
      <c r="F142" s="11">
        <f t="shared" si="14"/>
        <v>45753</v>
      </c>
      <c r="G142" s="41" t="s">
        <v>433</v>
      </c>
    </row>
    <row r="143" spans="1:7" x14ac:dyDescent="0.25">
      <c r="A143" s="32">
        <f t="shared" si="13"/>
        <v>141</v>
      </c>
      <c r="B143" s="108" t="s">
        <v>534</v>
      </c>
      <c r="C143" s="17" t="s">
        <v>321</v>
      </c>
      <c r="D143" s="18">
        <f>D140+23-1</f>
        <v>45753</v>
      </c>
      <c r="E143" s="19">
        <v>1</v>
      </c>
      <c r="F143" s="18">
        <f t="shared" si="14"/>
        <v>45753</v>
      </c>
      <c r="G143" s="41" t="s">
        <v>438</v>
      </c>
    </row>
    <row r="144" spans="1:7" ht="27" x14ac:dyDescent="0.25">
      <c r="A144" s="32">
        <f t="shared" si="13"/>
        <v>142</v>
      </c>
      <c r="B144" s="108"/>
      <c r="C144" s="7" t="s">
        <v>89</v>
      </c>
      <c r="D144" s="8">
        <f>F139+1</f>
        <v>45754</v>
      </c>
      <c r="E144" s="9">
        <v>21</v>
      </c>
      <c r="F144" s="8">
        <f t="shared" si="14"/>
        <v>45774</v>
      </c>
    </row>
    <row r="145" spans="1:7" ht="28.5" x14ac:dyDescent="0.25">
      <c r="A145" s="32">
        <f t="shared" si="13"/>
        <v>143</v>
      </c>
      <c r="B145" s="108" t="s">
        <v>228</v>
      </c>
      <c r="C145" s="10" t="s">
        <v>68</v>
      </c>
      <c r="D145" s="11">
        <f>D144</f>
        <v>45754</v>
      </c>
      <c r="E145" s="12">
        <f>E144</f>
        <v>21</v>
      </c>
      <c r="F145" s="11">
        <f t="shared" si="14"/>
        <v>45774</v>
      </c>
      <c r="G145" s="41" t="s">
        <v>433</v>
      </c>
    </row>
    <row r="146" spans="1:7" ht="28.5" x14ac:dyDescent="0.25">
      <c r="A146" s="32">
        <f t="shared" si="13"/>
        <v>144</v>
      </c>
      <c r="B146" s="108" t="s">
        <v>535</v>
      </c>
      <c r="C146" s="17" t="s">
        <v>340</v>
      </c>
      <c r="D146" s="18">
        <f>D145</f>
        <v>45754</v>
      </c>
      <c r="E146" s="19">
        <v>1</v>
      </c>
      <c r="F146" s="18">
        <f t="shared" si="14"/>
        <v>45754</v>
      </c>
      <c r="G146" s="41" t="s">
        <v>438</v>
      </c>
    </row>
    <row r="147" spans="1:7" x14ac:dyDescent="0.25">
      <c r="A147" s="32">
        <f t="shared" si="13"/>
        <v>145</v>
      </c>
      <c r="B147" s="108" t="s">
        <v>536</v>
      </c>
      <c r="C147" s="17" t="s">
        <v>341</v>
      </c>
      <c r="D147" s="18">
        <f>F146+1</f>
        <v>45755</v>
      </c>
      <c r="E147" s="19">
        <v>1</v>
      </c>
      <c r="F147" s="18">
        <f t="shared" si="14"/>
        <v>45755</v>
      </c>
      <c r="G147" s="41" t="s">
        <v>438</v>
      </c>
    </row>
    <row r="148" spans="1:7" x14ac:dyDescent="0.25">
      <c r="A148" s="32">
        <f t="shared" si="13"/>
        <v>146</v>
      </c>
      <c r="B148" s="78" t="s">
        <v>229</v>
      </c>
      <c r="C148" s="10" t="s">
        <v>93</v>
      </c>
      <c r="D148" s="11">
        <f>D144</f>
        <v>45754</v>
      </c>
      <c r="E148" s="12">
        <v>5</v>
      </c>
      <c r="F148" s="11">
        <f t="shared" si="14"/>
        <v>45758</v>
      </c>
      <c r="G148" s="41" t="s">
        <v>433</v>
      </c>
    </row>
    <row r="149" spans="1:7" x14ac:dyDescent="0.25">
      <c r="A149" s="32">
        <f t="shared" si="13"/>
        <v>147</v>
      </c>
      <c r="B149" s="78" t="s">
        <v>212</v>
      </c>
      <c r="C149" s="29" t="s">
        <v>66</v>
      </c>
      <c r="D149" s="30">
        <f>D144</f>
        <v>45754</v>
      </c>
      <c r="E149" s="31">
        <v>2</v>
      </c>
      <c r="F149" s="30">
        <f t="shared" si="14"/>
        <v>45755</v>
      </c>
      <c r="G149" s="41" t="s">
        <v>433</v>
      </c>
    </row>
    <row r="150" spans="1:7" x14ac:dyDescent="0.25">
      <c r="A150" s="32">
        <f t="shared" si="13"/>
        <v>148</v>
      </c>
      <c r="B150" s="108" t="s">
        <v>537</v>
      </c>
      <c r="C150" s="17" t="s">
        <v>342</v>
      </c>
      <c r="D150" s="18">
        <f>D145+18-1</f>
        <v>45771</v>
      </c>
      <c r="E150" s="19">
        <v>1</v>
      </c>
      <c r="F150" s="18">
        <f t="shared" si="14"/>
        <v>45771</v>
      </c>
      <c r="G150" s="41" t="s">
        <v>438</v>
      </c>
    </row>
    <row r="151" spans="1:7" x14ac:dyDescent="0.25">
      <c r="A151" s="32">
        <f t="shared" si="13"/>
        <v>149</v>
      </c>
      <c r="B151" s="108" t="s">
        <v>538</v>
      </c>
      <c r="C151" s="17" t="s">
        <v>317</v>
      </c>
      <c r="D151" s="18">
        <f>F150+1</f>
        <v>45772</v>
      </c>
      <c r="E151" s="19">
        <v>1</v>
      </c>
      <c r="F151" s="18">
        <f t="shared" si="14"/>
        <v>45772</v>
      </c>
      <c r="G151" s="41" t="s">
        <v>438</v>
      </c>
    </row>
    <row r="152" spans="1:7" ht="28.5" x14ac:dyDescent="0.25">
      <c r="A152" s="32">
        <f t="shared" si="13"/>
        <v>150</v>
      </c>
      <c r="B152" s="108" t="s">
        <v>539</v>
      </c>
      <c r="C152" s="17" t="s">
        <v>343</v>
      </c>
      <c r="D152" s="18">
        <f>F151+1</f>
        <v>45773</v>
      </c>
      <c r="E152" s="19">
        <v>1</v>
      </c>
      <c r="F152" s="18">
        <f t="shared" si="14"/>
        <v>45773</v>
      </c>
      <c r="G152" s="41" t="s">
        <v>438</v>
      </c>
    </row>
    <row r="153" spans="1:7" ht="28.5" x14ac:dyDescent="0.25">
      <c r="A153" s="32">
        <f t="shared" si="13"/>
        <v>151</v>
      </c>
      <c r="B153" s="108" t="s">
        <v>540</v>
      </c>
      <c r="C153" s="17" t="s">
        <v>344</v>
      </c>
      <c r="D153" s="18">
        <f>F152+1</f>
        <v>45774</v>
      </c>
      <c r="E153" s="19">
        <v>1</v>
      </c>
      <c r="F153" s="18">
        <f t="shared" si="14"/>
        <v>45774</v>
      </c>
      <c r="G153" s="41" t="s">
        <v>438</v>
      </c>
    </row>
    <row r="154" spans="1:7" x14ac:dyDescent="0.25">
      <c r="A154" s="32">
        <f t="shared" si="13"/>
        <v>152</v>
      </c>
      <c r="B154" s="108"/>
      <c r="C154" s="7" t="s">
        <v>67</v>
      </c>
      <c r="D154" s="8">
        <f>F144+1</f>
        <v>45775</v>
      </c>
      <c r="E154" s="9">
        <v>21</v>
      </c>
      <c r="F154" s="8">
        <f t="shared" si="14"/>
        <v>45795</v>
      </c>
    </row>
    <row r="155" spans="1:7" ht="28.5" x14ac:dyDescent="0.25">
      <c r="A155" s="32">
        <f t="shared" si="13"/>
        <v>153</v>
      </c>
      <c r="B155" s="108" t="s">
        <v>230</v>
      </c>
      <c r="C155" s="10" t="s">
        <v>94</v>
      </c>
      <c r="D155" s="11">
        <f>D154</f>
        <v>45775</v>
      </c>
      <c r="E155" s="12">
        <v>21</v>
      </c>
      <c r="F155" s="11">
        <f>D155+E155-1</f>
        <v>45795</v>
      </c>
      <c r="G155" s="41" t="s">
        <v>433</v>
      </c>
    </row>
    <row r="156" spans="1:7" x14ac:dyDescent="0.25">
      <c r="A156" s="32">
        <f t="shared" si="13"/>
        <v>154</v>
      </c>
      <c r="B156" s="108" t="s">
        <v>544</v>
      </c>
      <c r="C156" s="17" t="s">
        <v>347</v>
      </c>
      <c r="D156" s="18">
        <f>D155</f>
        <v>45775</v>
      </c>
      <c r="E156" s="19">
        <v>1</v>
      </c>
      <c r="F156" s="18">
        <f t="shared" ref="F156:F157" si="15">D156+E156-1</f>
        <v>45775</v>
      </c>
      <c r="G156" s="41" t="s">
        <v>438</v>
      </c>
    </row>
    <row r="157" spans="1:7" x14ac:dyDescent="0.25">
      <c r="A157" s="32">
        <f t="shared" si="13"/>
        <v>155</v>
      </c>
      <c r="B157" s="108" t="s">
        <v>546</v>
      </c>
      <c r="C157" s="17" t="s">
        <v>349</v>
      </c>
      <c r="D157" s="18">
        <f>F156+1</f>
        <v>45776</v>
      </c>
      <c r="E157" s="19">
        <v>1</v>
      </c>
      <c r="F157" s="18">
        <f t="shared" si="15"/>
        <v>45776</v>
      </c>
      <c r="G157" s="41" t="s">
        <v>438</v>
      </c>
    </row>
    <row r="158" spans="1:7" x14ac:dyDescent="0.25">
      <c r="A158" s="32">
        <f t="shared" si="13"/>
        <v>156</v>
      </c>
      <c r="B158" s="108"/>
      <c r="C158" s="7" t="s">
        <v>69</v>
      </c>
      <c r="D158" s="8">
        <f>F154+1</f>
        <v>45796</v>
      </c>
      <c r="E158" s="9">
        <v>21</v>
      </c>
      <c r="F158" s="8">
        <f>D158+E158-1</f>
        <v>45816</v>
      </c>
    </row>
    <row r="159" spans="1:7" ht="26.25" x14ac:dyDescent="0.25">
      <c r="A159" s="32">
        <f t="shared" si="13"/>
        <v>157</v>
      </c>
      <c r="B159" s="108" t="s">
        <v>231</v>
      </c>
      <c r="C159" s="10" t="s">
        <v>92</v>
      </c>
      <c r="D159" s="21">
        <f>D158</f>
        <v>45796</v>
      </c>
      <c r="E159" s="22">
        <v>21</v>
      </c>
      <c r="F159" s="11">
        <f t="shared" ref="F159" si="16">D159+E159-1</f>
        <v>45816</v>
      </c>
      <c r="G159" s="41" t="s">
        <v>433</v>
      </c>
    </row>
    <row r="160" spans="1:7" ht="28.5" x14ac:dyDescent="0.25">
      <c r="A160" s="32">
        <f t="shared" si="13"/>
        <v>158</v>
      </c>
      <c r="B160" s="108" t="s">
        <v>550</v>
      </c>
      <c r="C160" s="10" t="s">
        <v>94</v>
      </c>
      <c r="D160" s="11">
        <f>D158</f>
        <v>45796</v>
      </c>
      <c r="E160" s="12">
        <v>9</v>
      </c>
      <c r="F160" s="11">
        <f>D160+E160-1</f>
        <v>45804</v>
      </c>
      <c r="G160" s="41" t="s">
        <v>433</v>
      </c>
    </row>
    <row r="161" spans="1:7" ht="28.5" x14ac:dyDescent="0.25">
      <c r="A161" s="32">
        <f t="shared" si="13"/>
        <v>159</v>
      </c>
      <c r="B161" s="108" t="s">
        <v>551</v>
      </c>
      <c r="C161" s="17" t="s">
        <v>353</v>
      </c>
      <c r="D161" s="18">
        <f>D159+16</f>
        <v>45812</v>
      </c>
      <c r="E161" s="19">
        <v>1</v>
      </c>
      <c r="F161" s="18">
        <f t="shared" ref="F161:F166" si="17">D161+E161-1</f>
        <v>45812</v>
      </c>
      <c r="G161" s="41" t="s">
        <v>438</v>
      </c>
    </row>
    <row r="162" spans="1:7" ht="28.5" x14ac:dyDescent="0.25">
      <c r="A162" s="32">
        <f t="shared" si="13"/>
        <v>160</v>
      </c>
      <c r="B162" s="108" t="s">
        <v>552</v>
      </c>
      <c r="C162" s="17" t="s">
        <v>354</v>
      </c>
      <c r="D162" s="18">
        <f>F161+1</f>
        <v>45813</v>
      </c>
      <c r="E162" s="19">
        <v>1</v>
      </c>
      <c r="F162" s="18">
        <f t="shared" si="17"/>
        <v>45813</v>
      </c>
      <c r="G162" s="41" t="s">
        <v>438</v>
      </c>
    </row>
    <row r="163" spans="1:7" x14ac:dyDescent="0.25">
      <c r="A163" s="32">
        <f t="shared" si="13"/>
        <v>161</v>
      </c>
      <c r="B163" s="108" t="s">
        <v>553</v>
      </c>
      <c r="C163" s="17" t="s">
        <v>355</v>
      </c>
      <c r="D163" s="18">
        <f>F162+1</f>
        <v>45814</v>
      </c>
      <c r="E163" s="19">
        <v>1</v>
      </c>
      <c r="F163" s="18">
        <f t="shared" si="17"/>
        <v>45814</v>
      </c>
      <c r="G163" s="41" t="s">
        <v>438</v>
      </c>
    </row>
    <row r="164" spans="1:7" ht="28.5" x14ac:dyDescent="0.25">
      <c r="A164" s="32">
        <f t="shared" si="13"/>
        <v>162</v>
      </c>
      <c r="B164" s="108" t="s">
        <v>554</v>
      </c>
      <c r="C164" s="17" t="s">
        <v>430</v>
      </c>
      <c r="D164" s="18">
        <f>F163+1</f>
        <v>45815</v>
      </c>
      <c r="E164" s="19">
        <v>1</v>
      </c>
      <c r="F164" s="18">
        <f t="shared" si="17"/>
        <v>45815</v>
      </c>
      <c r="G164" s="41" t="s">
        <v>438</v>
      </c>
    </row>
    <row r="165" spans="1:7" ht="28.5" x14ac:dyDescent="0.25">
      <c r="A165" s="32">
        <f t="shared" si="13"/>
        <v>163</v>
      </c>
      <c r="B165" s="108" t="s">
        <v>556</v>
      </c>
      <c r="C165" s="17" t="s">
        <v>580</v>
      </c>
      <c r="D165" s="18">
        <f>F164+1</f>
        <v>45816</v>
      </c>
      <c r="E165" s="19">
        <v>1</v>
      </c>
      <c r="F165" s="18">
        <f t="shared" si="17"/>
        <v>45816</v>
      </c>
      <c r="G165" s="41" t="s">
        <v>438</v>
      </c>
    </row>
    <row r="166" spans="1:7" x14ac:dyDescent="0.25">
      <c r="A166" s="32">
        <f t="shared" si="13"/>
        <v>164</v>
      </c>
      <c r="B166" s="78"/>
      <c r="C166" s="7" t="s">
        <v>75</v>
      </c>
      <c r="D166" s="8">
        <f>F158+1</f>
        <v>45817</v>
      </c>
      <c r="E166" s="9">
        <v>90</v>
      </c>
      <c r="F166" s="8">
        <f t="shared" si="17"/>
        <v>45906</v>
      </c>
    </row>
    <row r="167" spans="1:7" ht="28.5" x14ac:dyDescent="0.25">
      <c r="A167" s="32">
        <f t="shared" si="13"/>
        <v>165</v>
      </c>
      <c r="B167" s="108" t="s">
        <v>555</v>
      </c>
      <c r="C167" s="10" t="s">
        <v>70</v>
      </c>
      <c r="D167" s="11">
        <f>D166</f>
        <v>45817</v>
      </c>
      <c r="E167" s="12">
        <v>3</v>
      </c>
      <c r="F167" s="11">
        <f>D167+E167-1</f>
        <v>45819</v>
      </c>
      <c r="G167" s="41" t="s">
        <v>433</v>
      </c>
    </row>
    <row r="168" spans="1:7" x14ac:dyDescent="0.25">
      <c r="A168" s="32">
        <f t="shared" si="13"/>
        <v>166</v>
      </c>
      <c r="B168" s="78" t="s">
        <v>212</v>
      </c>
      <c r="C168" s="29" t="s">
        <v>108</v>
      </c>
      <c r="D168" s="30">
        <f>D166</f>
        <v>45817</v>
      </c>
      <c r="E168" s="31">
        <v>3</v>
      </c>
      <c r="F168" s="30">
        <f t="shared" ref="F168" si="18">D168+E168-1</f>
        <v>45819</v>
      </c>
      <c r="G168" s="41" t="s">
        <v>433</v>
      </c>
    </row>
    <row r="169" spans="1:7" ht="28.5" x14ac:dyDescent="0.25">
      <c r="A169" s="32">
        <f t="shared" si="13"/>
        <v>167</v>
      </c>
      <c r="B169" s="108" t="s">
        <v>555</v>
      </c>
      <c r="C169" s="10" t="s">
        <v>70</v>
      </c>
      <c r="D169" s="11">
        <f>F167+14</f>
        <v>45833</v>
      </c>
      <c r="E169" s="12">
        <v>3</v>
      </c>
      <c r="F169" s="11">
        <f>D169+E169-1</f>
        <v>45835</v>
      </c>
      <c r="G169" s="41" t="s">
        <v>433</v>
      </c>
    </row>
    <row r="170" spans="1:7" x14ac:dyDescent="0.25">
      <c r="A170" s="32">
        <f t="shared" si="13"/>
        <v>168</v>
      </c>
      <c r="B170" s="78" t="s">
        <v>212</v>
      </c>
      <c r="C170" s="29" t="s">
        <v>66</v>
      </c>
      <c r="D170" s="30">
        <f>F168+14</f>
        <v>45833</v>
      </c>
      <c r="E170" s="31">
        <v>3</v>
      </c>
      <c r="F170" s="30">
        <f t="shared" ref="F170:F175" si="19">D170+E170-1</f>
        <v>45835</v>
      </c>
      <c r="G170" s="41" t="s">
        <v>433</v>
      </c>
    </row>
    <row r="171" spans="1:7" ht="28.5" x14ac:dyDescent="0.25">
      <c r="A171" s="32">
        <f t="shared" si="13"/>
        <v>169</v>
      </c>
      <c r="B171" s="108" t="s">
        <v>557</v>
      </c>
      <c r="C171" s="17" t="s">
        <v>581</v>
      </c>
      <c r="D171" s="18">
        <f>D167+21</f>
        <v>45838</v>
      </c>
      <c r="E171" s="19">
        <v>1</v>
      </c>
      <c r="F171" s="18">
        <f t="shared" si="19"/>
        <v>45838</v>
      </c>
      <c r="G171" s="41" t="s">
        <v>438</v>
      </c>
    </row>
    <row r="172" spans="1:7" x14ac:dyDescent="0.25">
      <c r="A172" s="32">
        <f t="shared" si="13"/>
        <v>170</v>
      </c>
      <c r="B172" s="108" t="s">
        <v>558</v>
      </c>
      <c r="C172" s="17" t="s">
        <v>429</v>
      </c>
      <c r="D172" s="18">
        <f>F171+1</f>
        <v>45839</v>
      </c>
      <c r="E172" s="19">
        <v>1</v>
      </c>
      <c r="F172" s="18">
        <f t="shared" si="19"/>
        <v>45839</v>
      </c>
      <c r="G172" s="41" t="s">
        <v>438</v>
      </c>
    </row>
    <row r="173" spans="1:7" ht="28.5" x14ac:dyDescent="0.25">
      <c r="A173" s="32">
        <f t="shared" si="13"/>
        <v>171</v>
      </c>
      <c r="B173" s="108" t="s">
        <v>559</v>
      </c>
      <c r="C173" s="17" t="s">
        <v>358</v>
      </c>
      <c r="D173" s="18">
        <f>F172+1</f>
        <v>45840</v>
      </c>
      <c r="E173" s="19">
        <v>1</v>
      </c>
      <c r="F173" s="18">
        <f t="shared" si="19"/>
        <v>45840</v>
      </c>
      <c r="G173" s="41" t="s">
        <v>438</v>
      </c>
    </row>
    <row r="174" spans="1:7" ht="28.5" x14ac:dyDescent="0.25">
      <c r="A174" s="32">
        <f t="shared" si="13"/>
        <v>172</v>
      </c>
      <c r="B174" s="108" t="s">
        <v>564</v>
      </c>
      <c r="C174" s="17" t="s">
        <v>359</v>
      </c>
      <c r="D174" s="18">
        <f>F173+1</f>
        <v>45841</v>
      </c>
      <c r="E174" s="19">
        <v>1</v>
      </c>
      <c r="F174" s="18">
        <f t="shared" si="19"/>
        <v>45841</v>
      </c>
      <c r="G174" s="41" t="s">
        <v>438</v>
      </c>
    </row>
    <row r="175" spans="1:7" ht="28.5" x14ac:dyDescent="0.25">
      <c r="A175" s="32">
        <f t="shared" si="13"/>
        <v>173</v>
      </c>
      <c r="B175" s="108" t="s">
        <v>565</v>
      </c>
      <c r="C175" s="17" t="s">
        <v>360</v>
      </c>
      <c r="D175" s="18">
        <f>F174+1</f>
        <v>45842</v>
      </c>
      <c r="E175" s="19">
        <v>1</v>
      </c>
      <c r="F175" s="18">
        <f t="shared" si="19"/>
        <v>45842</v>
      </c>
      <c r="G175" s="41" t="s">
        <v>438</v>
      </c>
    </row>
    <row r="176" spans="1:7" x14ac:dyDescent="0.25">
      <c r="D176" s="2"/>
      <c r="F176" s="2"/>
    </row>
    <row r="177" spans="4:6" x14ac:dyDescent="0.25">
      <c r="D177" s="2"/>
      <c r="F177" s="2"/>
    </row>
    <row r="178" spans="4:6" x14ac:dyDescent="0.25">
      <c r="D178" s="2"/>
      <c r="F178" s="2"/>
    </row>
    <row r="179" spans="4:6" x14ac:dyDescent="0.25">
      <c r="D179" s="2"/>
      <c r="F179" s="2"/>
    </row>
    <row r="180" spans="4:6" x14ac:dyDescent="0.25">
      <c r="D180" s="2"/>
      <c r="F180" s="2"/>
    </row>
    <row r="181" spans="4:6" x14ac:dyDescent="0.25">
      <c r="D181" s="2"/>
      <c r="F181" s="2"/>
    </row>
    <row r="182" spans="4:6" x14ac:dyDescent="0.25">
      <c r="D182" s="2"/>
      <c r="F182" s="2"/>
    </row>
    <row r="183" spans="4:6" x14ac:dyDescent="0.25">
      <c r="D183" s="2"/>
      <c r="F183" s="2"/>
    </row>
    <row r="184" spans="4:6" x14ac:dyDescent="0.25">
      <c r="D184" s="2"/>
      <c r="F184" s="2"/>
    </row>
    <row r="185" spans="4:6" x14ac:dyDescent="0.25">
      <c r="D185" s="2"/>
      <c r="F185" s="2"/>
    </row>
    <row r="186" spans="4:6" x14ac:dyDescent="0.25">
      <c r="D186" s="2"/>
      <c r="F186" s="2"/>
    </row>
    <row r="187" spans="4:6" x14ac:dyDescent="0.25">
      <c r="D187" s="2"/>
      <c r="F187" s="2"/>
    </row>
    <row r="188" spans="4:6" x14ac:dyDescent="0.25">
      <c r="D188" s="2"/>
      <c r="F188" s="2"/>
    </row>
  </sheetData>
  <mergeCells count="4">
    <mergeCell ref="C3:F3"/>
    <mergeCell ref="C49:F49"/>
    <mergeCell ref="C106:F106"/>
    <mergeCell ref="C138:F138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F21F6-5432-4F2B-8466-7088843C906A}">
  <dimension ref="A1:H188"/>
  <sheetViews>
    <sheetView topLeftCell="A154" workbookViewId="0">
      <selection activeCell="D144" sqref="D144"/>
    </sheetView>
  </sheetViews>
  <sheetFormatPr defaultRowHeight="15" x14ac:dyDescent="0.25"/>
  <cols>
    <col min="1" max="1" width="4" style="33" bestFit="1" customWidth="1"/>
    <col min="2" max="2" width="6.5703125" style="52" bestFit="1" customWidth="1"/>
    <col min="3" max="3" width="53.140625" style="3" customWidth="1"/>
    <col min="4" max="4" width="9.5703125" style="1" bestFit="1" customWidth="1"/>
    <col min="5" max="5" width="5.28515625" style="1" bestFit="1" customWidth="1"/>
    <col min="6" max="6" width="9.5703125" style="1" bestFit="1" customWidth="1"/>
    <col min="7" max="8" width="0" style="1" hidden="1" customWidth="1"/>
    <col min="9" max="16384" width="9.140625" style="1"/>
  </cols>
  <sheetData>
    <row r="1" spans="1:7" ht="30" x14ac:dyDescent="0.25">
      <c r="C1" s="90" t="s">
        <v>375</v>
      </c>
    </row>
    <row r="2" spans="1:7" ht="24" x14ac:dyDescent="0.25">
      <c r="A2" s="32"/>
      <c r="B2" s="116" t="s">
        <v>287</v>
      </c>
      <c r="C2" s="5" t="s">
        <v>587</v>
      </c>
      <c r="D2" s="6" t="s">
        <v>1</v>
      </c>
      <c r="E2" s="6" t="s">
        <v>2</v>
      </c>
      <c r="F2" s="6" t="s">
        <v>3</v>
      </c>
    </row>
    <row r="3" spans="1:7" x14ac:dyDescent="0.25">
      <c r="A3" s="32">
        <v>1</v>
      </c>
      <c r="B3" s="117"/>
      <c r="C3" s="131" t="s">
        <v>15</v>
      </c>
      <c r="D3" s="131"/>
      <c r="E3" s="131"/>
      <c r="F3" s="131"/>
    </row>
    <row r="4" spans="1:7" x14ac:dyDescent="0.25">
      <c r="A4" s="32">
        <f>A3+1</f>
        <v>2</v>
      </c>
      <c r="B4" s="117"/>
      <c r="C4" s="7" t="s">
        <v>4</v>
      </c>
      <c r="D4" s="8">
        <v>45200</v>
      </c>
      <c r="E4" s="9">
        <v>78</v>
      </c>
      <c r="F4" s="8">
        <f t="shared" ref="F4:F48" si="0">D4+E4-1</f>
        <v>45277</v>
      </c>
    </row>
    <row r="5" spans="1:7" x14ac:dyDescent="0.25">
      <c r="A5" s="32">
        <f t="shared" ref="A5:A68" si="1">A4+1</f>
        <v>3</v>
      </c>
      <c r="B5" s="117"/>
      <c r="C5" s="5" t="s">
        <v>58</v>
      </c>
      <c r="D5" s="16">
        <f>D4</f>
        <v>45200</v>
      </c>
      <c r="E5" s="4">
        <f>30*(6+4)</f>
        <v>300</v>
      </c>
      <c r="F5" s="16">
        <f>D5+E5-1</f>
        <v>45499</v>
      </c>
    </row>
    <row r="6" spans="1:7" x14ac:dyDescent="0.25">
      <c r="A6" s="32">
        <f t="shared" si="1"/>
        <v>4</v>
      </c>
      <c r="B6" s="117" t="s">
        <v>184</v>
      </c>
      <c r="C6" s="10" t="s">
        <v>361</v>
      </c>
      <c r="D6" s="11">
        <f>D4</f>
        <v>45200</v>
      </c>
      <c r="E6" s="74" t="s">
        <v>91</v>
      </c>
      <c r="F6" s="75" t="s">
        <v>91</v>
      </c>
      <c r="G6" s="1" t="s">
        <v>433</v>
      </c>
    </row>
    <row r="7" spans="1:7" ht="26.25" x14ac:dyDescent="0.25">
      <c r="A7" s="32">
        <f t="shared" si="1"/>
        <v>5</v>
      </c>
      <c r="B7" s="117" t="s">
        <v>184</v>
      </c>
      <c r="C7" s="10" t="s">
        <v>585</v>
      </c>
      <c r="D7" s="11">
        <f>D4</f>
        <v>45200</v>
      </c>
      <c r="E7" s="74">
        <v>1</v>
      </c>
      <c r="F7" s="11">
        <f t="shared" si="0"/>
        <v>45200</v>
      </c>
    </row>
    <row r="8" spans="1:7" ht="30" x14ac:dyDescent="0.25">
      <c r="A8" s="32">
        <f t="shared" si="1"/>
        <v>6</v>
      </c>
      <c r="B8" s="118" t="s">
        <v>204</v>
      </c>
      <c r="C8" s="10" t="s">
        <v>98</v>
      </c>
      <c r="D8" s="11">
        <f>D4</f>
        <v>45200</v>
      </c>
      <c r="E8" s="12">
        <v>2</v>
      </c>
      <c r="F8" s="11">
        <f t="shared" si="0"/>
        <v>45201</v>
      </c>
      <c r="G8" s="1" t="s">
        <v>433</v>
      </c>
    </row>
    <row r="9" spans="1:7" ht="28.5" x14ac:dyDescent="0.25">
      <c r="A9" s="32">
        <f t="shared" si="1"/>
        <v>7</v>
      </c>
      <c r="B9" s="118" t="s">
        <v>434</v>
      </c>
      <c r="C9" s="10" t="s">
        <v>566</v>
      </c>
      <c r="D9" s="11">
        <f>F8</f>
        <v>45201</v>
      </c>
      <c r="E9" s="12">
        <v>1</v>
      </c>
      <c r="F9" s="11">
        <f t="shared" si="0"/>
        <v>45201</v>
      </c>
      <c r="G9" s="1" t="s">
        <v>433</v>
      </c>
    </row>
    <row r="10" spans="1:7" ht="28.5" x14ac:dyDescent="0.25">
      <c r="A10" s="32">
        <f t="shared" si="1"/>
        <v>8</v>
      </c>
      <c r="B10" s="118" t="s">
        <v>435</v>
      </c>
      <c r="C10" s="10" t="s">
        <v>567</v>
      </c>
      <c r="D10" s="11">
        <f>F9+1</f>
        <v>45202</v>
      </c>
      <c r="E10" s="12">
        <v>1</v>
      </c>
      <c r="F10" s="11">
        <f t="shared" si="0"/>
        <v>45202</v>
      </c>
      <c r="G10" s="1" t="s">
        <v>433</v>
      </c>
    </row>
    <row r="11" spans="1:7" ht="28.5" x14ac:dyDescent="0.25">
      <c r="A11" s="32">
        <f t="shared" si="1"/>
        <v>9</v>
      </c>
      <c r="B11" s="118" t="s">
        <v>436</v>
      </c>
      <c r="C11" s="10" t="s">
        <v>568</v>
      </c>
      <c r="D11" s="11">
        <f>F10+1</f>
        <v>45203</v>
      </c>
      <c r="E11" s="12">
        <v>1</v>
      </c>
      <c r="F11" s="11">
        <f t="shared" si="0"/>
        <v>45203</v>
      </c>
      <c r="G11" s="1" t="s">
        <v>433</v>
      </c>
    </row>
    <row r="12" spans="1:7" x14ac:dyDescent="0.25">
      <c r="A12" s="32">
        <f t="shared" si="1"/>
        <v>10</v>
      </c>
      <c r="B12" s="117" t="s">
        <v>437</v>
      </c>
      <c r="C12" s="10" t="s">
        <v>588</v>
      </c>
      <c r="D12" s="11">
        <f>F11+1</f>
        <v>45204</v>
      </c>
      <c r="E12" s="12">
        <v>1</v>
      </c>
      <c r="F12" s="11">
        <f t="shared" si="0"/>
        <v>45204</v>
      </c>
      <c r="G12" s="1" t="s">
        <v>438</v>
      </c>
    </row>
    <row r="13" spans="1:7" x14ac:dyDescent="0.25">
      <c r="A13" s="32">
        <f t="shared" si="1"/>
        <v>11</v>
      </c>
      <c r="B13" s="117" t="s">
        <v>439</v>
      </c>
      <c r="C13" s="10" t="s">
        <v>589</v>
      </c>
      <c r="D13" s="11">
        <f t="shared" ref="D13:D17" si="2">F12+1</f>
        <v>45205</v>
      </c>
      <c r="E13" s="12">
        <v>1</v>
      </c>
      <c r="F13" s="11">
        <f t="shared" si="0"/>
        <v>45205</v>
      </c>
      <c r="G13" s="1" t="s">
        <v>438</v>
      </c>
    </row>
    <row r="14" spans="1:7" ht="26.25" x14ac:dyDescent="0.25">
      <c r="A14" s="32">
        <f t="shared" si="1"/>
        <v>12</v>
      </c>
      <c r="B14" s="117" t="s">
        <v>440</v>
      </c>
      <c r="C14" s="119" t="s">
        <v>590</v>
      </c>
      <c r="D14" s="11">
        <f t="shared" si="2"/>
        <v>45206</v>
      </c>
      <c r="E14" s="12">
        <v>7</v>
      </c>
      <c r="F14" s="11">
        <f t="shared" si="0"/>
        <v>45212</v>
      </c>
      <c r="G14" s="1" t="s">
        <v>438</v>
      </c>
    </row>
    <row r="15" spans="1:7" ht="26.25" x14ac:dyDescent="0.25">
      <c r="A15" s="32">
        <f t="shared" si="1"/>
        <v>13</v>
      </c>
      <c r="B15" s="117" t="s">
        <v>441</v>
      </c>
      <c r="C15" s="10" t="s">
        <v>591</v>
      </c>
      <c r="D15" s="11">
        <f t="shared" si="2"/>
        <v>45213</v>
      </c>
      <c r="E15" s="12">
        <v>1</v>
      </c>
      <c r="F15" s="11">
        <f t="shared" si="0"/>
        <v>45213</v>
      </c>
      <c r="G15" s="1" t="s">
        <v>438</v>
      </c>
    </row>
    <row r="16" spans="1:7" x14ac:dyDescent="0.25">
      <c r="A16" s="32">
        <f t="shared" si="1"/>
        <v>14</v>
      </c>
      <c r="B16" s="117" t="s">
        <v>179</v>
      </c>
      <c r="C16" s="10" t="s">
        <v>253</v>
      </c>
      <c r="D16" s="11">
        <f t="shared" si="2"/>
        <v>45214</v>
      </c>
      <c r="E16" s="12">
        <v>2</v>
      </c>
      <c r="F16" s="11">
        <f t="shared" si="0"/>
        <v>45215</v>
      </c>
      <c r="G16" s="1" t="s">
        <v>433</v>
      </c>
    </row>
    <row r="17" spans="1:7" x14ac:dyDescent="0.25">
      <c r="A17" s="32">
        <f t="shared" si="1"/>
        <v>15</v>
      </c>
      <c r="B17" s="117" t="s">
        <v>180</v>
      </c>
      <c r="C17" s="10" t="s">
        <v>254</v>
      </c>
      <c r="D17" s="11">
        <f t="shared" si="2"/>
        <v>45216</v>
      </c>
      <c r="E17" s="12">
        <v>2</v>
      </c>
      <c r="F17" s="11">
        <f t="shared" si="0"/>
        <v>45217</v>
      </c>
      <c r="G17" s="1" t="s">
        <v>433</v>
      </c>
    </row>
    <row r="18" spans="1:7" ht="28.5" x14ac:dyDescent="0.25">
      <c r="A18" s="32">
        <f t="shared" si="1"/>
        <v>16</v>
      </c>
      <c r="B18" s="117" t="s">
        <v>442</v>
      </c>
      <c r="C18" s="119" t="s">
        <v>384</v>
      </c>
      <c r="D18" s="11">
        <f>F17+1</f>
        <v>45218</v>
      </c>
      <c r="E18" s="12">
        <v>3</v>
      </c>
      <c r="F18" s="11">
        <f t="shared" si="0"/>
        <v>45220</v>
      </c>
      <c r="G18" s="1" t="s">
        <v>438</v>
      </c>
    </row>
    <row r="19" spans="1:7" x14ac:dyDescent="0.25">
      <c r="A19" s="32">
        <f t="shared" si="1"/>
        <v>17</v>
      </c>
      <c r="B19" s="117" t="s">
        <v>443</v>
      </c>
      <c r="C19" s="10" t="s">
        <v>257</v>
      </c>
      <c r="D19" s="11">
        <f>F18+1</f>
        <v>45221</v>
      </c>
      <c r="E19" s="12">
        <v>1</v>
      </c>
      <c r="F19" s="11">
        <f t="shared" si="0"/>
        <v>45221</v>
      </c>
      <c r="G19" s="1" t="s">
        <v>444</v>
      </c>
    </row>
    <row r="20" spans="1:7" ht="28.5" x14ac:dyDescent="0.25">
      <c r="A20" s="32">
        <f t="shared" si="1"/>
        <v>18</v>
      </c>
      <c r="B20" s="117" t="s">
        <v>445</v>
      </c>
      <c r="C20" s="10" t="s">
        <v>258</v>
      </c>
      <c r="D20" s="11">
        <f>F19+1</f>
        <v>45222</v>
      </c>
      <c r="E20" s="12">
        <v>3</v>
      </c>
      <c r="F20" s="11">
        <f t="shared" si="0"/>
        <v>45224</v>
      </c>
      <c r="G20" s="1" t="s">
        <v>444</v>
      </c>
    </row>
    <row r="21" spans="1:7" x14ac:dyDescent="0.25">
      <c r="A21" s="32">
        <f t="shared" si="1"/>
        <v>19</v>
      </c>
      <c r="B21" s="117" t="s">
        <v>446</v>
      </c>
      <c r="C21" s="10" t="s">
        <v>259</v>
      </c>
      <c r="D21" s="11">
        <f>F20+1</f>
        <v>45225</v>
      </c>
      <c r="E21" s="12">
        <v>6</v>
      </c>
      <c r="F21" s="11">
        <f t="shared" si="0"/>
        <v>45230</v>
      </c>
      <c r="G21" s="1" t="s">
        <v>433</v>
      </c>
    </row>
    <row r="22" spans="1:7" ht="28.5" x14ac:dyDescent="0.25">
      <c r="A22" s="32">
        <f t="shared" si="1"/>
        <v>20</v>
      </c>
      <c r="B22" s="117" t="s">
        <v>181</v>
      </c>
      <c r="C22" s="10" t="s">
        <v>389</v>
      </c>
      <c r="D22" s="11">
        <f>F21+1</f>
        <v>45231</v>
      </c>
      <c r="E22" s="12">
        <v>2</v>
      </c>
      <c r="F22" s="11">
        <f t="shared" si="0"/>
        <v>45232</v>
      </c>
      <c r="G22" s="1" t="s">
        <v>433</v>
      </c>
    </row>
    <row r="23" spans="1:7" ht="28.5" x14ac:dyDescent="0.25">
      <c r="A23" s="32">
        <f t="shared" si="1"/>
        <v>21</v>
      </c>
      <c r="B23" s="117" t="s">
        <v>183</v>
      </c>
      <c r="C23" s="10" t="s">
        <v>264</v>
      </c>
      <c r="D23" s="11">
        <f t="shared" ref="D23:D28" si="3">F22+1</f>
        <v>45233</v>
      </c>
      <c r="E23" s="12">
        <v>2</v>
      </c>
      <c r="F23" s="11">
        <f t="shared" si="0"/>
        <v>45234</v>
      </c>
      <c r="G23" s="1" t="s">
        <v>433</v>
      </c>
    </row>
    <row r="24" spans="1:7" x14ac:dyDescent="0.25">
      <c r="A24" s="32">
        <f t="shared" si="1"/>
        <v>22</v>
      </c>
      <c r="B24" s="117" t="s">
        <v>447</v>
      </c>
      <c r="C24" s="10" t="s">
        <v>265</v>
      </c>
      <c r="D24" s="11">
        <f t="shared" si="3"/>
        <v>45235</v>
      </c>
      <c r="E24" s="12">
        <v>1</v>
      </c>
      <c r="F24" s="11">
        <f t="shared" si="0"/>
        <v>45235</v>
      </c>
      <c r="G24" s="1" t="s">
        <v>444</v>
      </c>
    </row>
    <row r="25" spans="1:7" x14ac:dyDescent="0.25">
      <c r="A25" s="32">
        <f t="shared" si="1"/>
        <v>23</v>
      </c>
      <c r="B25" s="117" t="s">
        <v>448</v>
      </c>
      <c r="C25" s="10" t="s">
        <v>276</v>
      </c>
      <c r="D25" s="11">
        <f t="shared" si="3"/>
        <v>45236</v>
      </c>
      <c r="E25" s="12">
        <v>2</v>
      </c>
      <c r="F25" s="11">
        <f t="shared" si="0"/>
        <v>45237</v>
      </c>
      <c r="G25" s="1" t="s">
        <v>444</v>
      </c>
    </row>
    <row r="26" spans="1:7" ht="28.5" x14ac:dyDescent="0.25">
      <c r="A26" s="32">
        <f t="shared" si="1"/>
        <v>24</v>
      </c>
      <c r="B26" s="117" t="s">
        <v>449</v>
      </c>
      <c r="C26" s="10" t="s">
        <v>266</v>
      </c>
      <c r="D26" s="11">
        <f t="shared" si="3"/>
        <v>45238</v>
      </c>
      <c r="E26" s="12">
        <v>1</v>
      </c>
      <c r="F26" s="11">
        <f t="shared" si="0"/>
        <v>45238</v>
      </c>
      <c r="G26" s="1" t="s">
        <v>444</v>
      </c>
    </row>
    <row r="27" spans="1:7" x14ac:dyDescent="0.25">
      <c r="A27" s="32">
        <f t="shared" si="1"/>
        <v>25</v>
      </c>
      <c r="B27" s="117" t="s">
        <v>450</v>
      </c>
      <c r="C27" s="10" t="s">
        <v>267</v>
      </c>
      <c r="D27" s="11">
        <f t="shared" si="3"/>
        <v>45239</v>
      </c>
      <c r="E27" s="12">
        <v>6</v>
      </c>
      <c r="F27" s="11">
        <f t="shared" si="0"/>
        <v>45244</v>
      </c>
      <c r="G27" s="1" t="s">
        <v>444</v>
      </c>
    </row>
    <row r="28" spans="1:7" x14ac:dyDescent="0.25">
      <c r="A28" s="32">
        <f t="shared" si="1"/>
        <v>26</v>
      </c>
      <c r="B28" s="117" t="s">
        <v>451</v>
      </c>
      <c r="C28" s="10" t="s">
        <v>268</v>
      </c>
      <c r="D28" s="11">
        <f t="shared" si="3"/>
        <v>45245</v>
      </c>
      <c r="E28" s="12">
        <v>5</v>
      </c>
      <c r="F28" s="11">
        <f t="shared" si="0"/>
        <v>45249</v>
      </c>
      <c r="G28" s="1" t="s">
        <v>438</v>
      </c>
    </row>
    <row r="29" spans="1:7" x14ac:dyDescent="0.25">
      <c r="A29" s="32">
        <f t="shared" si="1"/>
        <v>27</v>
      </c>
      <c r="B29" s="117" t="s">
        <v>452</v>
      </c>
      <c r="C29" s="10" t="s">
        <v>277</v>
      </c>
      <c r="D29" s="11">
        <f>F27+1</f>
        <v>45245</v>
      </c>
      <c r="E29" s="12">
        <v>1</v>
      </c>
      <c r="F29" s="11">
        <f t="shared" si="0"/>
        <v>45245</v>
      </c>
      <c r="G29" s="1" t="s">
        <v>444</v>
      </c>
    </row>
    <row r="30" spans="1:7" x14ac:dyDescent="0.25">
      <c r="A30" s="32">
        <f t="shared" si="1"/>
        <v>28</v>
      </c>
      <c r="B30" s="117" t="s">
        <v>453</v>
      </c>
      <c r="C30" s="10" t="s">
        <v>269</v>
      </c>
      <c r="D30" s="11">
        <f>F29+1</f>
        <v>45246</v>
      </c>
      <c r="E30" s="12">
        <v>2</v>
      </c>
      <c r="F30" s="11">
        <f t="shared" si="0"/>
        <v>45247</v>
      </c>
      <c r="G30" s="1" t="s">
        <v>438</v>
      </c>
    </row>
    <row r="31" spans="1:7" x14ac:dyDescent="0.25">
      <c r="A31" s="32">
        <f t="shared" si="1"/>
        <v>29</v>
      </c>
      <c r="B31" s="117" t="s">
        <v>454</v>
      </c>
      <c r="C31" s="10" t="s">
        <v>270</v>
      </c>
      <c r="D31" s="11">
        <f>F30+1</f>
        <v>45248</v>
      </c>
      <c r="E31" s="12">
        <v>2</v>
      </c>
      <c r="F31" s="11">
        <f t="shared" si="0"/>
        <v>45249</v>
      </c>
      <c r="G31" s="1" t="s">
        <v>438</v>
      </c>
    </row>
    <row r="32" spans="1:7" ht="28.5" x14ac:dyDescent="0.25">
      <c r="A32" s="32">
        <f t="shared" si="1"/>
        <v>30</v>
      </c>
      <c r="B32" s="117" t="s">
        <v>455</v>
      </c>
      <c r="C32" s="10" t="s">
        <v>271</v>
      </c>
      <c r="D32" s="11">
        <f>F31</f>
        <v>45249</v>
      </c>
      <c r="E32" s="12">
        <v>1</v>
      </c>
      <c r="F32" s="11">
        <f t="shared" si="0"/>
        <v>45249</v>
      </c>
      <c r="G32" s="1" t="s">
        <v>438</v>
      </c>
    </row>
    <row r="33" spans="1:7" ht="28.5" x14ac:dyDescent="0.25">
      <c r="A33" s="32">
        <f t="shared" si="1"/>
        <v>31</v>
      </c>
      <c r="B33" s="117" t="s">
        <v>456</v>
      </c>
      <c r="C33" s="10" t="s">
        <v>278</v>
      </c>
      <c r="D33" s="11">
        <f t="shared" ref="D33:D36" si="4">F32+1</f>
        <v>45250</v>
      </c>
      <c r="E33" s="12">
        <v>1</v>
      </c>
      <c r="F33" s="11">
        <f t="shared" si="0"/>
        <v>45250</v>
      </c>
      <c r="G33" s="1" t="s">
        <v>438</v>
      </c>
    </row>
    <row r="34" spans="1:7" ht="26.25" x14ac:dyDescent="0.25">
      <c r="A34" s="32">
        <f t="shared" si="1"/>
        <v>32</v>
      </c>
      <c r="B34" s="117" t="s">
        <v>457</v>
      </c>
      <c r="C34" s="10" t="s">
        <v>592</v>
      </c>
      <c r="D34" s="11">
        <f>F33+1</f>
        <v>45251</v>
      </c>
      <c r="E34" s="12">
        <v>4</v>
      </c>
      <c r="F34" s="11">
        <f t="shared" si="0"/>
        <v>45254</v>
      </c>
      <c r="G34" s="1" t="s">
        <v>433</v>
      </c>
    </row>
    <row r="35" spans="1:7" x14ac:dyDescent="0.25">
      <c r="A35" s="32">
        <f t="shared" si="1"/>
        <v>33</v>
      </c>
      <c r="B35" s="117" t="s">
        <v>458</v>
      </c>
      <c r="C35" s="10" t="s">
        <v>132</v>
      </c>
      <c r="D35" s="11">
        <f>F33+1</f>
        <v>45251</v>
      </c>
      <c r="E35" s="12">
        <v>3</v>
      </c>
      <c r="F35" s="11">
        <f t="shared" si="0"/>
        <v>45253</v>
      </c>
      <c r="G35" s="1" t="s">
        <v>444</v>
      </c>
    </row>
    <row r="36" spans="1:7" ht="28.5" x14ac:dyDescent="0.25">
      <c r="A36" s="32">
        <f t="shared" si="1"/>
        <v>34</v>
      </c>
      <c r="B36" s="117" t="s">
        <v>459</v>
      </c>
      <c r="C36" s="10" t="s">
        <v>593</v>
      </c>
      <c r="D36" s="11">
        <f t="shared" si="4"/>
        <v>45254</v>
      </c>
      <c r="E36" s="12">
        <v>5</v>
      </c>
      <c r="F36" s="11">
        <f t="shared" si="0"/>
        <v>45258</v>
      </c>
      <c r="G36" s="1" t="s">
        <v>444</v>
      </c>
    </row>
    <row r="37" spans="1:7" x14ac:dyDescent="0.25">
      <c r="A37" s="32">
        <f t="shared" si="1"/>
        <v>35</v>
      </c>
      <c r="B37" s="117" t="s">
        <v>212</v>
      </c>
      <c r="C37" s="10" t="s">
        <v>404</v>
      </c>
      <c r="D37" s="11">
        <f>D36</f>
        <v>45254</v>
      </c>
      <c r="E37" s="12">
        <v>1</v>
      </c>
      <c r="F37" s="11">
        <f t="shared" si="0"/>
        <v>45254</v>
      </c>
      <c r="G37" s="1" t="s">
        <v>433</v>
      </c>
    </row>
    <row r="38" spans="1:7" ht="26.25" x14ac:dyDescent="0.25">
      <c r="A38" s="32">
        <f t="shared" si="1"/>
        <v>36</v>
      </c>
      <c r="B38" s="117" t="s">
        <v>460</v>
      </c>
      <c r="C38" s="10" t="s">
        <v>594</v>
      </c>
      <c r="D38" s="11">
        <f>F36+1</f>
        <v>45259</v>
      </c>
      <c r="E38" s="12">
        <v>3</v>
      </c>
      <c r="F38" s="11">
        <f t="shared" si="0"/>
        <v>45261</v>
      </c>
      <c r="G38" s="1" t="s">
        <v>433</v>
      </c>
    </row>
    <row r="39" spans="1:7" x14ac:dyDescent="0.25">
      <c r="A39" s="32">
        <f t="shared" si="1"/>
        <v>37</v>
      </c>
      <c r="B39" s="117" t="s">
        <v>205</v>
      </c>
      <c r="C39" s="10" t="s">
        <v>390</v>
      </c>
      <c r="D39" s="11">
        <f>F38+1</f>
        <v>45262</v>
      </c>
      <c r="E39" s="12">
        <v>6</v>
      </c>
      <c r="F39" s="11">
        <f t="shared" si="0"/>
        <v>45267</v>
      </c>
      <c r="G39" s="1" t="s">
        <v>433</v>
      </c>
    </row>
    <row r="40" spans="1:7" ht="26.25" x14ac:dyDescent="0.25">
      <c r="A40" s="32">
        <f t="shared" si="1"/>
        <v>38</v>
      </c>
      <c r="B40" s="117" t="s">
        <v>461</v>
      </c>
      <c r="C40" s="10" t="s">
        <v>595</v>
      </c>
      <c r="D40" s="11">
        <f>F38+1</f>
        <v>45262</v>
      </c>
      <c r="E40" s="12">
        <v>1</v>
      </c>
      <c r="F40" s="11">
        <f t="shared" si="0"/>
        <v>45262</v>
      </c>
      <c r="G40" s="1" t="s">
        <v>438</v>
      </c>
    </row>
    <row r="41" spans="1:7" x14ac:dyDescent="0.25">
      <c r="A41" s="32">
        <f t="shared" si="1"/>
        <v>39</v>
      </c>
      <c r="B41" s="117" t="s">
        <v>463</v>
      </c>
      <c r="C41" s="10" t="s">
        <v>139</v>
      </c>
      <c r="D41" s="11">
        <f>F40+1</f>
        <v>45263</v>
      </c>
      <c r="E41" s="12">
        <v>1</v>
      </c>
      <c r="F41" s="11">
        <f t="shared" si="0"/>
        <v>45263</v>
      </c>
      <c r="G41" s="1" t="s">
        <v>438</v>
      </c>
    </row>
    <row r="42" spans="1:7" x14ac:dyDescent="0.25">
      <c r="A42" s="32">
        <f t="shared" si="1"/>
        <v>40</v>
      </c>
      <c r="B42" s="117" t="s">
        <v>464</v>
      </c>
      <c r="C42" s="10" t="s">
        <v>236</v>
      </c>
      <c r="D42" s="11">
        <f>F41+1</f>
        <v>45264</v>
      </c>
      <c r="E42" s="12">
        <v>1</v>
      </c>
      <c r="F42" s="11">
        <f t="shared" si="0"/>
        <v>45264</v>
      </c>
      <c r="G42" s="1" t="s">
        <v>438</v>
      </c>
    </row>
    <row r="43" spans="1:7" x14ac:dyDescent="0.25">
      <c r="A43" s="32">
        <f t="shared" si="1"/>
        <v>41</v>
      </c>
      <c r="B43" s="117" t="s">
        <v>465</v>
      </c>
      <c r="C43" s="10" t="s">
        <v>237</v>
      </c>
      <c r="D43" s="11">
        <f>F42+1</f>
        <v>45265</v>
      </c>
      <c r="E43" s="12">
        <v>1</v>
      </c>
      <c r="F43" s="11">
        <f t="shared" si="0"/>
        <v>45265</v>
      </c>
      <c r="G43" s="1" t="s">
        <v>438</v>
      </c>
    </row>
    <row r="44" spans="1:7" ht="28.5" x14ac:dyDescent="0.25">
      <c r="A44" s="32">
        <f t="shared" si="1"/>
        <v>42</v>
      </c>
      <c r="B44" s="117" t="s">
        <v>466</v>
      </c>
      <c r="C44" s="10" t="s">
        <v>238</v>
      </c>
      <c r="D44" s="11">
        <f>F43</f>
        <v>45265</v>
      </c>
      <c r="E44" s="12">
        <v>1</v>
      </c>
      <c r="F44" s="11">
        <f t="shared" si="0"/>
        <v>45265</v>
      </c>
      <c r="G44" s="1" t="s">
        <v>438</v>
      </c>
    </row>
    <row r="45" spans="1:7" x14ac:dyDescent="0.25">
      <c r="A45" s="32">
        <f t="shared" si="1"/>
        <v>43</v>
      </c>
      <c r="B45" s="117" t="s">
        <v>467</v>
      </c>
      <c r="C45" s="10" t="s">
        <v>239</v>
      </c>
      <c r="D45" s="11">
        <f>F44+1</f>
        <v>45266</v>
      </c>
      <c r="E45" s="12">
        <v>1</v>
      </c>
      <c r="F45" s="11">
        <f t="shared" si="0"/>
        <v>45266</v>
      </c>
      <c r="G45" s="1" t="s">
        <v>438</v>
      </c>
    </row>
    <row r="46" spans="1:7" x14ac:dyDescent="0.25">
      <c r="A46" s="32">
        <f t="shared" si="1"/>
        <v>44</v>
      </c>
      <c r="B46" s="117" t="s">
        <v>468</v>
      </c>
      <c r="C46" s="10" t="s">
        <v>240</v>
      </c>
      <c r="D46" s="11">
        <f>F45+1</f>
        <v>45267</v>
      </c>
      <c r="E46" s="12">
        <v>1</v>
      </c>
      <c r="F46" s="11">
        <f t="shared" si="0"/>
        <v>45267</v>
      </c>
      <c r="G46" s="1" t="s">
        <v>438</v>
      </c>
    </row>
    <row r="47" spans="1:7" ht="28.5" x14ac:dyDescent="0.25">
      <c r="A47" s="32">
        <f t="shared" si="1"/>
        <v>45</v>
      </c>
      <c r="B47" s="117" t="s">
        <v>469</v>
      </c>
      <c r="C47" s="10" t="s">
        <v>596</v>
      </c>
      <c r="D47" s="11">
        <f>F46</f>
        <v>45267</v>
      </c>
      <c r="E47" s="12">
        <v>1</v>
      </c>
      <c r="F47" s="11">
        <f t="shared" si="0"/>
        <v>45267</v>
      </c>
      <c r="G47" s="1" t="s">
        <v>438</v>
      </c>
    </row>
    <row r="48" spans="1:7" x14ac:dyDescent="0.25">
      <c r="A48" s="32">
        <f t="shared" si="1"/>
        <v>46</v>
      </c>
      <c r="B48" s="117"/>
      <c r="C48" s="5" t="s">
        <v>44</v>
      </c>
      <c r="D48" s="16">
        <f>F4+1</f>
        <v>45278</v>
      </c>
      <c r="E48" s="4">
        <v>43</v>
      </c>
      <c r="F48" s="16">
        <f t="shared" si="0"/>
        <v>45320</v>
      </c>
    </row>
    <row r="49" spans="1:7" x14ac:dyDescent="0.25">
      <c r="A49" s="32">
        <f t="shared" si="1"/>
        <v>47</v>
      </c>
      <c r="B49" s="117"/>
      <c r="C49" s="131" t="s">
        <v>14</v>
      </c>
      <c r="D49" s="131"/>
      <c r="E49" s="131"/>
      <c r="F49" s="131"/>
    </row>
    <row r="50" spans="1:7" x14ac:dyDescent="0.25">
      <c r="A50" s="32">
        <f t="shared" si="1"/>
        <v>48</v>
      </c>
      <c r="B50" s="117"/>
      <c r="C50" s="7" t="s">
        <v>53</v>
      </c>
      <c r="D50" s="8">
        <v>45321</v>
      </c>
      <c r="E50" s="9">
        <f>105+8+7-1+15+15</f>
        <v>149</v>
      </c>
      <c r="F50" s="8">
        <f t="shared" ref="F50:F121" si="5">D50+E50-1</f>
        <v>45469</v>
      </c>
    </row>
    <row r="51" spans="1:7" ht="26.25" x14ac:dyDescent="0.25">
      <c r="A51" s="32">
        <f t="shared" si="1"/>
        <v>49</v>
      </c>
      <c r="B51" s="117" t="s">
        <v>185</v>
      </c>
      <c r="C51" s="10" t="s">
        <v>597</v>
      </c>
      <c r="D51" s="11">
        <f>D50</f>
        <v>45321</v>
      </c>
      <c r="E51" s="12">
        <v>15</v>
      </c>
      <c r="F51" s="11">
        <f>D51+E51-1</f>
        <v>45335</v>
      </c>
      <c r="G51" s="1" t="s">
        <v>433</v>
      </c>
    </row>
    <row r="52" spans="1:7" ht="26.25" x14ac:dyDescent="0.25">
      <c r="A52" s="32">
        <f t="shared" si="1"/>
        <v>50</v>
      </c>
      <c r="B52" s="117" t="s">
        <v>186</v>
      </c>
      <c r="C52" s="10" t="s">
        <v>598</v>
      </c>
      <c r="D52" s="11">
        <f>F51+1</f>
        <v>45336</v>
      </c>
      <c r="E52" s="12">
        <v>15</v>
      </c>
      <c r="F52" s="11">
        <f>D52+E52-1</f>
        <v>45350</v>
      </c>
      <c r="G52" s="1" t="s">
        <v>433</v>
      </c>
    </row>
    <row r="53" spans="1:7" x14ac:dyDescent="0.25">
      <c r="A53" s="32">
        <f t="shared" si="1"/>
        <v>51</v>
      </c>
      <c r="B53" s="117" t="s">
        <v>471</v>
      </c>
      <c r="C53" s="10" t="s">
        <v>284</v>
      </c>
      <c r="D53" s="11">
        <f>F52+1</f>
        <v>45351</v>
      </c>
      <c r="E53" s="12">
        <v>1</v>
      </c>
      <c r="F53" s="11">
        <f t="shared" si="5"/>
        <v>45351</v>
      </c>
      <c r="G53" s="1" t="s">
        <v>438</v>
      </c>
    </row>
    <row r="54" spans="1:7" ht="28.5" x14ac:dyDescent="0.25">
      <c r="A54" s="32">
        <f t="shared" si="1"/>
        <v>52</v>
      </c>
      <c r="B54" s="117" t="s">
        <v>472</v>
      </c>
      <c r="C54" s="10" t="s">
        <v>285</v>
      </c>
      <c r="D54" s="11">
        <f>F53+1</f>
        <v>45352</v>
      </c>
      <c r="E54" s="12">
        <v>1</v>
      </c>
      <c r="F54" s="11">
        <f t="shared" si="5"/>
        <v>45352</v>
      </c>
      <c r="G54" s="1" t="s">
        <v>438</v>
      </c>
    </row>
    <row r="55" spans="1:7" x14ac:dyDescent="0.25">
      <c r="A55" s="32">
        <f t="shared" si="1"/>
        <v>53</v>
      </c>
      <c r="B55" s="117" t="s">
        <v>473</v>
      </c>
      <c r="C55" s="10" t="s">
        <v>286</v>
      </c>
      <c r="D55" s="11">
        <f>F54</f>
        <v>45352</v>
      </c>
      <c r="E55" s="12">
        <v>1</v>
      </c>
      <c r="F55" s="11">
        <f t="shared" si="5"/>
        <v>45352</v>
      </c>
      <c r="G55" s="1" t="s">
        <v>438</v>
      </c>
    </row>
    <row r="56" spans="1:7" ht="38.25" x14ac:dyDescent="0.25">
      <c r="A56" s="32">
        <f t="shared" si="1"/>
        <v>54</v>
      </c>
      <c r="B56" s="117" t="s">
        <v>210</v>
      </c>
      <c r="C56" s="10" t="s">
        <v>599</v>
      </c>
      <c r="D56" s="11">
        <f>D52</f>
        <v>45336</v>
      </c>
      <c r="E56" s="12">
        <v>15</v>
      </c>
      <c r="F56" s="11">
        <f t="shared" si="5"/>
        <v>45350</v>
      </c>
      <c r="G56" s="1" t="s">
        <v>433</v>
      </c>
    </row>
    <row r="57" spans="1:7" ht="28.5" x14ac:dyDescent="0.25">
      <c r="A57" s="32">
        <f t="shared" si="1"/>
        <v>55</v>
      </c>
      <c r="B57" s="117" t="s">
        <v>474</v>
      </c>
      <c r="C57" s="10" t="s">
        <v>600</v>
      </c>
      <c r="D57" s="11">
        <f>D50+36</f>
        <v>45357</v>
      </c>
      <c r="E57" s="12">
        <v>8</v>
      </c>
      <c r="F57" s="11">
        <f>D57+E57-1</f>
        <v>45364</v>
      </c>
      <c r="G57" s="1" t="s">
        <v>433</v>
      </c>
    </row>
    <row r="58" spans="1:7" ht="26.25" x14ac:dyDescent="0.25">
      <c r="A58" s="32">
        <f t="shared" si="1"/>
        <v>56</v>
      </c>
      <c r="B58" s="117" t="s">
        <v>208</v>
      </c>
      <c r="C58" s="119" t="s">
        <v>601</v>
      </c>
      <c r="D58" s="120">
        <f>F57+1</f>
        <v>45365</v>
      </c>
      <c r="E58" s="121">
        <v>105</v>
      </c>
      <c r="F58" s="120">
        <f t="shared" si="5"/>
        <v>45469</v>
      </c>
      <c r="G58" s="1" t="s">
        <v>433</v>
      </c>
    </row>
    <row r="59" spans="1:7" x14ac:dyDescent="0.25">
      <c r="A59" s="32">
        <f t="shared" si="1"/>
        <v>57</v>
      </c>
      <c r="B59" s="117" t="s">
        <v>475</v>
      </c>
      <c r="C59" s="10" t="s">
        <v>288</v>
      </c>
      <c r="D59" s="11">
        <f>F56+1</f>
        <v>45351</v>
      </c>
      <c r="E59" s="12">
        <v>1</v>
      </c>
      <c r="F59" s="11">
        <f t="shared" si="5"/>
        <v>45351</v>
      </c>
      <c r="G59" s="1" t="s">
        <v>438</v>
      </c>
    </row>
    <row r="60" spans="1:7" x14ac:dyDescent="0.25">
      <c r="A60" s="32">
        <f t="shared" si="1"/>
        <v>58</v>
      </c>
      <c r="B60" s="117" t="s">
        <v>476</v>
      </c>
      <c r="C60" s="10" t="s">
        <v>289</v>
      </c>
      <c r="D60" s="11">
        <f>F59+1</f>
        <v>45352</v>
      </c>
      <c r="E60" s="12">
        <v>1</v>
      </c>
      <c r="F60" s="11">
        <f t="shared" si="5"/>
        <v>45352</v>
      </c>
      <c r="G60" s="1" t="s">
        <v>438</v>
      </c>
    </row>
    <row r="61" spans="1:7" x14ac:dyDescent="0.25">
      <c r="A61" s="32">
        <f t="shared" si="1"/>
        <v>59</v>
      </c>
      <c r="B61" s="117" t="s">
        <v>477</v>
      </c>
      <c r="C61" s="10" t="s">
        <v>560</v>
      </c>
      <c r="D61" s="11">
        <f>F60+1</f>
        <v>45353</v>
      </c>
      <c r="E61" s="12">
        <v>2</v>
      </c>
      <c r="F61" s="11">
        <f t="shared" si="5"/>
        <v>45354</v>
      </c>
      <c r="G61" s="1" t="s">
        <v>438</v>
      </c>
    </row>
    <row r="62" spans="1:7" ht="28.5" x14ac:dyDescent="0.25">
      <c r="A62" s="32">
        <f t="shared" si="1"/>
        <v>60</v>
      </c>
      <c r="B62" s="117" t="s">
        <v>479</v>
      </c>
      <c r="C62" s="10" t="s">
        <v>291</v>
      </c>
      <c r="D62" s="11">
        <f>F61+1</f>
        <v>45355</v>
      </c>
      <c r="E62" s="12">
        <v>2</v>
      </c>
      <c r="F62" s="11">
        <f t="shared" si="5"/>
        <v>45356</v>
      </c>
      <c r="G62" s="1" t="s">
        <v>438</v>
      </c>
    </row>
    <row r="63" spans="1:7" ht="28.5" x14ac:dyDescent="0.25">
      <c r="A63" s="32">
        <f t="shared" si="1"/>
        <v>61</v>
      </c>
      <c r="B63" s="117" t="s">
        <v>480</v>
      </c>
      <c r="C63" s="10" t="s">
        <v>292</v>
      </c>
      <c r="D63" s="11">
        <f>F62</f>
        <v>45356</v>
      </c>
      <c r="E63" s="12">
        <v>1</v>
      </c>
      <c r="F63" s="11">
        <f t="shared" si="5"/>
        <v>45356</v>
      </c>
      <c r="G63" s="1" t="s">
        <v>438</v>
      </c>
    </row>
    <row r="64" spans="1:7" x14ac:dyDescent="0.25">
      <c r="A64" s="32">
        <f t="shared" si="1"/>
        <v>62</v>
      </c>
      <c r="B64" s="117" t="s">
        <v>481</v>
      </c>
      <c r="C64" s="10" t="s">
        <v>293</v>
      </c>
      <c r="D64" s="11">
        <f>F63+1</f>
        <v>45357</v>
      </c>
      <c r="E64" s="12">
        <v>2</v>
      </c>
      <c r="F64" s="11">
        <f t="shared" si="5"/>
        <v>45358</v>
      </c>
      <c r="G64" s="1" t="s">
        <v>438</v>
      </c>
    </row>
    <row r="65" spans="1:7" ht="28.5" x14ac:dyDescent="0.25">
      <c r="A65" s="32">
        <f t="shared" si="1"/>
        <v>63</v>
      </c>
      <c r="B65" s="117" t="s">
        <v>482</v>
      </c>
      <c r="C65" s="10" t="s">
        <v>294</v>
      </c>
      <c r="D65" s="11">
        <f>F64</f>
        <v>45358</v>
      </c>
      <c r="E65" s="12">
        <v>2</v>
      </c>
      <c r="F65" s="11">
        <f t="shared" si="5"/>
        <v>45359</v>
      </c>
      <c r="G65" s="1" t="s">
        <v>438</v>
      </c>
    </row>
    <row r="66" spans="1:7" x14ac:dyDescent="0.25">
      <c r="A66" s="32">
        <f t="shared" si="1"/>
        <v>64</v>
      </c>
      <c r="B66" s="117" t="s">
        <v>483</v>
      </c>
      <c r="C66" s="10" t="s">
        <v>295</v>
      </c>
      <c r="D66" s="11">
        <f>F65</f>
        <v>45359</v>
      </c>
      <c r="E66" s="12">
        <v>1</v>
      </c>
      <c r="F66" s="11">
        <f t="shared" si="5"/>
        <v>45359</v>
      </c>
      <c r="G66" s="1" t="s">
        <v>438</v>
      </c>
    </row>
    <row r="67" spans="1:7" ht="28.5" x14ac:dyDescent="0.25">
      <c r="A67" s="32">
        <f t="shared" si="1"/>
        <v>65</v>
      </c>
      <c r="B67" s="117" t="s">
        <v>484</v>
      </c>
      <c r="C67" s="10" t="s">
        <v>296</v>
      </c>
      <c r="D67" s="11">
        <f>F66+1</f>
        <v>45360</v>
      </c>
      <c r="E67" s="12">
        <v>1</v>
      </c>
      <c r="F67" s="11">
        <f t="shared" si="5"/>
        <v>45360</v>
      </c>
      <c r="G67" s="1" t="s">
        <v>438</v>
      </c>
    </row>
    <row r="68" spans="1:7" x14ac:dyDescent="0.25">
      <c r="A68" s="32">
        <f t="shared" si="1"/>
        <v>66</v>
      </c>
      <c r="B68" s="117" t="s">
        <v>485</v>
      </c>
      <c r="C68" s="10" t="s">
        <v>297</v>
      </c>
      <c r="D68" s="11">
        <f>F67</f>
        <v>45360</v>
      </c>
      <c r="E68" s="12">
        <v>1</v>
      </c>
      <c r="F68" s="11">
        <f t="shared" si="5"/>
        <v>45360</v>
      </c>
      <c r="G68" s="1" t="s">
        <v>438</v>
      </c>
    </row>
    <row r="69" spans="1:7" x14ac:dyDescent="0.25">
      <c r="A69" s="32">
        <f t="shared" ref="A69:A132" si="6">A68+1</f>
        <v>67</v>
      </c>
      <c r="B69" s="117" t="s">
        <v>486</v>
      </c>
      <c r="C69" s="10" t="s">
        <v>298</v>
      </c>
      <c r="D69" s="11">
        <f t="shared" ref="D69:D76" si="7">F68+1</f>
        <v>45361</v>
      </c>
      <c r="E69" s="12">
        <v>1</v>
      </c>
      <c r="F69" s="11">
        <f t="shared" si="5"/>
        <v>45361</v>
      </c>
      <c r="G69" s="1" t="s">
        <v>438</v>
      </c>
    </row>
    <row r="70" spans="1:7" x14ac:dyDescent="0.25">
      <c r="A70" s="32">
        <f t="shared" si="6"/>
        <v>68</v>
      </c>
      <c r="B70" s="117" t="s">
        <v>487</v>
      </c>
      <c r="C70" s="10" t="s">
        <v>299</v>
      </c>
      <c r="D70" s="11">
        <f t="shared" si="7"/>
        <v>45362</v>
      </c>
      <c r="E70" s="12">
        <v>2</v>
      </c>
      <c r="F70" s="11">
        <f t="shared" si="5"/>
        <v>45363</v>
      </c>
      <c r="G70" s="1" t="s">
        <v>438</v>
      </c>
    </row>
    <row r="71" spans="1:7" ht="28.5" x14ac:dyDescent="0.25">
      <c r="A71" s="32">
        <f t="shared" si="6"/>
        <v>69</v>
      </c>
      <c r="B71" s="117" t="s">
        <v>488</v>
      </c>
      <c r="C71" s="10" t="s">
        <v>300</v>
      </c>
      <c r="D71" s="11">
        <f t="shared" si="7"/>
        <v>45364</v>
      </c>
      <c r="E71" s="12">
        <v>2</v>
      </c>
      <c r="F71" s="11">
        <f t="shared" si="5"/>
        <v>45365</v>
      </c>
      <c r="G71" s="1" t="s">
        <v>438</v>
      </c>
    </row>
    <row r="72" spans="1:7" x14ac:dyDescent="0.25">
      <c r="A72" s="32">
        <f t="shared" si="6"/>
        <v>70</v>
      </c>
      <c r="B72" s="117" t="s">
        <v>489</v>
      </c>
      <c r="C72" s="10" t="s">
        <v>277</v>
      </c>
      <c r="D72" s="11">
        <f t="shared" si="7"/>
        <v>45366</v>
      </c>
      <c r="E72" s="12">
        <v>1</v>
      </c>
      <c r="F72" s="11">
        <f t="shared" si="5"/>
        <v>45366</v>
      </c>
      <c r="G72" s="1" t="s">
        <v>438</v>
      </c>
    </row>
    <row r="73" spans="1:7" ht="28.5" x14ac:dyDescent="0.25">
      <c r="A73" s="32">
        <f t="shared" si="6"/>
        <v>71</v>
      </c>
      <c r="B73" s="117" t="s">
        <v>490</v>
      </c>
      <c r="C73" s="10" t="s">
        <v>301</v>
      </c>
      <c r="D73" s="11">
        <f t="shared" si="7"/>
        <v>45367</v>
      </c>
      <c r="E73" s="12">
        <v>2</v>
      </c>
      <c r="F73" s="11">
        <f t="shared" si="5"/>
        <v>45368</v>
      </c>
      <c r="G73" s="1" t="s">
        <v>438</v>
      </c>
    </row>
    <row r="74" spans="1:7" ht="28.5" x14ac:dyDescent="0.25">
      <c r="A74" s="32">
        <f t="shared" si="6"/>
        <v>72</v>
      </c>
      <c r="B74" s="117" t="s">
        <v>491</v>
      </c>
      <c r="C74" s="10" t="s">
        <v>302</v>
      </c>
      <c r="D74" s="11">
        <f t="shared" si="7"/>
        <v>45369</v>
      </c>
      <c r="E74" s="12">
        <v>1</v>
      </c>
      <c r="F74" s="11">
        <f t="shared" si="5"/>
        <v>45369</v>
      </c>
      <c r="G74" s="1" t="s">
        <v>438</v>
      </c>
    </row>
    <row r="75" spans="1:7" ht="28.5" x14ac:dyDescent="0.25">
      <c r="A75" s="32">
        <f t="shared" si="6"/>
        <v>73</v>
      </c>
      <c r="B75" s="117" t="s">
        <v>492</v>
      </c>
      <c r="C75" s="10" t="s">
        <v>313</v>
      </c>
      <c r="D75" s="11">
        <f t="shared" si="7"/>
        <v>45370</v>
      </c>
      <c r="E75" s="12">
        <v>1</v>
      </c>
      <c r="F75" s="11">
        <f t="shared" si="5"/>
        <v>45370</v>
      </c>
      <c r="G75" s="1" t="s">
        <v>438</v>
      </c>
    </row>
    <row r="76" spans="1:7" ht="28.5" x14ac:dyDescent="0.25">
      <c r="A76" s="32">
        <f t="shared" si="6"/>
        <v>74</v>
      </c>
      <c r="B76" s="117" t="s">
        <v>493</v>
      </c>
      <c r="C76" s="10" t="s">
        <v>303</v>
      </c>
      <c r="D76" s="11">
        <f t="shared" si="7"/>
        <v>45371</v>
      </c>
      <c r="E76" s="12">
        <v>1</v>
      </c>
      <c r="F76" s="11">
        <f t="shared" si="5"/>
        <v>45371</v>
      </c>
      <c r="G76" s="1" t="s">
        <v>438</v>
      </c>
    </row>
    <row r="77" spans="1:7" ht="28.5" x14ac:dyDescent="0.25">
      <c r="A77" s="32">
        <f t="shared" si="6"/>
        <v>75</v>
      </c>
      <c r="B77" s="117" t="s">
        <v>494</v>
      </c>
      <c r="C77" s="10" t="s">
        <v>304</v>
      </c>
      <c r="D77" s="11">
        <f>F76</f>
        <v>45371</v>
      </c>
      <c r="E77" s="12">
        <v>1</v>
      </c>
      <c r="F77" s="11">
        <f t="shared" si="5"/>
        <v>45371</v>
      </c>
      <c r="G77" s="1" t="s">
        <v>438</v>
      </c>
    </row>
    <row r="78" spans="1:7" x14ac:dyDescent="0.25">
      <c r="A78" s="32">
        <f t="shared" si="6"/>
        <v>76</v>
      </c>
      <c r="B78" s="117" t="s">
        <v>495</v>
      </c>
      <c r="C78" s="10" t="s">
        <v>305</v>
      </c>
      <c r="D78" s="11">
        <f t="shared" ref="D78:D79" si="8">F77+1</f>
        <v>45372</v>
      </c>
      <c r="E78" s="12">
        <v>2</v>
      </c>
      <c r="F78" s="11">
        <f t="shared" si="5"/>
        <v>45373</v>
      </c>
      <c r="G78" s="1" t="s">
        <v>438</v>
      </c>
    </row>
    <row r="79" spans="1:7" x14ac:dyDescent="0.25">
      <c r="A79" s="32">
        <f t="shared" si="6"/>
        <v>77</v>
      </c>
      <c r="B79" s="117" t="s">
        <v>496</v>
      </c>
      <c r="C79" s="10" t="s">
        <v>306</v>
      </c>
      <c r="D79" s="11">
        <f t="shared" si="8"/>
        <v>45374</v>
      </c>
      <c r="E79" s="12">
        <v>1</v>
      </c>
      <c r="F79" s="11">
        <f t="shared" si="5"/>
        <v>45374</v>
      </c>
      <c r="G79" s="1" t="s">
        <v>438</v>
      </c>
    </row>
    <row r="80" spans="1:7" ht="28.5" x14ac:dyDescent="0.25">
      <c r="A80" s="32">
        <f t="shared" si="6"/>
        <v>78</v>
      </c>
      <c r="B80" s="117" t="s">
        <v>497</v>
      </c>
      <c r="C80" s="10" t="s">
        <v>307</v>
      </c>
      <c r="D80" s="11">
        <f>F79+1</f>
        <v>45375</v>
      </c>
      <c r="E80" s="12">
        <v>3</v>
      </c>
      <c r="F80" s="11">
        <f t="shared" si="5"/>
        <v>45377</v>
      </c>
      <c r="G80" s="1" t="s">
        <v>438</v>
      </c>
    </row>
    <row r="81" spans="1:8" x14ac:dyDescent="0.25">
      <c r="A81" s="32">
        <f t="shared" si="6"/>
        <v>79</v>
      </c>
      <c r="B81" s="117" t="s">
        <v>498</v>
      </c>
      <c r="C81" s="10" t="s">
        <v>308</v>
      </c>
      <c r="D81" s="11">
        <f t="shared" ref="D81:D86" si="9">F80+1</f>
        <v>45378</v>
      </c>
      <c r="E81" s="12">
        <v>1</v>
      </c>
      <c r="F81" s="11">
        <f t="shared" si="5"/>
        <v>45378</v>
      </c>
      <c r="G81" s="1" t="s">
        <v>438</v>
      </c>
    </row>
    <row r="82" spans="1:8" ht="28.5" x14ac:dyDescent="0.25">
      <c r="A82" s="32">
        <f t="shared" si="6"/>
        <v>80</v>
      </c>
      <c r="B82" s="117" t="s">
        <v>499</v>
      </c>
      <c r="C82" s="10" t="s">
        <v>602</v>
      </c>
      <c r="D82" s="11">
        <f t="shared" si="9"/>
        <v>45379</v>
      </c>
      <c r="E82" s="12">
        <v>7</v>
      </c>
      <c r="F82" s="11">
        <f t="shared" si="5"/>
        <v>45385</v>
      </c>
      <c r="G82" s="52" t="s">
        <v>431</v>
      </c>
    </row>
    <row r="83" spans="1:8" ht="42.75" x14ac:dyDescent="0.25">
      <c r="A83" s="32">
        <f t="shared" si="6"/>
        <v>81</v>
      </c>
      <c r="B83" s="117" t="s">
        <v>500</v>
      </c>
      <c r="C83" s="10" t="s">
        <v>310</v>
      </c>
      <c r="D83" s="11">
        <f t="shared" si="9"/>
        <v>45386</v>
      </c>
      <c r="E83" s="12">
        <v>10</v>
      </c>
      <c r="F83" s="11">
        <f t="shared" si="5"/>
        <v>45395</v>
      </c>
      <c r="G83" s="1" t="s">
        <v>438</v>
      </c>
    </row>
    <row r="84" spans="1:8" ht="28.5" x14ac:dyDescent="0.25">
      <c r="A84" s="32">
        <f t="shared" si="6"/>
        <v>82</v>
      </c>
      <c r="B84" s="117" t="s">
        <v>501</v>
      </c>
      <c r="C84" s="10" t="s">
        <v>311</v>
      </c>
      <c r="D84" s="11">
        <f t="shared" si="9"/>
        <v>45396</v>
      </c>
      <c r="E84" s="12">
        <v>1</v>
      </c>
      <c r="F84" s="11">
        <f t="shared" si="5"/>
        <v>45396</v>
      </c>
      <c r="G84" s="1" t="s">
        <v>438</v>
      </c>
    </row>
    <row r="85" spans="1:8" ht="28.5" x14ac:dyDescent="0.25">
      <c r="A85" s="32">
        <f t="shared" si="6"/>
        <v>83</v>
      </c>
      <c r="B85" s="117" t="s">
        <v>502</v>
      </c>
      <c r="C85" s="10" t="s">
        <v>312</v>
      </c>
      <c r="D85" s="11">
        <f t="shared" si="9"/>
        <v>45397</v>
      </c>
      <c r="E85" s="12">
        <v>3</v>
      </c>
      <c r="F85" s="11">
        <f t="shared" si="5"/>
        <v>45399</v>
      </c>
      <c r="G85" s="1" t="s">
        <v>438</v>
      </c>
    </row>
    <row r="86" spans="1:8" x14ac:dyDescent="0.25">
      <c r="A86" s="32">
        <f t="shared" si="6"/>
        <v>84</v>
      </c>
      <c r="B86" s="117" t="s">
        <v>503</v>
      </c>
      <c r="C86" s="10" t="s">
        <v>236</v>
      </c>
      <c r="D86" s="11">
        <f t="shared" si="9"/>
        <v>45400</v>
      </c>
      <c r="E86" s="12">
        <v>1</v>
      </c>
      <c r="F86" s="11">
        <f t="shared" si="5"/>
        <v>45400</v>
      </c>
      <c r="G86" s="1" t="s">
        <v>438</v>
      </c>
    </row>
    <row r="87" spans="1:8" ht="28.5" x14ac:dyDescent="0.25">
      <c r="A87" s="32">
        <f t="shared" si="6"/>
        <v>85</v>
      </c>
      <c r="B87" s="117" t="s">
        <v>504</v>
      </c>
      <c r="C87" s="10" t="s">
        <v>318</v>
      </c>
      <c r="D87" s="11">
        <f>F86+1</f>
        <v>45401</v>
      </c>
      <c r="E87" s="12">
        <v>1</v>
      </c>
      <c r="F87" s="11">
        <f t="shared" si="5"/>
        <v>45401</v>
      </c>
      <c r="G87" s="1" t="s">
        <v>438</v>
      </c>
    </row>
    <row r="88" spans="1:8" ht="42.75" x14ac:dyDescent="0.25">
      <c r="A88" s="32">
        <f t="shared" si="6"/>
        <v>86</v>
      </c>
      <c r="B88" s="117" t="s">
        <v>505</v>
      </c>
      <c r="C88" s="10" t="s">
        <v>314</v>
      </c>
      <c r="D88" s="11">
        <f t="shared" ref="D88" si="10">F87+1</f>
        <v>45402</v>
      </c>
      <c r="E88" s="12">
        <v>1</v>
      </c>
      <c r="F88" s="11">
        <f t="shared" si="5"/>
        <v>45402</v>
      </c>
      <c r="G88" s="1" t="s">
        <v>438</v>
      </c>
    </row>
    <row r="89" spans="1:8" ht="28.5" x14ac:dyDescent="0.25">
      <c r="A89" s="32">
        <f t="shared" si="6"/>
        <v>87</v>
      </c>
      <c r="B89" s="117" t="s">
        <v>506</v>
      </c>
      <c r="C89" s="10" t="s">
        <v>315</v>
      </c>
      <c r="D89" s="11">
        <f>F88+1</f>
        <v>45403</v>
      </c>
      <c r="E89" s="12">
        <v>1</v>
      </c>
      <c r="F89" s="11">
        <f t="shared" si="5"/>
        <v>45403</v>
      </c>
      <c r="G89" s="1" t="s">
        <v>438</v>
      </c>
    </row>
    <row r="90" spans="1:8" ht="26.25" x14ac:dyDescent="0.25">
      <c r="A90" s="32">
        <f t="shared" si="6"/>
        <v>88</v>
      </c>
      <c r="B90" s="117" t="s">
        <v>209</v>
      </c>
      <c r="C90" s="10" t="s">
        <v>603</v>
      </c>
      <c r="D90" s="11">
        <f>D58+21</f>
        <v>45386</v>
      </c>
      <c r="E90" s="12">
        <v>9</v>
      </c>
      <c r="F90" s="11">
        <f t="shared" si="5"/>
        <v>45394</v>
      </c>
      <c r="G90" s="1" t="s">
        <v>433</v>
      </c>
    </row>
    <row r="91" spans="1:8" ht="26.25" x14ac:dyDescent="0.25">
      <c r="A91" s="32">
        <f t="shared" si="6"/>
        <v>89</v>
      </c>
      <c r="B91" s="117" t="s">
        <v>209</v>
      </c>
      <c r="C91" s="10" t="s">
        <v>604</v>
      </c>
      <c r="D91" s="11">
        <f>D58+75</f>
        <v>45440</v>
      </c>
      <c r="E91" s="12">
        <v>8</v>
      </c>
      <c r="F91" s="11">
        <f t="shared" si="5"/>
        <v>45447</v>
      </c>
      <c r="G91" s="1" t="s">
        <v>433</v>
      </c>
    </row>
    <row r="92" spans="1:8" x14ac:dyDescent="0.25">
      <c r="A92" s="32">
        <f t="shared" si="6"/>
        <v>90</v>
      </c>
      <c r="B92" s="117"/>
      <c r="C92" s="7" t="s">
        <v>54</v>
      </c>
      <c r="D92" s="8">
        <f>F50+1</f>
        <v>45470</v>
      </c>
      <c r="E92" s="9">
        <f>147+21</f>
        <v>168</v>
      </c>
      <c r="F92" s="8">
        <f t="shared" si="5"/>
        <v>45637</v>
      </c>
    </row>
    <row r="93" spans="1:8" ht="38.25" x14ac:dyDescent="0.25">
      <c r="A93" s="32">
        <f t="shared" si="6"/>
        <v>91</v>
      </c>
      <c r="B93" s="117" t="s">
        <v>213</v>
      </c>
      <c r="C93" s="119" t="s">
        <v>605</v>
      </c>
      <c r="D93" s="120">
        <f>D92</f>
        <v>45470</v>
      </c>
      <c r="E93" s="121">
        <v>105</v>
      </c>
      <c r="F93" s="120">
        <f t="shared" si="5"/>
        <v>45574</v>
      </c>
      <c r="G93" s="1" t="s">
        <v>433</v>
      </c>
    </row>
    <row r="94" spans="1:8" x14ac:dyDescent="0.25">
      <c r="A94" s="32">
        <f t="shared" si="6"/>
        <v>92</v>
      </c>
      <c r="B94" s="117" t="s">
        <v>507</v>
      </c>
      <c r="C94" s="10" t="s">
        <v>316</v>
      </c>
      <c r="D94" s="11">
        <f>D93</f>
        <v>45470</v>
      </c>
      <c r="E94" s="12">
        <v>2</v>
      </c>
      <c r="F94" s="11">
        <f t="shared" si="5"/>
        <v>45471</v>
      </c>
      <c r="G94" s="1" t="s">
        <v>438</v>
      </c>
    </row>
    <row r="95" spans="1:8" ht="28.5" x14ac:dyDescent="0.25">
      <c r="A95" s="32">
        <f t="shared" si="6"/>
        <v>93</v>
      </c>
      <c r="B95" s="117" t="s">
        <v>508</v>
      </c>
      <c r="C95" s="10" t="s">
        <v>606</v>
      </c>
      <c r="D95" s="11">
        <f>D93+96</f>
        <v>45566</v>
      </c>
      <c r="E95" s="12">
        <v>1</v>
      </c>
      <c r="F95" s="11">
        <f t="shared" si="5"/>
        <v>45566</v>
      </c>
      <c r="G95" s="1" t="s">
        <v>433</v>
      </c>
      <c r="H95" s="1" t="s">
        <v>510</v>
      </c>
    </row>
    <row r="96" spans="1:8" x14ac:dyDescent="0.25">
      <c r="A96" s="32">
        <f t="shared" si="6"/>
        <v>94</v>
      </c>
      <c r="B96" s="117" t="s">
        <v>511</v>
      </c>
      <c r="C96" s="10" t="s">
        <v>236</v>
      </c>
      <c r="D96" s="11">
        <f>F95+1</f>
        <v>45567</v>
      </c>
      <c r="E96" s="12">
        <v>1</v>
      </c>
      <c r="F96" s="11">
        <f t="shared" si="5"/>
        <v>45567</v>
      </c>
      <c r="G96" s="1" t="s">
        <v>438</v>
      </c>
    </row>
    <row r="97" spans="1:7" x14ac:dyDescent="0.25">
      <c r="A97" s="32">
        <f t="shared" si="6"/>
        <v>95</v>
      </c>
      <c r="B97" s="117" t="s">
        <v>512</v>
      </c>
      <c r="C97" s="10" t="s">
        <v>320</v>
      </c>
      <c r="D97" s="11">
        <f>F96+1</f>
        <v>45568</v>
      </c>
      <c r="E97" s="12">
        <v>1</v>
      </c>
      <c r="F97" s="11">
        <f t="shared" si="5"/>
        <v>45568</v>
      </c>
      <c r="G97" s="1" t="s">
        <v>438</v>
      </c>
    </row>
    <row r="98" spans="1:7" ht="26.25" x14ac:dyDescent="0.25">
      <c r="A98" s="32">
        <f t="shared" si="6"/>
        <v>96</v>
      </c>
      <c r="B98" s="117" t="s">
        <v>214</v>
      </c>
      <c r="C98" s="10" t="s">
        <v>607</v>
      </c>
      <c r="D98" s="11">
        <f>D93</f>
        <v>45470</v>
      </c>
      <c r="E98" s="12">
        <v>3</v>
      </c>
      <c r="F98" s="11">
        <f>D98+E98-1</f>
        <v>45472</v>
      </c>
      <c r="G98" s="1" t="s">
        <v>433</v>
      </c>
    </row>
    <row r="99" spans="1:7" ht="26.25" x14ac:dyDescent="0.25">
      <c r="A99" s="32">
        <f t="shared" si="6"/>
        <v>97</v>
      </c>
      <c r="B99" s="117" t="s">
        <v>214</v>
      </c>
      <c r="C99" s="10" t="s">
        <v>608</v>
      </c>
      <c r="D99" s="11">
        <f>D93+75</f>
        <v>45545</v>
      </c>
      <c r="E99" s="12">
        <v>8</v>
      </c>
      <c r="F99" s="11">
        <f>D99+E99-1</f>
        <v>45552</v>
      </c>
      <c r="G99" s="1" t="s">
        <v>433</v>
      </c>
    </row>
    <row r="100" spans="1:7" ht="28.5" x14ac:dyDescent="0.25">
      <c r="A100" s="32">
        <f t="shared" si="6"/>
        <v>98</v>
      </c>
      <c r="B100" s="117" t="s">
        <v>211</v>
      </c>
      <c r="C100" s="10" t="s">
        <v>59</v>
      </c>
      <c r="D100" s="11">
        <f>D93</f>
        <v>45470</v>
      </c>
      <c r="E100" s="12">
        <v>147</v>
      </c>
      <c r="F100" s="11">
        <f>D100+E100-1</f>
        <v>45616</v>
      </c>
      <c r="G100" s="1" t="s">
        <v>433</v>
      </c>
    </row>
    <row r="101" spans="1:7" x14ac:dyDescent="0.25">
      <c r="A101" s="32">
        <f t="shared" si="6"/>
        <v>99</v>
      </c>
      <c r="B101" s="117" t="s">
        <v>218</v>
      </c>
      <c r="C101" s="10" t="s">
        <v>109</v>
      </c>
      <c r="D101" s="11">
        <f>D100</f>
        <v>45470</v>
      </c>
      <c r="E101" s="12">
        <v>147</v>
      </c>
      <c r="F101" s="11">
        <f t="shared" si="5"/>
        <v>45616</v>
      </c>
      <c r="G101" s="1" t="s">
        <v>433</v>
      </c>
    </row>
    <row r="102" spans="1:7" x14ac:dyDescent="0.25">
      <c r="A102" s="32">
        <f t="shared" si="6"/>
        <v>100</v>
      </c>
      <c r="B102" s="117" t="s">
        <v>212</v>
      </c>
      <c r="C102" s="83" t="s">
        <v>618</v>
      </c>
      <c r="D102" s="84">
        <f>D92</f>
        <v>45470</v>
      </c>
      <c r="E102" s="85">
        <v>2</v>
      </c>
      <c r="F102" s="84">
        <f t="shared" si="5"/>
        <v>45471</v>
      </c>
      <c r="G102" s="1" t="s">
        <v>433</v>
      </c>
    </row>
    <row r="103" spans="1:7" ht="28.5" x14ac:dyDescent="0.25">
      <c r="A103" s="32">
        <f t="shared" si="6"/>
        <v>101</v>
      </c>
      <c r="B103" s="117" t="s">
        <v>207</v>
      </c>
      <c r="C103" s="10" t="s">
        <v>609</v>
      </c>
      <c r="D103" s="11">
        <f>F100+1</f>
        <v>45617</v>
      </c>
      <c r="E103" s="12">
        <v>18</v>
      </c>
      <c r="F103" s="11">
        <f t="shared" si="5"/>
        <v>45634</v>
      </c>
      <c r="G103" s="1" t="s">
        <v>433</v>
      </c>
    </row>
    <row r="104" spans="1:7" x14ac:dyDescent="0.25">
      <c r="A104" s="32">
        <f t="shared" si="6"/>
        <v>102</v>
      </c>
      <c r="B104" s="117"/>
      <c r="C104" s="119" t="s">
        <v>154</v>
      </c>
      <c r="D104" s="120">
        <f>F100+1</f>
        <v>45617</v>
      </c>
      <c r="E104" s="121">
        <v>21</v>
      </c>
      <c r="F104" s="120">
        <f>D104+E104-1</f>
        <v>45637</v>
      </c>
    </row>
    <row r="105" spans="1:7" x14ac:dyDescent="0.25">
      <c r="A105" s="32">
        <f t="shared" si="6"/>
        <v>103</v>
      </c>
      <c r="B105" s="117"/>
      <c r="C105" s="5" t="s">
        <v>63</v>
      </c>
      <c r="D105" s="16">
        <f>F92+1</f>
        <v>45638</v>
      </c>
      <c r="E105" s="4">
        <v>50</v>
      </c>
      <c r="F105" s="16">
        <f>D105+E105-1</f>
        <v>45687</v>
      </c>
    </row>
    <row r="106" spans="1:7" x14ac:dyDescent="0.25">
      <c r="A106" s="32">
        <f t="shared" si="6"/>
        <v>104</v>
      </c>
      <c r="B106" s="117"/>
      <c r="C106" s="131" t="s">
        <v>62</v>
      </c>
      <c r="D106" s="131"/>
      <c r="E106" s="131"/>
      <c r="F106" s="131"/>
    </row>
    <row r="107" spans="1:7" x14ac:dyDescent="0.25">
      <c r="A107" s="32">
        <f t="shared" si="6"/>
        <v>105</v>
      </c>
      <c r="B107" s="117"/>
      <c r="C107" s="7" t="s">
        <v>55</v>
      </c>
      <c r="D107" s="8">
        <v>45689</v>
      </c>
      <c r="E107" s="9">
        <v>171</v>
      </c>
      <c r="F107" s="8">
        <f t="shared" si="5"/>
        <v>45859</v>
      </c>
    </row>
    <row r="108" spans="1:7" ht="28.5" x14ac:dyDescent="0.25">
      <c r="A108" s="32">
        <f t="shared" si="6"/>
        <v>106</v>
      </c>
      <c r="B108" s="117" t="s">
        <v>187</v>
      </c>
      <c r="C108" s="10" t="s">
        <v>610</v>
      </c>
      <c r="D108" s="11">
        <v>45689</v>
      </c>
      <c r="E108" s="12">
        <v>18</v>
      </c>
      <c r="F108" s="11">
        <f>D108+E108-1</f>
        <v>45706</v>
      </c>
      <c r="G108" s="52" t="s">
        <v>431</v>
      </c>
    </row>
    <row r="109" spans="1:7" ht="28.5" x14ac:dyDescent="0.25">
      <c r="A109" s="32">
        <f t="shared" si="6"/>
        <v>107</v>
      </c>
      <c r="B109" s="117" t="s">
        <v>190</v>
      </c>
      <c r="C109" s="10" t="s">
        <v>611</v>
      </c>
      <c r="D109" s="11">
        <f>F108+1</f>
        <v>45707</v>
      </c>
      <c r="E109" s="12">
        <v>6</v>
      </c>
      <c r="F109" s="11">
        <f>D109+E109-1</f>
        <v>45712</v>
      </c>
      <c r="G109" s="52" t="s">
        <v>431</v>
      </c>
    </row>
    <row r="110" spans="1:7" ht="28.5" x14ac:dyDescent="0.25">
      <c r="A110" s="32">
        <f t="shared" si="6"/>
        <v>108</v>
      </c>
      <c r="B110" s="117" t="s">
        <v>207</v>
      </c>
      <c r="C110" s="10" t="s">
        <v>612</v>
      </c>
      <c r="D110" s="11">
        <f>D107</f>
        <v>45689</v>
      </c>
      <c r="E110" s="12">
        <v>9</v>
      </c>
      <c r="F110" s="11">
        <f t="shared" si="5"/>
        <v>45697</v>
      </c>
      <c r="G110" s="1" t="s">
        <v>433</v>
      </c>
    </row>
    <row r="111" spans="1:7" x14ac:dyDescent="0.25">
      <c r="A111" s="32">
        <f t="shared" si="6"/>
        <v>109</v>
      </c>
      <c r="B111" s="117" t="s">
        <v>215</v>
      </c>
      <c r="C111" s="119" t="s">
        <v>574</v>
      </c>
      <c r="D111" s="120">
        <f>F110+1</f>
        <v>45698</v>
      </c>
      <c r="E111" s="121">
        <f>128+10</f>
        <v>138</v>
      </c>
      <c r="F111" s="120">
        <f>D111+E111-1</f>
        <v>45835</v>
      </c>
      <c r="G111" s="1" t="s">
        <v>433</v>
      </c>
    </row>
    <row r="112" spans="1:7" x14ac:dyDescent="0.25">
      <c r="A112" s="32">
        <f t="shared" si="6"/>
        <v>110</v>
      </c>
      <c r="B112" s="117" t="s">
        <v>513</v>
      </c>
      <c r="C112" s="10" t="s">
        <v>321</v>
      </c>
      <c r="D112" s="11">
        <f>D111+1</f>
        <v>45699</v>
      </c>
      <c r="E112" s="12">
        <v>1</v>
      </c>
      <c r="F112" s="11">
        <f t="shared" ref="F112:F117" si="11">D112+E112-1</f>
        <v>45699</v>
      </c>
      <c r="G112" s="1" t="s">
        <v>438</v>
      </c>
    </row>
    <row r="113" spans="1:7" x14ac:dyDescent="0.25">
      <c r="A113" s="32">
        <f t="shared" si="6"/>
        <v>111</v>
      </c>
      <c r="B113" s="117" t="s">
        <v>514</v>
      </c>
      <c r="C113" s="10" t="s">
        <v>322</v>
      </c>
      <c r="D113" s="11">
        <f>D112+1</f>
        <v>45700</v>
      </c>
      <c r="E113" s="12">
        <v>1</v>
      </c>
      <c r="F113" s="11">
        <f t="shared" si="11"/>
        <v>45700</v>
      </c>
      <c r="G113" s="1" t="s">
        <v>438</v>
      </c>
    </row>
    <row r="114" spans="1:7" x14ac:dyDescent="0.25">
      <c r="A114" s="32">
        <f t="shared" si="6"/>
        <v>112</v>
      </c>
      <c r="B114" s="117" t="s">
        <v>515</v>
      </c>
      <c r="C114" s="10" t="s">
        <v>323</v>
      </c>
      <c r="D114" s="11">
        <f>D113</f>
        <v>45700</v>
      </c>
      <c r="E114" s="12">
        <v>1</v>
      </c>
      <c r="F114" s="11">
        <f t="shared" si="11"/>
        <v>45700</v>
      </c>
      <c r="G114" s="1" t="s">
        <v>438</v>
      </c>
    </row>
    <row r="115" spans="1:7" ht="28.5" x14ac:dyDescent="0.25">
      <c r="A115" s="32">
        <f t="shared" si="6"/>
        <v>113</v>
      </c>
      <c r="B115" s="117" t="s">
        <v>516</v>
      </c>
      <c r="C115" s="10" t="s">
        <v>324</v>
      </c>
      <c r="D115" s="11">
        <f>D114+1</f>
        <v>45701</v>
      </c>
      <c r="E115" s="12">
        <v>1</v>
      </c>
      <c r="F115" s="11">
        <f t="shared" si="11"/>
        <v>45701</v>
      </c>
      <c r="G115" s="1" t="s">
        <v>438</v>
      </c>
    </row>
    <row r="116" spans="1:7" x14ac:dyDescent="0.25">
      <c r="A116" s="32">
        <f t="shared" si="6"/>
        <v>114</v>
      </c>
      <c r="B116" s="117" t="s">
        <v>517</v>
      </c>
      <c r="C116" s="10" t="s">
        <v>322</v>
      </c>
      <c r="D116" s="11">
        <f>D115+1</f>
        <v>45702</v>
      </c>
      <c r="E116" s="12">
        <v>1</v>
      </c>
      <c r="F116" s="11">
        <f t="shared" si="11"/>
        <v>45702</v>
      </c>
      <c r="G116" s="1" t="s">
        <v>438</v>
      </c>
    </row>
    <row r="117" spans="1:7" x14ac:dyDescent="0.25">
      <c r="A117" s="32">
        <f t="shared" si="6"/>
        <v>115</v>
      </c>
      <c r="B117" s="117" t="s">
        <v>518</v>
      </c>
      <c r="C117" s="10" t="s">
        <v>323</v>
      </c>
      <c r="D117" s="11">
        <f>D116</f>
        <v>45702</v>
      </c>
      <c r="E117" s="12">
        <v>1</v>
      </c>
      <c r="F117" s="11">
        <f t="shared" si="11"/>
        <v>45702</v>
      </c>
      <c r="G117" s="1" t="s">
        <v>438</v>
      </c>
    </row>
    <row r="118" spans="1:7" ht="26.25" x14ac:dyDescent="0.25">
      <c r="A118" s="32">
        <f t="shared" si="6"/>
        <v>116</v>
      </c>
      <c r="B118" s="117" t="s">
        <v>217</v>
      </c>
      <c r="C118" s="10" t="s">
        <v>613</v>
      </c>
      <c r="D118" s="11">
        <f>D111+21</f>
        <v>45719</v>
      </c>
      <c r="E118" s="12">
        <v>14</v>
      </c>
      <c r="F118" s="11">
        <f t="shared" si="5"/>
        <v>45732</v>
      </c>
      <c r="G118" s="1" t="s">
        <v>433</v>
      </c>
    </row>
    <row r="119" spans="1:7" x14ac:dyDescent="0.25">
      <c r="A119" s="32">
        <f t="shared" si="6"/>
        <v>117</v>
      </c>
      <c r="B119" s="117" t="s">
        <v>219</v>
      </c>
      <c r="C119" s="10" t="s">
        <v>40</v>
      </c>
      <c r="D119" s="11">
        <f>D111+5</f>
        <v>45703</v>
      </c>
      <c r="E119" s="12">
        <v>130</v>
      </c>
      <c r="F119" s="11">
        <f t="shared" si="5"/>
        <v>45832</v>
      </c>
      <c r="G119" s="1" t="s">
        <v>433</v>
      </c>
    </row>
    <row r="120" spans="1:7" ht="26.25" x14ac:dyDescent="0.25">
      <c r="A120" s="32">
        <f t="shared" si="6"/>
        <v>118</v>
      </c>
      <c r="B120" s="117" t="s">
        <v>221</v>
      </c>
      <c r="C120" s="10" t="s">
        <v>107</v>
      </c>
      <c r="D120" s="11">
        <f>F119+1</f>
        <v>45833</v>
      </c>
      <c r="E120" s="12">
        <v>3</v>
      </c>
      <c r="F120" s="11">
        <f>D120+E120-1</f>
        <v>45835</v>
      </c>
      <c r="G120" s="1" t="s">
        <v>433</v>
      </c>
    </row>
    <row r="121" spans="1:7" x14ac:dyDescent="0.25">
      <c r="A121" s="32">
        <f t="shared" si="6"/>
        <v>119</v>
      </c>
      <c r="B121" s="117"/>
      <c r="C121" s="7" t="s">
        <v>49</v>
      </c>
      <c r="D121" s="8">
        <f>F107+1</f>
        <v>45860</v>
      </c>
      <c r="E121" s="9">
        <f>121+21+10</f>
        <v>152</v>
      </c>
      <c r="F121" s="8">
        <f t="shared" si="5"/>
        <v>46011</v>
      </c>
    </row>
    <row r="122" spans="1:7" x14ac:dyDescent="0.25">
      <c r="A122" s="32">
        <f t="shared" si="6"/>
        <v>120</v>
      </c>
      <c r="B122" s="117" t="s">
        <v>216</v>
      </c>
      <c r="C122" s="119" t="s">
        <v>576</v>
      </c>
      <c r="D122" s="120">
        <f>D121</f>
        <v>45860</v>
      </c>
      <c r="E122" s="121">
        <f>121+10</f>
        <v>131</v>
      </c>
      <c r="F122" s="120">
        <f>D122+E122-1</f>
        <v>45990</v>
      </c>
      <c r="G122" s="1" t="s">
        <v>433</v>
      </c>
    </row>
    <row r="123" spans="1:7" ht="42.75" x14ac:dyDescent="0.25">
      <c r="A123" s="32">
        <f t="shared" si="6"/>
        <v>121</v>
      </c>
      <c r="B123" s="117" t="s">
        <v>521</v>
      </c>
      <c r="C123" s="10" t="s">
        <v>614</v>
      </c>
      <c r="D123" s="11">
        <f>D122+1</f>
        <v>45861</v>
      </c>
      <c r="E123" s="12">
        <v>6</v>
      </c>
      <c r="F123" s="11">
        <f t="shared" ref="F123:F135" si="12">D123+E123-1</f>
        <v>45866</v>
      </c>
      <c r="G123" s="1" t="s">
        <v>438</v>
      </c>
    </row>
    <row r="124" spans="1:7" x14ac:dyDescent="0.25">
      <c r="A124" s="32">
        <f t="shared" si="6"/>
        <v>122</v>
      </c>
      <c r="B124" s="117" t="s">
        <v>523</v>
      </c>
      <c r="C124" s="10" t="s">
        <v>396</v>
      </c>
      <c r="D124" s="11">
        <f>F123+1</f>
        <v>45867</v>
      </c>
      <c r="E124" s="12">
        <v>1</v>
      </c>
      <c r="F124" s="11">
        <f t="shared" si="12"/>
        <v>45867</v>
      </c>
      <c r="G124" s="1" t="s">
        <v>438</v>
      </c>
    </row>
    <row r="125" spans="1:7" ht="28.5" x14ac:dyDescent="0.25">
      <c r="A125" s="32">
        <f t="shared" si="6"/>
        <v>123</v>
      </c>
      <c r="B125" s="117" t="s">
        <v>524</v>
      </c>
      <c r="C125" s="10" t="s">
        <v>332</v>
      </c>
      <c r="D125" s="11">
        <f>F124</f>
        <v>45867</v>
      </c>
      <c r="E125" s="12">
        <v>1</v>
      </c>
      <c r="F125" s="11">
        <f t="shared" si="12"/>
        <v>45867</v>
      </c>
      <c r="G125" s="1" t="s">
        <v>438</v>
      </c>
    </row>
    <row r="126" spans="1:7" x14ac:dyDescent="0.25">
      <c r="A126" s="32">
        <f t="shared" si="6"/>
        <v>124</v>
      </c>
      <c r="B126" s="117" t="s">
        <v>525</v>
      </c>
      <c r="C126" s="10" t="s">
        <v>334</v>
      </c>
      <c r="D126" s="11">
        <f>F123+1</f>
        <v>45867</v>
      </c>
      <c r="E126" s="12">
        <v>1</v>
      </c>
      <c r="F126" s="11">
        <f t="shared" si="12"/>
        <v>45867</v>
      </c>
    </row>
    <row r="127" spans="1:7" x14ac:dyDescent="0.25">
      <c r="A127" s="32">
        <f t="shared" si="6"/>
        <v>125</v>
      </c>
      <c r="B127" s="117" t="s">
        <v>527</v>
      </c>
      <c r="C127" s="10" t="s">
        <v>335</v>
      </c>
      <c r="D127" s="11">
        <f>F126+1</f>
        <v>45868</v>
      </c>
      <c r="E127" s="12">
        <v>1</v>
      </c>
      <c r="F127" s="11">
        <f t="shared" si="12"/>
        <v>45868</v>
      </c>
      <c r="G127" s="1" t="s">
        <v>438</v>
      </c>
    </row>
    <row r="128" spans="1:7" ht="28.5" x14ac:dyDescent="0.25">
      <c r="A128" s="32">
        <f t="shared" si="6"/>
        <v>126</v>
      </c>
      <c r="B128" s="117" t="s">
        <v>529</v>
      </c>
      <c r="C128" s="10" t="s">
        <v>337</v>
      </c>
      <c r="D128" s="11">
        <f>F127+1</f>
        <v>45869</v>
      </c>
      <c r="E128" s="12">
        <v>1</v>
      </c>
      <c r="F128" s="11">
        <f t="shared" si="12"/>
        <v>45869</v>
      </c>
      <c r="G128" s="1" t="s">
        <v>438</v>
      </c>
    </row>
    <row r="129" spans="1:7" ht="28.5" x14ac:dyDescent="0.25">
      <c r="A129" s="32">
        <f t="shared" si="6"/>
        <v>127</v>
      </c>
      <c r="B129" s="117" t="s">
        <v>530</v>
      </c>
      <c r="C129" s="10" t="s">
        <v>338</v>
      </c>
      <c r="D129" s="11">
        <f>F128+1</f>
        <v>45870</v>
      </c>
      <c r="E129" s="12">
        <v>1</v>
      </c>
      <c r="F129" s="11">
        <f t="shared" si="12"/>
        <v>45870</v>
      </c>
      <c r="G129" s="1" t="s">
        <v>438</v>
      </c>
    </row>
    <row r="130" spans="1:7" ht="28.5" x14ac:dyDescent="0.25">
      <c r="A130" s="32">
        <f t="shared" si="6"/>
        <v>128</v>
      </c>
      <c r="B130" s="117" t="s">
        <v>531</v>
      </c>
      <c r="C130" s="10" t="s">
        <v>339</v>
      </c>
      <c r="D130" s="11">
        <f>F129</f>
        <v>45870</v>
      </c>
      <c r="E130" s="12">
        <v>1</v>
      </c>
      <c r="F130" s="11">
        <f t="shared" si="12"/>
        <v>45870</v>
      </c>
      <c r="G130" s="1" t="s">
        <v>438</v>
      </c>
    </row>
    <row r="131" spans="1:7" ht="26.25" x14ac:dyDescent="0.25">
      <c r="A131" s="32">
        <f t="shared" si="6"/>
        <v>129</v>
      </c>
      <c r="B131" s="117" t="s">
        <v>220</v>
      </c>
      <c r="C131" s="10" t="s">
        <v>615</v>
      </c>
      <c r="D131" s="11">
        <f>D122+21</f>
        <v>45881</v>
      </c>
      <c r="E131" s="12">
        <v>14</v>
      </c>
      <c r="F131" s="11">
        <f t="shared" si="12"/>
        <v>45894</v>
      </c>
      <c r="G131" s="1" t="s">
        <v>433</v>
      </c>
    </row>
    <row r="132" spans="1:7" x14ac:dyDescent="0.25">
      <c r="A132" s="32">
        <f t="shared" si="6"/>
        <v>130</v>
      </c>
      <c r="B132" s="117" t="s">
        <v>532</v>
      </c>
      <c r="C132" s="10" t="s">
        <v>46</v>
      </c>
      <c r="D132" s="11">
        <f>D122</f>
        <v>45860</v>
      </c>
      <c r="E132" s="12">
        <v>21</v>
      </c>
      <c r="F132" s="11">
        <f t="shared" si="12"/>
        <v>45880</v>
      </c>
      <c r="G132" s="1" t="s">
        <v>433</v>
      </c>
    </row>
    <row r="133" spans="1:7" ht="28.5" x14ac:dyDescent="0.25">
      <c r="A133" s="32">
        <f t="shared" ref="A133:A175" si="13">A132+1</f>
        <v>131</v>
      </c>
      <c r="B133" s="117" t="s">
        <v>225</v>
      </c>
      <c r="C133" s="10" t="s">
        <v>45</v>
      </c>
      <c r="D133" s="11">
        <f>D121+12</f>
        <v>45872</v>
      </c>
      <c r="E133" s="12">
        <v>121</v>
      </c>
      <c r="F133" s="11">
        <f t="shared" si="12"/>
        <v>45992</v>
      </c>
      <c r="G133" s="1" t="s">
        <v>433</v>
      </c>
    </row>
    <row r="134" spans="1:7" x14ac:dyDescent="0.25">
      <c r="A134" s="32">
        <f t="shared" si="13"/>
        <v>132</v>
      </c>
      <c r="B134" s="117" t="s">
        <v>533</v>
      </c>
      <c r="C134" s="10" t="s">
        <v>90</v>
      </c>
      <c r="D134" s="11">
        <f>F133+1</f>
        <v>45993</v>
      </c>
      <c r="E134" s="122" t="s">
        <v>91</v>
      </c>
      <c r="F134" s="35" t="s">
        <v>91</v>
      </c>
      <c r="G134" s="1" t="s">
        <v>433</v>
      </c>
    </row>
    <row r="135" spans="1:7" x14ac:dyDescent="0.25">
      <c r="A135" s="32">
        <f t="shared" si="13"/>
        <v>133</v>
      </c>
      <c r="B135" s="117" t="s">
        <v>224</v>
      </c>
      <c r="C135" s="10" t="s">
        <v>47</v>
      </c>
      <c r="D135" s="11">
        <f>D121</f>
        <v>45860</v>
      </c>
      <c r="E135" s="12">
        <v>28</v>
      </c>
      <c r="F135" s="11">
        <f t="shared" si="12"/>
        <v>45887</v>
      </c>
      <c r="G135" s="1" t="s">
        <v>433</v>
      </c>
    </row>
    <row r="136" spans="1:7" x14ac:dyDescent="0.25">
      <c r="A136" s="32">
        <f t="shared" si="13"/>
        <v>134</v>
      </c>
      <c r="B136" s="117"/>
      <c r="C136" s="119" t="s">
        <v>154</v>
      </c>
      <c r="D136" s="120">
        <f>F122+1</f>
        <v>45991</v>
      </c>
      <c r="E136" s="121">
        <v>21</v>
      </c>
      <c r="F136" s="120">
        <f>D136+E136-1</f>
        <v>46011</v>
      </c>
    </row>
    <row r="137" spans="1:7" x14ac:dyDescent="0.25">
      <c r="A137" s="32">
        <f t="shared" si="13"/>
        <v>135</v>
      </c>
      <c r="B137" s="117"/>
      <c r="C137" s="5" t="s">
        <v>586</v>
      </c>
      <c r="D137" s="16">
        <f>F121+1</f>
        <v>46012</v>
      </c>
      <c r="E137" s="4">
        <v>85</v>
      </c>
      <c r="F137" s="16">
        <f>D137+E137-1</f>
        <v>46096</v>
      </c>
    </row>
    <row r="138" spans="1:7" x14ac:dyDescent="0.25">
      <c r="A138" s="32">
        <f t="shared" si="13"/>
        <v>136</v>
      </c>
      <c r="B138" s="117"/>
      <c r="C138" s="131" t="s">
        <v>622</v>
      </c>
      <c r="D138" s="131"/>
      <c r="E138" s="131"/>
      <c r="F138" s="131"/>
    </row>
    <row r="139" spans="1:7" x14ac:dyDescent="0.25">
      <c r="A139" s="32">
        <f t="shared" si="13"/>
        <v>137</v>
      </c>
      <c r="B139" s="117"/>
      <c r="C139" s="7" t="s">
        <v>32</v>
      </c>
      <c r="D139" s="8">
        <v>46096</v>
      </c>
      <c r="E139" s="9">
        <v>23</v>
      </c>
      <c r="F139" s="8">
        <f t="shared" ref="F139:F154" si="14">D139+E139-1</f>
        <v>46118</v>
      </c>
    </row>
    <row r="140" spans="1:7" x14ac:dyDescent="0.25">
      <c r="A140" s="32">
        <f t="shared" si="13"/>
        <v>138</v>
      </c>
      <c r="B140" s="117" t="s">
        <v>226</v>
      </c>
      <c r="C140" s="10" t="s">
        <v>362</v>
      </c>
      <c r="D140" s="11">
        <f>D139</f>
        <v>46096</v>
      </c>
      <c r="E140" s="12">
        <v>23</v>
      </c>
      <c r="F140" s="11">
        <f t="shared" si="14"/>
        <v>46118</v>
      </c>
      <c r="G140" s="1" t="s">
        <v>433</v>
      </c>
    </row>
    <row r="141" spans="1:7" x14ac:dyDescent="0.25">
      <c r="A141" s="32">
        <f t="shared" si="13"/>
        <v>139</v>
      </c>
      <c r="B141" s="117" t="s">
        <v>534</v>
      </c>
      <c r="C141" s="10" t="s">
        <v>321</v>
      </c>
      <c r="D141" s="11">
        <f>D140</f>
        <v>46096</v>
      </c>
      <c r="E141" s="12">
        <v>1</v>
      </c>
      <c r="F141" s="11">
        <f t="shared" si="14"/>
        <v>46096</v>
      </c>
      <c r="G141" s="1" t="s">
        <v>438</v>
      </c>
    </row>
    <row r="142" spans="1:7" x14ac:dyDescent="0.25">
      <c r="A142" s="32">
        <f t="shared" si="13"/>
        <v>140</v>
      </c>
      <c r="B142" s="117" t="s">
        <v>226</v>
      </c>
      <c r="C142" s="10" t="s">
        <v>60</v>
      </c>
      <c r="D142" s="11">
        <f>D139</f>
        <v>46096</v>
      </c>
      <c r="E142" s="12">
        <f>E140</f>
        <v>23</v>
      </c>
      <c r="F142" s="11">
        <f t="shared" si="14"/>
        <v>46118</v>
      </c>
      <c r="G142" s="1" t="s">
        <v>433</v>
      </c>
    </row>
    <row r="143" spans="1:7" x14ac:dyDescent="0.25">
      <c r="A143" s="32">
        <f t="shared" si="13"/>
        <v>141</v>
      </c>
      <c r="B143" s="117" t="s">
        <v>534</v>
      </c>
      <c r="C143" s="10" t="s">
        <v>321</v>
      </c>
      <c r="D143" s="11">
        <f>D140+23-1</f>
        <v>46118</v>
      </c>
      <c r="E143" s="12">
        <v>1</v>
      </c>
      <c r="F143" s="11">
        <f t="shared" si="14"/>
        <v>46118</v>
      </c>
      <c r="G143" s="1" t="s">
        <v>438</v>
      </c>
    </row>
    <row r="144" spans="1:7" ht="27" x14ac:dyDescent="0.25">
      <c r="A144" s="32">
        <f t="shared" si="13"/>
        <v>142</v>
      </c>
      <c r="B144" s="117"/>
      <c r="C144" s="7" t="s">
        <v>621</v>
      </c>
      <c r="D144" s="8">
        <f>F139+1</f>
        <v>46119</v>
      </c>
      <c r="E144" s="9">
        <v>21</v>
      </c>
      <c r="F144" s="8">
        <f t="shared" si="14"/>
        <v>46139</v>
      </c>
    </row>
    <row r="145" spans="1:7" ht="28.5" x14ac:dyDescent="0.25">
      <c r="A145" s="32">
        <f t="shared" si="13"/>
        <v>143</v>
      </c>
      <c r="B145" s="117" t="s">
        <v>228</v>
      </c>
      <c r="C145" s="10" t="s">
        <v>68</v>
      </c>
      <c r="D145" s="11">
        <f>D144</f>
        <v>46119</v>
      </c>
      <c r="E145" s="12">
        <f>E144</f>
        <v>21</v>
      </c>
      <c r="F145" s="11">
        <f t="shared" si="14"/>
        <v>46139</v>
      </c>
      <c r="G145" s="1" t="s">
        <v>433</v>
      </c>
    </row>
    <row r="146" spans="1:7" ht="28.5" x14ac:dyDescent="0.25">
      <c r="A146" s="32">
        <f t="shared" si="13"/>
        <v>144</v>
      </c>
      <c r="B146" s="117" t="s">
        <v>535</v>
      </c>
      <c r="C146" s="10" t="s">
        <v>340</v>
      </c>
      <c r="D146" s="11">
        <f>D145</f>
        <v>46119</v>
      </c>
      <c r="E146" s="12">
        <v>1</v>
      </c>
      <c r="F146" s="11">
        <f t="shared" si="14"/>
        <v>46119</v>
      </c>
      <c r="G146" s="1" t="s">
        <v>438</v>
      </c>
    </row>
    <row r="147" spans="1:7" x14ac:dyDescent="0.25">
      <c r="A147" s="32">
        <f t="shared" si="13"/>
        <v>145</v>
      </c>
      <c r="B147" s="117" t="s">
        <v>536</v>
      </c>
      <c r="C147" s="10" t="s">
        <v>341</v>
      </c>
      <c r="D147" s="11">
        <f>F146+1</f>
        <v>46120</v>
      </c>
      <c r="E147" s="12">
        <v>1</v>
      </c>
      <c r="F147" s="11">
        <f t="shared" si="14"/>
        <v>46120</v>
      </c>
      <c r="G147" s="1" t="s">
        <v>438</v>
      </c>
    </row>
    <row r="148" spans="1:7" x14ac:dyDescent="0.25">
      <c r="A148" s="32">
        <f t="shared" si="13"/>
        <v>146</v>
      </c>
      <c r="B148" s="117" t="s">
        <v>229</v>
      </c>
      <c r="C148" s="10" t="s">
        <v>93</v>
      </c>
      <c r="D148" s="11">
        <f>D144</f>
        <v>46119</v>
      </c>
      <c r="E148" s="12">
        <v>5</v>
      </c>
      <c r="F148" s="11">
        <f t="shared" si="14"/>
        <v>46123</v>
      </c>
      <c r="G148" s="1" t="s">
        <v>433</v>
      </c>
    </row>
    <row r="149" spans="1:7" x14ac:dyDescent="0.25">
      <c r="A149" s="32">
        <f t="shared" si="13"/>
        <v>147</v>
      </c>
      <c r="B149" s="117" t="s">
        <v>212</v>
      </c>
      <c r="C149" s="83" t="s">
        <v>619</v>
      </c>
      <c r="D149" s="84">
        <f>D144</f>
        <v>46119</v>
      </c>
      <c r="E149" s="85">
        <v>2</v>
      </c>
      <c r="F149" s="84">
        <f t="shared" si="14"/>
        <v>46120</v>
      </c>
      <c r="G149" s="1" t="s">
        <v>433</v>
      </c>
    </row>
    <row r="150" spans="1:7" x14ac:dyDescent="0.25">
      <c r="A150" s="32">
        <f t="shared" si="13"/>
        <v>148</v>
      </c>
      <c r="B150" s="117" t="s">
        <v>537</v>
      </c>
      <c r="C150" s="10" t="s">
        <v>342</v>
      </c>
      <c r="D150" s="11">
        <f>D145+18-1</f>
        <v>46136</v>
      </c>
      <c r="E150" s="12">
        <v>1</v>
      </c>
      <c r="F150" s="11">
        <f t="shared" si="14"/>
        <v>46136</v>
      </c>
      <c r="G150" s="1" t="s">
        <v>438</v>
      </c>
    </row>
    <row r="151" spans="1:7" x14ac:dyDescent="0.25">
      <c r="A151" s="32">
        <f t="shared" si="13"/>
        <v>149</v>
      </c>
      <c r="B151" s="117" t="s">
        <v>538</v>
      </c>
      <c r="C151" s="10" t="s">
        <v>317</v>
      </c>
      <c r="D151" s="11">
        <f>F150+1</f>
        <v>46137</v>
      </c>
      <c r="E151" s="12">
        <v>1</v>
      </c>
      <c r="F151" s="11">
        <f t="shared" si="14"/>
        <v>46137</v>
      </c>
      <c r="G151" s="1" t="s">
        <v>438</v>
      </c>
    </row>
    <row r="152" spans="1:7" ht="28.5" x14ac:dyDescent="0.25">
      <c r="A152" s="32">
        <f t="shared" si="13"/>
        <v>150</v>
      </c>
      <c r="B152" s="117" t="s">
        <v>539</v>
      </c>
      <c r="C152" s="10" t="s">
        <v>343</v>
      </c>
      <c r="D152" s="11">
        <f>F151+1</f>
        <v>46138</v>
      </c>
      <c r="E152" s="12">
        <v>1</v>
      </c>
      <c r="F152" s="11">
        <f t="shared" si="14"/>
        <v>46138</v>
      </c>
      <c r="G152" s="1" t="s">
        <v>438</v>
      </c>
    </row>
    <row r="153" spans="1:7" ht="28.5" x14ac:dyDescent="0.25">
      <c r="A153" s="32">
        <f t="shared" si="13"/>
        <v>151</v>
      </c>
      <c r="B153" s="117" t="s">
        <v>540</v>
      </c>
      <c r="C153" s="10" t="s">
        <v>344</v>
      </c>
      <c r="D153" s="11">
        <f>F152+1</f>
        <v>46139</v>
      </c>
      <c r="E153" s="12">
        <v>1</v>
      </c>
      <c r="F153" s="11">
        <f t="shared" si="14"/>
        <v>46139</v>
      </c>
      <c r="G153" s="1" t="s">
        <v>438</v>
      </c>
    </row>
    <row r="154" spans="1:7" x14ac:dyDescent="0.25">
      <c r="A154" s="32">
        <f t="shared" si="13"/>
        <v>152</v>
      </c>
      <c r="B154" s="117"/>
      <c r="C154" s="7" t="s">
        <v>67</v>
      </c>
      <c r="D154" s="8">
        <f>F144+1</f>
        <v>46140</v>
      </c>
      <c r="E154" s="9">
        <v>21</v>
      </c>
      <c r="F154" s="8">
        <f t="shared" si="14"/>
        <v>46160</v>
      </c>
    </row>
    <row r="155" spans="1:7" ht="28.5" x14ac:dyDescent="0.25">
      <c r="A155" s="32">
        <f t="shared" si="13"/>
        <v>153</v>
      </c>
      <c r="B155" s="117" t="s">
        <v>230</v>
      </c>
      <c r="C155" s="10" t="s">
        <v>94</v>
      </c>
      <c r="D155" s="11">
        <f>D154</f>
        <v>46140</v>
      </c>
      <c r="E155" s="12">
        <v>21</v>
      </c>
      <c r="F155" s="11">
        <f>D155+E155-1</f>
        <v>46160</v>
      </c>
      <c r="G155" s="1" t="s">
        <v>433</v>
      </c>
    </row>
    <row r="156" spans="1:7" x14ac:dyDescent="0.25">
      <c r="A156" s="32">
        <f t="shared" si="13"/>
        <v>154</v>
      </c>
      <c r="B156" s="117" t="s">
        <v>544</v>
      </c>
      <c r="C156" s="10" t="s">
        <v>347</v>
      </c>
      <c r="D156" s="11">
        <f>D155</f>
        <v>46140</v>
      </c>
      <c r="E156" s="12">
        <v>1</v>
      </c>
      <c r="F156" s="11">
        <f t="shared" ref="F156:F157" si="15">D156+E156-1</f>
        <v>46140</v>
      </c>
      <c r="G156" s="1" t="s">
        <v>438</v>
      </c>
    </row>
    <row r="157" spans="1:7" x14ac:dyDescent="0.25">
      <c r="A157" s="32">
        <f t="shared" si="13"/>
        <v>155</v>
      </c>
      <c r="B157" s="117" t="s">
        <v>546</v>
      </c>
      <c r="C157" s="10" t="s">
        <v>349</v>
      </c>
      <c r="D157" s="11">
        <f>F156+1</f>
        <v>46141</v>
      </c>
      <c r="E157" s="12">
        <v>1</v>
      </c>
      <c r="F157" s="11">
        <f t="shared" si="15"/>
        <v>46141</v>
      </c>
      <c r="G157" s="1" t="s">
        <v>438</v>
      </c>
    </row>
    <row r="158" spans="1:7" x14ac:dyDescent="0.25">
      <c r="A158" s="32">
        <f t="shared" si="13"/>
        <v>156</v>
      </c>
      <c r="B158" s="117"/>
      <c r="C158" s="7" t="s">
        <v>69</v>
      </c>
      <c r="D158" s="8">
        <f>F154+1</f>
        <v>46161</v>
      </c>
      <c r="E158" s="9">
        <v>21</v>
      </c>
      <c r="F158" s="8">
        <f>D158+E158-1</f>
        <v>46181</v>
      </c>
    </row>
    <row r="159" spans="1:7" ht="26.25" x14ac:dyDescent="0.25">
      <c r="A159" s="32">
        <f t="shared" si="13"/>
        <v>157</v>
      </c>
      <c r="B159" s="117" t="s">
        <v>231</v>
      </c>
      <c r="C159" s="10" t="s">
        <v>92</v>
      </c>
      <c r="D159" s="11">
        <f>D158</f>
        <v>46161</v>
      </c>
      <c r="E159" s="12">
        <v>21</v>
      </c>
      <c r="F159" s="11">
        <f t="shared" ref="F159" si="16">D159+E159-1</f>
        <v>46181</v>
      </c>
      <c r="G159" s="1" t="s">
        <v>433</v>
      </c>
    </row>
    <row r="160" spans="1:7" ht="28.5" x14ac:dyDescent="0.25">
      <c r="A160" s="32">
        <f t="shared" si="13"/>
        <v>158</v>
      </c>
      <c r="B160" s="117" t="s">
        <v>550</v>
      </c>
      <c r="C160" s="10" t="s">
        <v>94</v>
      </c>
      <c r="D160" s="11">
        <f>D158</f>
        <v>46161</v>
      </c>
      <c r="E160" s="12">
        <v>9</v>
      </c>
      <c r="F160" s="11">
        <f>D160+E160-1</f>
        <v>46169</v>
      </c>
      <c r="G160" s="1" t="s">
        <v>433</v>
      </c>
    </row>
    <row r="161" spans="1:7" ht="28.5" x14ac:dyDescent="0.25">
      <c r="A161" s="32">
        <f t="shared" si="13"/>
        <v>159</v>
      </c>
      <c r="B161" s="117" t="s">
        <v>551</v>
      </c>
      <c r="C161" s="10" t="s">
        <v>353</v>
      </c>
      <c r="D161" s="11">
        <f>D159+16</f>
        <v>46177</v>
      </c>
      <c r="E161" s="12">
        <v>1</v>
      </c>
      <c r="F161" s="11">
        <f t="shared" ref="F161:F166" si="17">D161+E161-1</f>
        <v>46177</v>
      </c>
      <c r="G161" s="1" t="s">
        <v>438</v>
      </c>
    </row>
    <row r="162" spans="1:7" ht="28.5" x14ac:dyDescent="0.25">
      <c r="A162" s="32">
        <f t="shared" si="13"/>
        <v>160</v>
      </c>
      <c r="B162" s="117" t="s">
        <v>552</v>
      </c>
      <c r="C162" s="10" t="s">
        <v>354</v>
      </c>
      <c r="D162" s="11">
        <f>F161+1</f>
        <v>46178</v>
      </c>
      <c r="E162" s="12">
        <v>1</v>
      </c>
      <c r="F162" s="11">
        <f t="shared" si="17"/>
        <v>46178</v>
      </c>
      <c r="G162" s="1" t="s">
        <v>438</v>
      </c>
    </row>
    <row r="163" spans="1:7" x14ac:dyDescent="0.25">
      <c r="A163" s="32">
        <f t="shared" si="13"/>
        <v>161</v>
      </c>
      <c r="B163" s="117" t="s">
        <v>553</v>
      </c>
      <c r="C163" s="10" t="s">
        <v>355</v>
      </c>
      <c r="D163" s="11">
        <f>F162+1</f>
        <v>46179</v>
      </c>
      <c r="E163" s="12">
        <v>1</v>
      </c>
      <c r="F163" s="11">
        <f t="shared" si="17"/>
        <v>46179</v>
      </c>
      <c r="G163" s="1" t="s">
        <v>438</v>
      </c>
    </row>
    <row r="164" spans="1:7" ht="28.5" x14ac:dyDescent="0.25">
      <c r="A164" s="32">
        <f t="shared" si="13"/>
        <v>162</v>
      </c>
      <c r="B164" s="117" t="s">
        <v>554</v>
      </c>
      <c r="C164" s="10" t="s">
        <v>430</v>
      </c>
      <c r="D164" s="11">
        <f>F163+1</f>
        <v>46180</v>
      </c>
      <c r="E164" s="12">
        <v>1</v>
      </c>
      <c r="F164" s="11">
        <f t="shared" si="17"/>
        <v>46180</v>
      </c>
      <c r="G164" s="1" t="s">
        <v>438</v>
      </c>
    </row>
    <row r="165" spans="1:7" ht="28.5" x14ac:dyDescent="0.25">
      <c r="A165" s="32">
        <f t="shared" si="13"/>
        <v>163</v>
      </c>
      <c r="B165" s="117" t="s">
        <v>556</v>
      </c>
      <c r="C165" s="10" t="s">
        <v>616</v>
      </c>
      <c r="D165" s="11">
        <f>F164+1</f>
        <v>46181</v>
      </c>
      <c r="E165" s="12">
        <v>1</v>
      </c>
      <c r="F165" s="11">
        <f t="shared" si="17"/>
        <v>46181</v>
      </c>
      <c r="G165" s="1" t="s">
        <v>438</v>
      </c>
    </row>
    <row r="166" spans="1:7" x14ac:dyDescent="0.25">
      <c r="A166" s="32">
        <f t="shared" si="13"/>
        <v>164</v>
      </c>
      <c r="B166" s="117"/>
      <c r="C166" s="7" t="s">
        <v>75</v>
      </c>
      <c r="D166" s="8">
        <f>F158+1</f>
        <v>46182</v>
      </c>
      <c r="E166" s="9">
        <v>90</v>
      </c>
      <c r="F166" s="8">
        <f t="shared" si="17"/>
        <v>46271</v>
      </c>
    </row>
    <row r="167" spans="1:7" ht="28.5" x14ac:dyDescent="0.25">
      <c r="A167" s="32">
        <f t="shared" si="13"/>
        <v>165</v>
      </c>
      <c r="B167" s="117" t="s">
        <v>555</v>
      </c>
      <c r="C167" s="10" t="s">
        <v>70</v>
      </c>
      <c r="D167" s="11">
        <f>D166</f>
        <v>46182</v>
      </c>
      <c r="E167" s="12">
        <v>3</v>
      </c>
      <c r="F167" s="11">
        <f>D167+E167-1</f>
        <v>46184</v>
      </c>
      <c r="G167" s="1" t="s">
        <v>433</v>
      </c>
    </row>
    <row r="168" spans="1:7" x14ac:dyDescent="0.25">
      <c r="A168" s="32">
        <f t="shared" si="13"/>
        <v>166</v>
      </c>
      <c r="B168" s="117" t="s">
        <v>212</v>
      </c>
      <c r="C168" s="83" t="s">
        <v>620</v>
      </c>
      <c r="D168" s="84">
        <f>D166</f>
        <v>46182</v>
      </c>
      <c r="E168" s="85">
        <v>3</v>
      </c>
      <c r="F168" s="84">
        <f t="shared" ref="F168" si="18">D168+E168-1</f>
        <v>46184</v>
      </c>
      <c r="G168" s="1" t="s">
        <v>433</v>
      </c>
    </row>
    <row r="169" spans="1:7" ht="28.5" x14ac:dyDescent="0.25">
      <c r="A169" s="32">
        <f t="shared" si="13"/>
        <v>167</v>
      </c>
      <c r="B169" s="117" t="s">
        <v>555</v>
      </c>
      <c r="C169" s="10" t="s">
        <v>70</v>
      </c>
      <c r="D169" s="11">
        <f>F167+14</f>
        <v>46198</v>
      </c>
      <c r="E169" s="12">
        <v>3</v>
      </c>
      <c r="F169" s="11">
        <f>D169+E169-1</f>
        <v>46200</v>
      </c>
      <c r="G169" s="1" t="s">
        <v>433</v>
      </c>
    </row>
    <row r="170" spans="1:7" x14ac:dyDescent="0.25">
      <c r="A170" s="32">
        <f t="shared" si="13"/>
        <v>168</v>
      </c>
      <c r="B170" s="117" t="s">
        <v>212</v>
      </c>
      <c r="C170" s="83" t="s">
        <v>620</v>
      </c>
      <c r="D170" s="84">
        <f>F168+14</f>
        <v>46198</v>
      </c>
      <c r="E170" s="85">
        <v>3</v>
      </c>
      <c r="F170" s="84">
        <f t="shared" ref="F170:F175" si="19">D170+E170-1</f>
        <v>46200</v>
      </c>
      <c r="G170" s="1" t="s">
        <v>433</v>
      </c>
    </row>
    <row r="171" spans="1:7" ht="28.5" x14ac:dyDescent="0.25">
      <c r="A171" s="32">
        <f t="shared" si="13"/>
        <v>169</v>
      </c>
      <c r="B171" s="117" t="s">
        <v>557</v>
      </c>
      <c r="C171" s="10" t="s">
        <v>617</v>
      </c>
      <c r="D171" s="11">
        <f>D167+21</f>
        <v>46203</v>
      </c>
      <c r="E171" s="12">
        <v>1</v>
      </c>
      <c r="F171" s="11">
        <f t="shared" si="19"/>
        <v>46203</v>
      </c>
      <c r="G171" s="1" t="s">
        <v>438</v>
      </c>
    </row>
    <row r="172" spans="1:7" x14ac:dyDescent="0.25">
      <c r="A172" s="32">
        <f t="shared" si="13"/>
        <v>170</v>
      </c>
      <c r="B172" s="117" t="s">
        <v>558</v>
      </c>
      <c r="C172" s="10" t="s">
        <v>429</v>
      </c>
      <c r="D172" s="11">
        <f>F171+1</f>
        <v>46204</v>
      </c>
      <c r="E172" s="12">
        <v>1</v>
      </c>
      <c r="F172" s="11">
        <f t="shared" si="19"/>
        <v>46204</v>
      </c>
      <c r="G172" s="1" t="s">
        <v>438</v>
      </c>
    </row>
    <row r="173" spans="1:7" ht="28.5" x14ac:dyDescent="0.25">
      <c r="A173" s="32">
        <f t="shared" si="13"/>
        <v>171</v>
      </c>
      <c r="B173" s="117" t="s">
        <v>559</v>
      </c>
      <c r="C173" s="10" t="s">
        <v>358</v>
      </c>
      <c r="D173" s="11">
        <f>F172+1</f>
        <v>46205</v>
      </c>
      <c r="E173" s="12">
        <v>1</v>
      </c>
      <c r="F173" s="11">
        <f t="shared" si="19"/>
        <v>46205</v>
      </c>
      <c r="G173" s="1" t="s">
        <v>438</v>
      </c>
    </row>
    <row r="174" spans="1:7" ht="28.5" x14ac:dyDescent="0.25">
      <c r="A174" s="32">
        <f t="shared" si="13"/>
        <v>172</v>
      </c>
      <c r="B174" s="117" t="s">
        <v>564</v>
      </c>
      <c r="C174" s="10" t="s">
        <v>359</v>
      </c>
      <c r="D174" s="11">
        <f>F173+1</f>
        <v>46206</v>
      </c>
      <c r="E174" s="12">
        <v>1</v>
      </c>
      <c r="F174" s="11">
        <f t="shared" si="19"/>
        <v>46206</v>
      </c>
      <c r="G174" s="1" t="s">
        <v>438</v>
      </c>
    </row>
    <row r="175" spans="1:7" ht="28.5" x14ac:dyDescent="0.25">
      <c r="A175" s="32">
        <f t="shared" si="13"/>
        <v>173</v>
      </c>
      <c r="B175" s="117" t="s">
        <v>565</v>
      </c>
      <c r="C175" s="10" t="s">
        <v>360</v>
      </c>
      <c r="D175" s="11">
        <f>F174+1</f>
        <v>46207</v>
      </c>
      <c r="E175" s="12">
        <v>1</v>
      </c>
      <c r="F175" s="11">
        <f t="shared" si="19"/>
        <v>46207</v>
      </c>
      <c r="G175" s="1" t="s">
        <v>438</v>
      </c>
    </row>
    <row r="176" spans="1:7" x14ac:dyDescent="0.25">
      <c r="D176" s="2"/>
      <c r="F176" s="2"/>
    </row>
    <row r="177" spans="4:6" x14ac:dyDescent="0.25">
      <c r="D177" s="2"/>
      <c r="F177" s="2"/>
    </row>
    <row r="178" spans="4:6" x14ac:dyDescent="0.25">
      <c r="D178" s="2"/>
      <c r="F178" s="2"/>
    </row>
    <row r="179" spans="4:6" x14ac:dyDescent="0.25">
      <c r="D179" s="2"/>
      <c r="F179" s="2"/>
    </row>
    <row r="180" spans="4:6" x14ac:dyDescent="0.25">
      <c r="D180" s="2"/>
      <c r="F180" s="2"/>
    </row>
    <row r="181" spans="4:6" x14ac:dyDescent="0.25">
      <c r="D181" s="2"/>
      <c r="F181" s="2"/>
    </row>
    <row r="182" spans="4:6" x14ac:dyDescent="0.25">
      <c r="D182" s="2"/>
      <c r="F182" s="2"/>
    </row>
    <row r="183" spans="4:6" x14ac:dyDescent="0.25">
      <c r="D183" s="2"/>
      <c r="F183" s="2"/>
    </row>
    <row r="184" spans="4:6" x14ac:dyDescent="0.25">
      <c r="D184" s="2"/>
      <c r="F184" s="2"/>
    </row>
    <row r="185" spans="4:6" x14ac:dyDescent="0.25">
      <c r="D185" s="2"/>
      <c r="F185" s="2"/>
    </row>
    <row r="186" spans="4:6" x14ac:dyDescent="0.25">
      <c r="D186" s="2"/>
      <c r="F186" s="2"/>
    </row>
    <row r="187" spans="4:6" x14ac:dyDescent="0.25">
      <c r="D187" s="2"/>
      <c r="F187" s="2"/>
    </row>
    <row r="188" spans="4:6" x14ac:dyDescent="0.25">
      <c r="D188" s="2"/>
      <c r="F188" s="2"/>
    </row>
  </sheetData>
  <mergeCells count="4">
    <mergeCell ref="C3:F3"/>
    <mergeCell ref="C49:F49"/>
    <mergeCell ref="C106:F106"/>
    <mergeCell ref="C138:F138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50498-C326-4CF8-BAE3-B046E0F2CD11}">
  <dimension ref="A1:E64"/>
  <sheetViews>
    <sheetView workbookViewId="0">
      <selection activeCell="J25" sqref="J25"/>
    </sheetView>
  </sheetViews>
  <sheetFormatPr defaultRowHeight="14.25" x14ac:dyDescent="0.25"/>
  <cols>
    <col min="1" max="1" width="4" style="1" bestFit="1" customWidth="1"/>
    <col min="2" max="2" width="60.28515625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16384" width="9.140625" style="1"/>
  </cols>
  <sheetData>
    <row r="1" spans="1:5" ht="15" x14ac:dyDescent="0.25">
      <c r="A1" s="4"/>
      <c r="B1" s="5" t="s">
        <v>0</v>
      </c>
      <c r="C1" s="6" t="s">
        <v>1</v>
      </c>
      <c r="D1" s="6" t="s">
        <v>2</v>
      </c>
      <c r="E1" s="6" t="s">
        <v>3</v>
      </c>
    </row>
    <row r="2" spans="1:5" ht="15" x14ac:dyDescent="0.25">
      <c r="A2" s="4"/>
      <c r="B2" s="131" t="s">
        <v>5</v>
      </c>
      <c r="C2" s="132"/>
      <c r="D2" s="132"/>
      <c r="E2" s="132"/>
    </row>
    <row r="3" spans="1:5" ht="15" x14ac:dyDescent="0.25">
      <c r="A3" s="4"/>
      <c r="B3" s="7" t="s">
        <v>4</v>
      </c>
      <c r="C3" s="8">
        <v>44713</v>
      </c>
      <c r="D3" s="9">
        <v>205</v>
      </c>
      <c r="E3" s="8">
        <f t="shared" ref="E3:E10" si="0">C3+D3-1</f>
        <v>44917</v>
      </c>
    </row>
    <row r="4" spans="1:5" ht="28.5" x14ac:dyDescent="0.25">
      <c r="A4" s="4"/>
      <c r="B4" s="10" t="s">
        <v>34</v>
      </c>
      <c r="C4" s="11">
        <f>C3+14</f>
        <v>44727</v>
      </c>
      <c r="D4" s="12">
        <v>2</v>
      </c>
      <c r="E4" s="11">
        <f t="shared" si="0"/>
        <v>44728</v>
      </c>
    </row>
    <row r="5" spans="1:5" ht="26.25" x14ac:dyDescent="0.25">
      <c r="A5" s="4"/>
      <c r="B5" s="10" t="s">
        <v>10</v>
      </c>
      <c r="C5" s="11">
        <f>E4+1</f>
        <v>44729</v>
      </c>
      <c r="D5" s="12">
        <v>14</v>
      </c>
      <c r="E5" s="11">
        <f>C5+D5-1</f>
        <v>44742</v>
      </c>
    </row>
    <row r="6" spans="1:5" ht="28.5" x14ac:dyDescent="0.25">
      <c r="A6" s="4"/>
      <c r="B6" s="10" t="s">
        <v>33</v>
      </c>
      <c r="C6" s="11">
        <f>E5+1</f>
        <v>44743</v>
      </c>
      <c r="D6" s="12">
        <v>2</v>
      </c>
      <c r="E6" s="11">
        <f>C6+D6-1</f>
        <v>44744</v>
      </c>
    </row>
    <row r="7" spans="1:5" x14ac:dyDescent="0.25">
      <c r="A7" s="4"/>
      <c r="B7" s="17" t="s">
        <v>16</v>
      </c>
      <c r="C7" s="18">
        <f>C4+121</f>
        <v>44848</v>
      </c>
      <c r="D7" s="19">
        <v>4</v>
      </c>
      <c r="E7" s="18">
        <f t="shared" si="0"/>
        <v>44851</v>
      </c>
    </row>
    <row r="8" spans="1:5" x14ac:dyDescent="0.25">
      <c r="A8" s="4"/>
      <c r="B8" s="17" t="s">
        <v>17</v>
      </c>
      <c r="C8" s="18">
        <f t="shared" ref="C8:C14" si="1">E7+1</f>
        <v>44852</v>
      </c>
      <c r="D8" s="19">
        <v>3</v>
      </c>
      <c r="E8" s="18">
        <f t="shared" si="0"/>
        <v>44854</v>
      </c>
    </row>
    <row r="9" spans="1:5" x14ac:dyDescent="0.25">
      <c r="A9" s="4"/>
      <c r="B9" s="17" t="s">
        <v>18</v>
      </c>
      <c r="C9" s="18">
        <f t="shared" si="1"/>
        <v>44855</v>
      </c>
      <c r="D9" s="19">
        <v>8</v>
      </c>
      <c r="E9" s="18">
        <f t="shared" si="0"/>
        <v>44862</v>
      </c>
    </row>
    <row r="10" spans="1:5" x14ac:dyDescent="0.25">
      <c r="A10" s="4"/>
      <c r="B10" s="17" t="s">
        <v>19</v>
      </c>
      <c r="C10" s="18">
        <f t="shared" si="1"/>
        <v>44863</v>
      </c>
      <c r="D10" s="19">
        <v>8</v>
      </c>
      <c r="E10" s="18">
        <f t="shared" si="0"/>
        <v>44870</v>
      </c>
    </row>
    <row r="11" spans="1:5" x14ac:dyDescent="0.25">
      <c r="A11" s="4"/>
      <c r="B11" s="10" t="s">
        <v>25</v>
      </c>
      <c r="C11" s="11">
        <f>E10+1+1</f>
        <v>44872</v>
      </c>
      <c r="D11" s="12">
        <v>6</v>
      </c>
      <c r="E11" s="11">
        <f>C11+D11-1</f>
        <v>44877</v>
      </c>
    </row>
    <row r="12" spans="1:5" x14ac:dyDescent="0.25">
      <c r="A12" s="4"/>
      <c r="B12" s="10" t="s">
        <v>23</v>
      </c>
      <c r="C12" s="11">
        <f t="shared" si="1"/>
        <v>44878</v>
      </c>
      <c r="D12" s="12">
        <v>6</v>
      </c>
      <c r="E12" s="11">
        <f>C12+D12-1</f>
        <v>44883</v>
      </c>
    </row>
    <row r="13" spans="1:5" x14ac:dyDescent="0.25">
      <c r="A13" s="4"/>
      <c r="B13" s="20" t="s">
        <v>24</v>
      </c>
      <c r="C13" s="21">
        <f t="shared" si="1"/>
        <v>44884</v>
      </c>
      <c r="D13" s="22">
        <v>8</v>
      </c>
      <c r="E13" s="21">
        <f t="shared" ref="E13:E14" si="2">C13+D13-1</f>
        <v>44891</v>
      </c>
    </row>
    <row r="14" spans="1:5" x14ac:dyDescent="0.25">
      <c r="A14" s="4"/>
      <c r="B14" s="20" t="s">
        <v>26</v>
      </c>
      <c r="C14" s="21">
        <f t="shared" si="1"/>
        <v>44892</v>
      </c>
      <c r="D14" s="22">
        <v>8</v>
      </c>
      <c r="E14" s="21">
        <f t="shared" si="2"/>
        <v>44899</v>
      </c>
    </row>
    <row r="15" spans="1:5" x14ac:dyDescent="0.25">
      <c r="A15" s="4"/>
      <c r="B15" s="25" t="s">
        <v>35</v>
      </c>
      <c r="C15" s="23">
        <f>E3+1</f>
        <v>44918</v>
      </c>
      <c r="D15" s="24">
        <v>68</v>
      </c>
      <c r="E15" s="23">
        <f>C15+D15-1</f>
        <v>44985</v>
      </c>
    </row>
    <row r="16" spans="1:5" ht="15" x14ac:dyDescent="0.25">
      <c r="A16" s="4"/>
      <c r="B16" s="131" t="s">
        <v>15</v>
      </c>
      <c r="C16" s="132"/>
      <c r="D16" s="132"/>
      <c r="E16" s="132"/>
    </row>
    <row r="17" spans="1:5" ht="15" x14ac:dyDescent="0.25">
      <c r="A17" s="4"/>
      <c r="B17" s="7" t="s">
        <v>12</v>
      </c>
      <c r="C17" s="8">
        <v>44986</v>
      </c>
      <c r="D17" s="9">
        <f>D18+D20</f>
        <v>230</v>
      </c>
      <c r="E17" s="8">
        <f>C17+D17-1</f>
        <v>45215</v>
      </c>
    </row>
    <row r="18" spans="1:5" ht="26.25" x14ac:dyDescent="0.25">
      <c r="A18" s="4"/>
      <c r="B18" s="13" t="s">
        <v>7</v>
      </c>
      <c r="C18" s="14">
        <f>C17</f>
        <v>44986</v>
      </c>
      <c r="D18" s="15">
        <v>95</v>
      </c>
      <c r="E18" s="14">
        <f t="shared" ref="E18:E23" si="3">C18+D18-1</f>
        <v>45080</v>
      </c>
    </row>
    <row r="19" spans="1:5" ht="26.25" x14ac:dyDescent="0.25">
      <c r="A19" s="4"/>
      <c r="B19" s="13" t="s">
        <v>6</v>
      </c>
      <c r="C19" s="14">
        <f>E18+1</f>
        <v>45081</v>
      </c>
      <c r="D19" s="15">
        <v>14</v>
      </c>
      <c r="E19" s="14">
        <f t="shared" si="3"/>
        <v>45094</v>
      </c>
    </row>
    <row r="20" spans="1:5" ht="28.5" x14ac:dyDescent="0.25">
      <c r="A20" s="4"/>
      <c r="B20" s="10" t="s">
        <v>8</v>
      </c>
      <c r="C20" s="11">
        <f>C19</f>
        <v>45081</v>
      </c>
      <c r="D20" s="12">
        <v>135</v>
      </c>
      <c r="E20" s="11">
        <f>C20+D20-1</f>
        <v>45215</v>
      </c>
    </row>
    <row r="21" spans="1:5" x14ac:dyDescent="0.25">
      <c r="A21" s="4"/>
      <c r="B21" s="10" t="s">
        <v>9</v>
      </c>
      <c r="C21" s="11">
        <f>E20-9</f>
        <v>45206</v>
      </c>
      <c r="D21" s="12">
        <v>10</v>
      </c>
      <c r="E21" s="11">
        <f t="shared" ref="E21" si="4">C21+D21-1</f>
        <v>45215</v>
      </c>
    </row>
    <row r="22" spans="1:5" x14ac:dyDescent="0.25">
      <c r="A22" s="4"/>
      <c r="B22" s="13" t="s">
        <v>20</v>
      </c>
      <c r="C22" s="14">
        <f>C19</f>
        <v>45081</v>
      </c>
      <c r="D22" s="15">
        <v>105</v>
      </c>
      <c r="E22" s="14">
        <f>C22+D22-1</f>
        <v>45185</v>
      </c>
    </row>
    <row r="23" spans="1:5" ht="15" x14ac:dyDescent="0.25">
      <c r="A23" s="4"/>
      <c r="B23" s="7" t="s">
        <v>11</v>
      </c>
      <c r="C23" s="8">
        <f>E17+1</f>
        <v>45216</v>
      </c>
      <c r="D23" s="9">
        <v>135</v>
      </c>
      <c r="E23" s="8">
        <f t="shared" si="3"/>
        <v>45350</v>
      </c>
    </row>
    <row r="24" spans="1:5" x14ac:dyDescent="0.25">
      <c r="A24" s="4"/>
      <c r="B24" s="10" t="s">
        <v>13</v>
      </c>
      <c r="C24" s="16">
        <f>C23</f>
        <v>45216</v>
      </c>
      <c r="D24" s="4">
        <v>135</v>
      </c>
      <c r="E24" s="16">
        <f>C24+D24-1</f>
        <v>45350</v>
      </c>
    </row>
    <row r="25" spans="1:5" x14ac:dyDescent="0.25">
      <c r="A25" s="4"/>
      <c r="B25" s="13" t="s">
        <v>21</v>
      </c>
      <c r="C25" s="14">
        <f>C22</f>
        <v>45081</v>
      </c>
      <c r="D25" s="15">
        <v>105</v>
      </c>
      <c r="E25" s="14">
        <f>C25+D25-1</f>
        <v>45185</v>
      </c>
    </row>
    <row r="26" spans="1:5" ht="15" x14ac:dyDescent="0.25">
      <c r="A26" s="4"/>
      <c r="B26" s="131" t="s">
        <v>14</v>
      </c>
      <c r="C26" s="132"/>
      <c r="D26" s="132"/>
      <c r="E26" s="132"/>
    </row>
    <row r="27" spans="1:5" ht="15" x14ac:dyDescent="0.25">
      <c r="A27" s="4"/>
      <c r="B27" s="7" t="s">
        <v>27</v>
      </c>
      <c r="C27" s="8">
        <v>45352</v>
      </c>
      <c r="D27" s="9">
        <f>105+6</f>
        <v>111</v>
      </c>
      <c r="E27" s="8">
        <f t="shared" ref="E27" si="5">C27+D27-1</f>
        <v>45462</v>
      </c>
    </row>
    <row r="28" spans="1:5" x14ac:dyDescent="0.25">
      <c r="A28" s="4"/>
      <c r="B28" s="10" t="s">
        <v>28</v>
      </c>
      <c r="C28" s="16">
        <f>C27</f>
        <v>45352</v>
      </c>
      <c r="D28" s="4">
        <v>6</v>
      </c>
      <c r="E28" s="16">
        <f>C28+D28-1</f>
        <v>45357</v>
      </c>
    </row>
    <row r="29" spans="1:5" ht="28.5" x14ac:dyDescent="0.25">
      <c r="A29" s="4"/>
      <c r="B29" s="10" t="s">
        <v>29</v>
      </c>
      <c r="C29" s="16">
        <f>E28+1</f>
        <v>45358</v>
      </c>
      <c r="D29" s="4">
        <v>105</v>
      </c>
      <c r="E29" s="16">
        <f>C29+D29-1</f>
        <v>45462</v>
      </c>
    </row>
    <row r="30" spans="1:5" x14ac:dyDescent="0.25">
      <c r="A30" s="4"/>
      <c r="B30" s="13" t="s">
        <v>21</v>
      </c>
      <c r="C30" s="14">
        <f>C29</f>
        <v>45358</v>
      </c>
      <c r="D30" s="15">
        <v>105</v>
      </c>
      <c r="E30" s="14">
        <f>C30+D30-1</f>
        <v>45462</v>
      </c>
    </row>
    <row r="31" spans="1:5" ht="15" x14ac:dyDescent="0.25">
      <c r="A31" s="4"/>
      <c r="B31" s="7" t="s">
        <v>30</v>
      </c>
      <c r="C31" s="8">
        <f>E27</f>
        <v>45462</v>
      </c>
      <c r="D31" s="9">
        <v>21</v>
      </c>
      <c r="E31" s="8">
        <f t="shared" ref="E31" si="6">C31+D31-1</f>
        <v>45482</v>
      </c>
    </row>
    <row r="32" spans="1:5" x14ac:dyDescent="0.25">
      <c r="A32" s="4"/>
      <c r="B32" s="10" t="s">
        <v>31</v>
      </c>
      <c r="C32" s="16">
        <f>C31</f>
        <v>45462</v>
      </c>
      <c r="D32" s="4">
        <v>21</v>
      </c>
      <c r="E32" s="16">
        <f>C32+D32-1</f>
        <v>45482</v>
      </c>
    </row>
    <row r="33" spans="1:5" ht="15" x14ac:dyDescent="0.25">
      <c r="A33" s="4"/>
      <c r="B33" s="7" t="s">
        <v>32</v>
      </c>
      <c r="C33" s="8">
        <f>E31+1</f>
        <v>45483</v>
      </c>
      <c r="D33" s="9">
        <v>105</v>
      </c>
      <c r="E33" s="8">
        <f t="shared" ref="E33" si="7">C33+D33-1</f>
        <v>45587</v>
      </c>
    </row>
    <row r="34" spans="1:5" x14ac:dyDescent="0.25">
      <c r="A34" s="4"/>
      <c r="B34" s="5"/>
      <c r="C34" s="16"/>
      <c r="D34" s="4"/>
      <c r="E34" s="16"/>
    </row>
    <row r="35" spans="1:5" x14ac:dyDescent="0.25">
      <c r="A35" s="4"/>
      <c r="B35" s="5"/>
      <c r="C35" s="16"/>
      <c r="D35" s="4"/>
      <c r="E35" s="16"/>
    </row>
    <row r="36" spans="1:5" x14ac:dyDescent="0.25">
      <c r="A36" s="4"/>
      <c r="B36" s="5"/>
      <c r="C36" s="16"/>
      <c r="D36" s="4"/>
      <c r="E36" s="16"/>
    </row>
    <row r="37" spans="1:5" x14ac:dyDescent="0.25">
      <c r="A37" s="4"/>
      <c r="B37" s="5"/>
      <c r="C37" s="16"/>
      <c r="D37" s="4"/>
      <c r="E37" s="16"/>
    </row>
    <row r="38" spans="1:5" x14ac:dyDescent="0.25">
      <c r="A38" s="4"/>
      <c r="B38" s="5"/>
      <c r="C38" s="16"/>
      <c r="D38" s="4"/>
      <c r="E38" s="16"/>
    </row>
    <row r="39" spans="1:5" x14ac:dyDescent="0.25">
      <c r="A39" s="4"/>
      <c r="B39" s="5"/>
      <c r="C39" s="16"/>
      <c r="D39" s="4"/>
      <c r="E39" s="16"/>
    </row>
    <row r="40" spans="1:5" x14ac:dyDescent="0.25">
      <c r="A40" s="4"/>
      <c r="B40" s="5"/>
      <c r="C40" s="16"/>
      <c r="D40" s="4"/>
      <c r="E40" s="16"/>
    </row>
    <row r="41" spans="1:5" x14ac:dyDescent="0.25">
      <c r="A41" s="4"/>
      <c r="B41" s="5"/>
      <c r="C41" s="16"/>
      <c r="D41" s="4"/>
      <c r="E41" s="16"/>
    </row>
    <row r="42" spans="1:5" x14ac:dyDescent="0.25">
      <c r="A42" s="4"/>
      <c r="B42" s="5"/>
      <c r="C42" s="16"/>
      <c r="D42" s="4"/>
      <c r="E42" s="16"/>
    </row>
    <row r="43" spans="1:5" x14ac:dyDescent="0.25">
      <c r="A43" s="4"/>
      <c r="B43" s="5"/>
      <c r="C43" s="16"/>
      <c r="D43" s="4"/>
      <c r="E43" s="16"/>
    </row>
    <row r="44" spans="1:5" x14ac:dyDescent="0.25">
      <c r="A44" s="4"/>
      <c r="B44" s="5"/>
      <c r="C44" s="16"/>
      <c r="D44" s="4"/>
      <c r="E44" s="16"/>
    </row>
    <row r="45" spans="1:5" x14ac:dyDescent="0.25">
      <c r="A45" s="4"/>
      <c r="B45" s="5"/>
      <c r="C45" s="16"/>
      <c r="D45" s="4"/>
      <c r="E45" s="16"/>
    </row>
    <row r="46" spans="1:5" x14ac:dyDescent="0.25">
      <c r="C46" s="2"/>
      <c r="E46" s="2"/>
    </row>
    <row r="47" spans="1:5" x14ac:dyDescent="0.25">
      <c r="C47" s="2"/>
      <c r="E47" s="2"/>
    </row>
    <row r="48" spans="1:5" x14ac:dyDescent="0.25">
      <c r="C48" s="2"/>
      <c r="E48" s="2"/>
    </row>
    <row r="49" spans="3:5" x14ac:dyDescent="0.25">
      <c r="C49" s="2"/>
      <c r="E49" s="2"/>
    </row>
    <row r="50" spans="3:5" x14ac:dyDescent="0.25">
      <c r="C50" s="2"/>
      <c r="E50" s="2"/>
    </row>
    <row r="51" spans="3:5" x14ac:dyDescent="0.25">
      <c r="C51" s="2"/>
      <c r="E51" s="2"/>
    </row>
    <row r="52" spans="3:5" x14ac:dyDescent="0.25">
      <c r="C52" s="2"/>
      <c r="E52" s="2"/>
    </row>
    <row r="53" spans="3:5" x14ac:dyDescent="0.25">
      <c r="C53" s="2"/>
      <c r="E53" s="2"/>
    </row>
    <row r="54" spans="3:5" x14ac:dyDescent="0.25">
      <c r="C54" s="2"/>
      <c r="E54" s="2"/>
    </row>
    <row r="55" spans="3:5" x14ac:dyDescent="0.25">
      <c r="C55" s="2"/>
      <c r="E55" s="2"/>
    </row>
    <row r="56" spans="3:5" x14ac:dyDescent="0.25">
      <c r="C56" s="2"/>
      <c r="E56" s="2"/>
    </row>
    <row r="57" spans="3:5" x14ac:dyDescent="0.25">
      <c r="C57" s="2"/>
      <c r="E57" s="2"/>
    </row>
    <row r="58" spans="3:5" x14ac:dyDescent="0.25">
      <c r="C58" s="2"/>
      <c r="E58" s="2"/>
    </row>
    <row r="59" spans="3:5" x14ac:dyDescent="0.25">
      <c r="C59" s="2"/>
      <c r="E59" s="2"/>
    </row>
    <row r="60" spans="3:5" x14ac:dyDescent="0.25">
      <c r="C60" s="2"/>
      <c r="E60" s="2"/>
    </row>
    <row r="61" spans="3:5" x14ac:dyDescent="0.25">
      <c r="C61" s="2"/>
      <c r="E61" s="2"/>
    </row>
    <row r="62" spans="3:5" x14ac:dyDescent="0.25">
      <c r="C62" s="2"/>
      <c r="E62" s="2"/>
    </row>
    <row r="63" spans="3:5" x14ac:dyDescent="0.25">
      <c r="C63" s="2"/>
      <c r="E63" s="2"/>
    </row>
    <row r="64" spans="3:5" x14ac:dyDescent="0.25">
      <c r="C64" s="2"/>
      <c r="E64" s="2"/>
    </row>
  </sheetData>
  <mergeCells count="3">
    <mergeCell ref="B2:E2"/>
    <mergeCell ref="B16:E16"/>
    <mergeCell ref="B26:E26"/>
  </mergeCells>
  <pageMargins left="0.7" right="0.7" top="0.78740157499999996" bottom="0.78740157499999996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89AE9-CCE1-4D93-BD8A-420E5438C6D6}">
  <dimension ref="A1:H188"/>
  <sheetViews>
    <sheetView tabSelected="1" topLeftCell="A13" zoomScale="115" zoomScaleNormal="115" workbookViewId="0">
      <selection activeCell="M19" sqref="M19"/>
    </sheetView>
  </sheetViews>
  <sheetFormatPr defaultRowHeight="15" x14ac:dyDescent="0.25"/>
  <cols>
    <col min="1" max="1" width="4" style="33" bestFit="1" customWidth="1"/>
    <col min="2" max="2" width="6.5703125" style="52" bestFit="1" customWidth="1"/>
    <col min="3" max="3" width="53.140625" style="3" customWidth="1"/>
    <col min="4" max="4" width="9.5703125" style="1" bestFit="1" customWidth="1"/>
    <col min="5" max="5" width="5.28515625" style="1" bestFit="1" customWidth="1"/>
    <col min="6" max="6" width="9.5703125" style="1" bestFit="1" customWidth="1"/>
    <col min="7" max="8" width="0" style="1" hidden="1" customWidth="1"/>
    <col min="9" max="16384" width="9.140625" style="1"/>
  </cols>
  <sheetData>
    <row r="1" spans="1:7" ht="30" x14ac:dyDescent="0.25">
      <c r="C1" s="90" t="s">
        <v>375</v>
      </c>
    </row>
    <row r="2" spans="1:7" ht="24" x14ac:dyDescent="0.25">
      <c r="A2" s="32"/>
      <c r="B2" s="116" t="s">
        <v>287</v>
      </c>
      <c r="C2" s="5" t="s">
        <v>587</v>
      </c>
      <c r="D2" s="6" t="s">
        <v>1</v>
      </c>
      <c r="E2" s="6" t="s">
        <v>2</v>
      </c>
      <c r="F2" s="6" t="s">
        <v>3</v>
      </c>
    </row>
    <row r="3" spans="1:7" x14ac:dyDescent="0.25">
      <c r="A3" s="32">
        <v>1</v>
      </c>
      <c r="B3" s="117"/>
      <c r="C3" s="131" t="s">
        <v>15</v>
      </c>
      <c r="D3" s="131"/>
      <c r="E3" s="131"/>
      <c r="F3" s="131"/>
    </row>
    <row r="4" spans="1:7" x14ac:dyDescent="0.25">
      <c r="A4" s="32">
        <f>A3+1</f>
        <v>2</v>
      </c>
      <c r="B4" s="117"/>
      <c r="C4" s="7" t="s">
        <v>4</v>
      </c>
      <c r="D4" s="8">
        <v>45200</v>
      </c>
      <c r="E4" s="9">
        <v>84</v>
      </c>
      <c r="F4" s="8">
        <f t="shared" ref="F4:F48" si="0">D4+E4-1</f>
        <v>45283</v>
      </c>
    </row>
    <row r="5" spans="1:7" x14ac:dyDescent="0.25">
      <c r="A5" s="32">
        <f t="shared" ref="A5:A68" si="1">A4+1</f>
        <v>3</v>
      </c>
      <c r="B5" s="117"/>
      <c r="C5" s="5" t="s">
        <v>58</v>
      </c>
      <c r="D5" s="16">
        <f>D4+14</f>
        <v>45214</v>
      </c>
      <c r="E5" s="4">
        <f>30*(8+6)+1</f>
        <v>421</v>
      </c>
      <c r="F5" s="16">
        <f>D5+E5-1</f>
        <v>45634</v>
      </c>
    </row>
    <row r="6" spans="1:7" x14ac:dyDescent="0.25">
      <c r="A6" s="32">
        <f t="shared" si="1"/>
        <v>4</v>
      </c>
      <c r="B6" s="117" t="s">
        <v>184</v>
      </c>
      <c r="C6" s="10" t="s">
        <v>361</v>
      </c>
      <c r="D6" s="11">
        <f>D4</f>
        <v>45200</v>
      </c>
      <c r="E6" s="74" t="s">
        <v>91</v>
      </c>
      <c r="F6" s="75" t="s">
        <v>91</v>
      </c>
      <c r="G6" s="1" t="s">
        <v>433</v>
      </c>
    </row>
    <row r="7" spans="1:7" ht="26.25" x14ac:dyDescent="0.25">
      <c r="A7" s="32">
        <f t="shared" si="1"/>
        <v>5</v>
      </c>
      <c r="B7" s="117" t="s">
        <v>184</v>
      </c>
      <c r="C7" s="10" t="s">
        <v>585</v>
      </c>
      <c r="D7" s="11">
        <f>D4</f>
        <v>45200</v>
      </c>
      <c r="E7" s="74">
        <v>1</v>
      </c>
      <c r="F7" s="11">
        <f t="shared" si="0"/>
        <v>45200</v>
      </c>
    </row>
    <row r="8" spans="1:7" ht="30" x14ac:dyDescent="0.25">
      <c r="A8" s="32">
        <f t="shared" si="1"/>
        <v>6</v>
      </c>
      <c r="B8" s="118" t="s">
        <v>204</v>
      </c>
      <c r="C8" s="10" t="s">
        <v>98</v>
      </c>
      <c r="D8" s="11">
        <f>D4</f>
        <v>45200</v>
      </c>
      <c r="E8" s="12">
        <v>2</v>
      </c>
      <c r="F8" s="11">
        <f t="shared" si="0"/>
        <v>45201</v>
      </c>
      <c r="G8" s="1" t="s">
        <v>433</v>
      </c>
    </row>
    <row r="9" spans="1:7" ht="28.5" x14ac:dyDescent="0.25">
      <c r="A9" s="32">
        <f t="shared" si="1"/>
        <v>7</v>
      </c>
      <c r="B9" s="118" t="s">
        <v>434</v>
      </c>
      <c r="C9" s="10" t="s">
        <v>566</v>
      </c>
      <c r="D9" s="11">
        <f>F8</f>
        <v>45201</v>
      </c>
      <c r="E9" s="12">
        <v>1</v>
      </c>
      <c r="F9" s="11">
        <f t="shared" si="0"/>
        <v>45201</v>
      </c>
      <c r="G9" s="1" t="s">
        <v>433</v>
      </c>
    </row>
    <row r="10" spans="1:7" ht="28.5" x14ac:dyDescent="0.25">
      <c r="A10" s="32">
        <f t="shared" si="1"/>
        <v>8</v>
      </c>
      <c r="B10" s="118" t="s">
        <v>435</v>
      </c>
      <c r="C10" s="10" t="s">
        <v>567</v>
      </c>
      <c r="D10" s="11">
        <f>F9+1</f>
        <v>45202</v>
      </c>
      <c r="E10" s="12">
        <v>1</v>
      </c>
      <c r="F10" s="11">
        <f t="shared" si="0"/>
        <v>45202</v>
      </c>
      <c r="G10" s="1" t="s">
        <v>433</v>
      </c>
    </row>
    <row r="11" spans="1:7" ht="28.5" x14ac:dyDescent="0.25">
      <c r="A11" s="32">
        <f t="shared" si="1"/>
        <v>9</v>
      </c>
      <c r="B11" s="118" t="s">
        <v>436</v>
      </c>
      <c r="C11" s="10" t="s">
        <v>568</v>
      </c>
      <c r="D11" s="11">
        <f>F10+1</f>
        <v>45203</v>
      </c>
      <c r="E11" s="12">
        <v>1</v>
      </c>
      <c r="F11" s="11">
        <f t="shared" si="0"/>
        <v>45203</v>
      </c>
      <c r="G11" s="1" t="s">
        <v>433</v>
      </c>
    </row>
    <row r="12" spans="1:7" x14ac:dyDescent="0.25">
      <c r="A12" s="32">
        <f t="shared" si="1"/>
        <v>10</v>
      </c>
      <c r="B12" s="117" t="s">
        <v>437</v>
      </c>
      <c r="C12" s="10" t="s">
        <v>588</v>
      </c>
      <c r="D12" s="11">
        <f>F11+1</f>
        <v>45204</v>
      </c>
      <c r="E12" s="12">
        <v>1</v>
      </c>
      <c r="F12" s="11">
        <f t="shared" si="0"/>
        <v>45204</v>
      </c>
      <c r="G12" s="1" t="s">
        <v>438</v>
      </c>
    </row>
    <row r="13" spans="1:7" x14ac:dyDescent="0.25">
      <c r="A13" s="32">
        <f t="shared" si="1"/>
        <v>11</v>
      </c>
      <c r="B13" s="117" t="s">
        <v>439</v>
      </c>
      <c r="C13" s="10" t="s">
        <v>589</v>
      </c>
      <c r="D13" s="11">
        <f t="shared" ref="D13:D17" si="2">F12+1</f>
        <v>45205</v>
      </c>
      <c r="E13" s="12">
        <v>1</v>
      </c>
      <c r="F13" s="11">
        <f t="shared" si="0"/>
        <v>45205</v>
      </c>
      <c r="G13" s="1" t="s">
        <v>438</v>
      </c>
    </row>
    <row r="14" spans="1:7" ht="26.25" x14ac:dyDescent="0.25">
      <c r="A14" s="32">
        <f t="shared" si="1"/>
        <v>12</v>
      </c>
      <c r="B14" s="117" t="s">
        <v>440</v>
      </c>
      <c r="C14" s="119" t="s">
        <v>590</v>
      </c>
      <c r="D14" s="11">
        <f t="shared" si="2"/>
        <v>45206</v>
      </c>
      <c r="E14" s="12">
        <v>7</v>
      </c>
      <c r="F14" s="11">
        <f t="shared" si="0"/>
        <v>45212</v>
      </c>
      <c r="G14" s="1" t="s">
        <v>438</v>
      </c>
    </row>
    <row r="15" spans="1:7" ht="26.25" x14ac:dyDescent="0.25">
      <c r="A15" s="32">
        <f t="shared" si="1"/>
        <v>13</v>
      </c>
      <c r="B15" s="117" t="s">
        <v>441</v>
      </c>
      <c r="C15" s="10" t="s">
        <v>591</v>
      </c>
      <c r="D15" s="11">
        <f t="shared" si="2"/>
        <v>45213</v>
      </c>
      <c r="E15" s="12">
        <v>1</v>
      </c>
      <c r="F15" s="11">
        <f t="shared" si="0"/>
        <v>45213</v>
      </c>
      <c r="G15" s="1" t="s">
        <v>438</v>
      </c>
    </row>
    <row r="16" spans="1:7" x14ac:dyDescent="0.25">
      <c r="A16" s="32">
        <f t="shared" si="1"/>
        <v>14</v>
      </c>
      <c r="B16" s="117" t="s">
        <v>179</v>
      </c>
      <c r="C16" s="10" t="s">
        <v>253</v>
      </c>
      <c r="D16" s="11">
        <f t="shared" si="2"/>
        <v>45214</v>
      </c>
      <c r="E16" s="12">
        <v>2</v>
      </c>
      <c r="F16" s="11">
        <f t="shared" si="0"/>
        <v>45215</v>
      </c>
      <c r="G16" s="1" t="s">
        <v>433</v>
      </c>
    </row>
    <row r="17" spans="1:7" x14ac:dyDescent="0.25">
      <c r="A17" s="32">
        <f t="shared" si="1"/>
        <v>15</v>
      </c>
      <c r="B17" s="117" t="s">
        <v>180</v>
      </c>
      <c r="C17" s="10" t="s">
        <v>254</v>
      </c>
      <c r="D17" s="11">
        <f t="shared" si="2"/>
        <v>45216</v>
      </c>
      <c r="E17" s="12">
        <v>2</v>
      </c>
      <c r="F17" s="11">
        <f t="shared" si="0"/>
        <v>45217</v>
      </c>
      <c r="G17" s="1" t="s">
        <v>433</v>
      </c>
    </row>
    <row r="18" spans="1:7" ht="28.5" x14ac:dyDescent="0.25">
      <c r="A18" s="32">
        <f t="shared" si="1"/>
        <v>16</v>
      </c>
      <c r="B18" s="117" t="s">
        <v>442</v>
      </c>
      <c r="C18" s="119" t="s">
        <v>384</v>
      </c>
      <c r="D18" s="11">
        <f>F17+1</f>
        <v>45218</v>
      </c>
      <c r="E18" s="12">
        <v>3</v>
      </c>
      <c r="F18" s="11">
        <f t="shared" si="0"/>
        <v>45220</v>
      </c>
      <c r="G18" s="1" t="s">
        <v>438</v>
      </c>
    </row>
    <row r="19" spans="1:7" x14ac:dyDescent="0.25">
      <c r="A19" s="32">
        <f t="shared" si="1"/>
        <v>17</v>
      </c>
      <c r="B19" s="117" t="s">
        <v>443</v>
      </c>
      <c r="C19" s="10" t="s">
        <v>257</v>
      </c>
      <c r="D19" s="11">
        <f>F18+1</f>
        <v>45221</v>
      </c>
      <c r="E19" s="12">
        <v>1</v>
      </c>
      <c r="F19" s="11">
        <f t="shared" si="0"/>
        <v>45221</v>
      </c>
      <c r="G19" s="1" t="s">
        <v>444</v>
      </c>
    </row>
    <row r="20" spans="1:7" ht="28.5" x14ac:dyDescent="0.25">
      <c r="A20" s="32">
        <f t="shared" si="1"/>
        <v>18</v>
      </c>
      <c r="B20" s="117" t="s">
        <v>445</v>
      </c>
      <c r="C20" s="10" t="s">
        <v>258</v>
      </c>
      <c r="D20" s="11">
        <f>F19+1</f>
        <v>45222</v>
      </c>
      <c r="E20" s="12">
        <v>3</v>
      </c>
      <c r="F20" s="11">
        <f t="shared" si="0"/>
        <v>45224</v>
      </c>
      <c r="G20" s="1" t="s">
        <v>444</v>
      </c>
    </row>
    <row r="21" spans="1:7" x14ac:dyDescent="0.25">
      <c r="A21" s="32">
        <f t="shared" si="1"/>
        <v>19</v>
      </c>
      <c r="B21" s="117" t="s">
        <v>446</v>
      </c>
      <c r="C21" s="10" t="s">
        <v>259</v>
      </c>
      <c r="D21" s="11">
        <f>F20+1</f>
        <v>45225</v>
      </c>
      <c r="E21" s="12">
        <v>6</v>
      </c>
      <c r="F21" s="11">
        <f t="shared" si="0"/>
        <v>45230</v>
      </c>
      <c r="G21" s="1" t="s">
        <v>433</v>
      </c>
    </row>
    <row r="22" spans="1:7" ht="28.5" x14ac:dyDescent="0.25">
      <c r="A22" s="32">
        <f t="shared" si="1"/>
        <v>20</v>
      </c>
      <c r="B22" s="117" t="s">
        <v>181</v>
      </c>
      <c r="C22" s="10" t="s">
        <v>389</v>
      </c>
      <c r="D22" s="11">
        <f>F21+1</f>
        <v>45231</v>
      </c>
      <c r="E22" s="12">
        <v>2</v>
      </c>
      <c r="F22" s="11">
        <f t="shared" si="0"/>
        <v>45232</v>
      </c>
      <c r="G22" s="1" t="s">
        <v>433</v>
      </c>
    </row>
    <row r="23" spans="1:7" ht="28.5" x14ac:dyDescent="0.25">
      <c r="A23" s="32">
        <f t="shared" si="1"/>
        <v>21</v>
      </c>
      <c r="B23" s="117" t="s">
        <v>183</v>
      </c>
      <c r="C23" s="10" t="s">
        <v>264</v>
      </c>
      <c r="D23" s="11">
        <f t="shared" ref="D23:D28" si="3">F22+1</f>
        <v>45233</v>
      </c>
      <c r="E23" s="12">
        <v>2</v>
      </c>
      <c r="F23" s="11">
        <f t="shared" si="0"/>
        <v>45234</v>
      </c>
      <c r="G23" s="1" t="s">
        <v>433</v>
      </c>
    </row>
    <row r="24" spans="1:7" x14ac:dyDescent="0.25">
      <c r="A24" s="32">
        <f t="shared" si="1"/>
        <v>22</v>
      </c>
      <c r="B24" s="117" t="s">
        <v>447</v>
      </c>
      <c r="C24" s="10" t="s">
        <v>265</v>
      </c>
      <c r="D24" s="11">
        <f t="shared" si="3"/>
        <v>45235</v>
      </c>
      <c r="E24" s="12">
        <v>1</v>
      </c>
      <c r="F24" s="11">
        <f t="shared" si="0"/>
        <v>45235</v>
      </c>
      <c r="G24" s="1" t="s">
        <v>444</v>
      </c>
    </row>
    <row r="25" spans="1:7" x14ac:dyDescent="0.25">
      <c r="A25" s="32">
        <f t="shared" si="1"/>
        <v>23</v>
      </c>
      <c r="B25" s="117" t="s">
        <v>448</v>
      </c>
      <c r="C25" s="10" t="s">
        <v>276</v>
      </c>
      <c r="D25" s="11">
        <f t="shared" si="3"/>
        <v>45236</v>
      </c>
      <c r="E25" s="12">
        <v>2</v>
      </c>
      <c r="F25" s="11">
        <f t="shared" si="0"/>
        <v>45237</v>
      </c>
      <c r="G25" s="1" t="s">
        <v>444</v>
      </c>
    </row>
    <row r="26" spans="1:7" ht="28.5" x14ac:dyDescent="0.25">
      <c r="A26" s="32">
        <f t="shared" si="1"/>
        <v>24</v>
      </c>
      <c r="B26" s="117" t="s">
        <v>449</v>
      </c>
      <c r="C26" s="10" t="s">
        <v>266</v>
      </c>
      <c r="D26" s="11">
        <f t="shared" si="3"/>
        <v>45238</v>
      </c>
      <c r="E26" s="12">
        <v>1</v>
      </c>
      <c r="F26" s="11">
        <f t="shared" si="0"/>
        <v>45238</v>
      </c>
      <c r="G26" s="1" t="s">
        <v>444</v>
      </c>
    </row>
    <row r="27" spans="1:7" x14ac:dyDescent="0.25">
      <c r="A27" s="32">
        <f t="shared" si="1"/>
        <v>25</v>
      </c>
      <c r="B27" s="117" t="s">
        <v>450</v>
      </c>
      <c r="C27" s="10" t="s">
        <v>267</v>
      </c>
      <c r="D27" s="11">
        <f t="shared" si="3"/>
        <v>45239</v>
      </c>
      <c r="E27" s="12">
        <v>6</v>
      </c>
      <c r="F27" s="11">
        <f t="shared" si="0"/>
        <v>45244</v>
      </c>
      <c r="G27" s="1" t="s">
        <v>444</v>
      </c>
    </row>
    <row r="28" spans="1:7" x14ac:dyDescent="0.25">
      <c r="A28" s="32">
        <f t="shared" si="1"/>
        <v>26</v>
      </c>
      <c r="B28" s="117" t="s">
        <v>451</v>
      </c>
      <c r="C28" s="10" t="s">
        <v>268</v>
      </c>
      <c r="D28" s="11">
        <f t="shared" si="3"/>
        <v>45245</v>
      </c>
      <c r="E28" s="12">
        <v>5</v>
      </c>
      <c r="F28" s="11">
        <f t="shared" si="0"/>
        <v>45249</v>
      </c>
      <c r="G28" s="1" t="s">
        <v>438</v>
      </c>
    </row>
    <row r="29" spans="1:7" x14ac:dyDescent="0.25">
      <c r="A29" s="32">
        <f t="shared" si="1"/>
        <v>27</v>
      </c>
      <c r="B29" s="117" t="s">
        <v>452</v>
      </c>
      <c r="C29" s="10" t="s">
        <v>277</v>
      </c>
      <c r="D29" s="11">
        <f>F27+1</f>
        <v>45245</v>
      </c>
      <c r="E29" s="12">
        <v>1</v>
      </c>
      <c r="F29" s="11">
        <f t="shared" si="0"/>
        <v>45245</v>
      </c>
      <c r="G29" s="1" t="s">
        <v>444</v>
      </c>
    </row>
    <row r="30" spans="1:7" x14ac:dyDescent="0.25">
      <c r="A30" s="32">
        <f t="shared" si="1"/>
        <v>28</v>
      </c>
      <c r="B30" s="117" t="s">
        <v>453</v>
      </c>
      <c r="C30" s="10" t="s">
        <v>269</v>
      </c>
      <c r="D30" s="11">
        <f>F29+1</f>
        <v>45246</v>
      </c>
      <c r="E30" s="12">
        <v>2</v>
      </c>
      <c r="F30" s="11">
        <f t="shared" si="0"/>
        <v>45247</v>
      </c>
      <c r="G30" s="1" t="s">
        <v>438</v>
      </c>
    </row>
    <row r="31" spans="1:7" x14ac:dyDescent="0.25">
      <c r="A31" s="32">
        <f t="shared" si="1"/>
        <v>29</v>
      </c>
      <c r="B31" s="117" t="s">
        <v>454</v>
      </c>
      <c r="C31" s="10" t="s">
        <v>270</v>
      </c>
      <c r="D31" s="11">
        <f>F30+1</f>
        <v>45248</v>
      </c>
      <c r="E31" s="12">
        <v>2</v>
      </c>
      <c r="F31" s="11">
        <f t="shared" si="0"/>
        <v>45249</v>
      </c>
      <c r="G31" s="1" t="s">
        <v>438</v>
      </c>
    </row>
    <row r="32" spans="1:7" ht="28.5" x14ac:dyDescent="0.25">
      <c r="A32" s="32">
        <f t="shared" si="1"/>
        <v>30</v>
      </c>
      <c r="B32" s="117" t="s">
        <v>455</v>
      </c>
      <c r="C32" s="10" t="s">
        <v>271</v>
      </c>
      <c r="D32" s="11">
        <f>F31</f>
        <v>45249</v>
      </c>
      <c r="E32" s="12">
        <v>1</v>
      </c>
      <c r="F32" s="11">
        <f t="shared" si="0"/>
        <v>45249</v>
      </c>
      <c r="G32" s="1" t="s">
        <v>438</v>
      </c>
    </row>
    <row r="33" spans="1:7" ht="28.5" x14ac:dyDescent="0.25">
      <c r="A33" s="32">
        <f t="shared" si="1"/>
        <v>31</v>
      </c>
      <c r="B33" s="117" t="s">
        <v>456</v>
      </c>
      <c r="C33" s="10" t="s">
        <v>278</v>
      </c>
      <c r="D33" s="11">
        <f t="shared" ref="D33:D36" si="4">F32+1</f>
        <v>45250</v>
      </c>
      <c r="E33" s="12">
        <v>1</v>
      </c>
      <c r="F33" s="11">
        <f t="shared" si="0"/>
        <v>45250</v>
      </c>
      <c r="G33" s="1" t="s">
        <v>438</v>
      </c>
    </row>
    <row r="34" spans="1:7" ht="26.25" x14ac:dyDescent="0.25">
      <c r="A34" s="32">
        <f t="shared" si="1"/>
        <v>32</v>
      </c>
      <c r="B34" s="117" t="s">
        <v>457</v>
      </c>
      <c r="C34" s="10" t="s">
        <v>592</v>
      </c>
      <c r="D34" s="11">
        <f>F33+1</f>
        <v>45251</v>
      </c>
      <c r="E34" s="12">
        <v>4</v>
      </c>
      <c r="F34" s="11">
        <f t="shared" si="0"/>
        <v>45254</v>
      </c>
      <c r="G34" s="1" t="s">
        <v>433</v>
      </c>
    </row>
    <row r="35" spans="1:7" x14ac:dyDescent="0.25">
      <c r="A35" s="32">
        <f t="shared" si="1"/>
        <v>33</v>
      </c>
      <c r="B35" s="117" t="s">
        <v>458</v>
      </c>
      <c r="C35" s="10" t="s">
        <v>132</v>
      </c>
      <c r="D35" s="11">
        <f>F33+1</f>
        <v>45251</v>
      </c>
      <c r="E35" s="12">
        <v>3</v>
      </c>
      <c r="F35" s="11">
        <f t="shared" si="0"/>
        <v>45253</v>
      </c>
      <c r="G35" s="1" t="s">
        <v>444</v>
      </c>
    </row>
    <row r="36" spans="1:7" ht="28.5" x14ac:dyDescent="0.25">
      <c r="A36" s="32">
        <f t="shared" si="1"/>
        <v>34</v>
      </c>
      <c r="B36" s="117" t="s">
        <v>459</v>
      </c>
      <c r="C36" s="10" t="s">
        <v>593</v>
      </c>
      <c r="D36" s="11">
        <f t="shared" si="4"/>
        <v>45254</v>
      </c>
      <c r="E36" s="12">
        <v>5</v>
      </c>
      <c r="F36" s="11">
        <f t="shared" si="0"/>
        <v>45258</v>
      </c>
      <c r="G36" s="1" t="s">
        <v>444</v>
      </c>
    </row>
    <row r="37" spans="1:7" x14ac:dyDescent="0.25">
      <c r="A37" s="32">
        <f t="shared" si="1"/>
        <v>35</v>
      </c>
      <c r="B37" s="117" t="s">
        <v>212</v>
      </c>
      <c r="C37" s="10" t="s">
        <v>404</v>
      </c>
      <c r="D37" s="11">
        <f>D36</f>
        <v>45254</v>
      </c>
      <c r="E37" s="12">
        <v>1</v>
      </c>
      <c r="F37" s="11">
        <f t="shared" si="0"/>
        <v>45254</v>
      </c>
      <c r="G37" s="1" t="s">
        <v>433</v>
      </c>
    </row>
    <row r="38" spans="1:7" ht="26.25" x14ac:dyDescent="0.25">
      <c r="A38" s="32">
        <f t="shared" si="1"/>
        <v>36</v>
      </c>
      <c r="B38" s="117" t="s">
        <v>460</v>
      </c>
      <c r="C38" s="10" t="s">
        <v>594</v>
      </c>
      <c r="D38" s="11">
        <f>F36+1</f>
        <v>45259</v>
      </c>
      <c r="E38" s="12">
        <v>3</v>
      </c>
      <c r="F38" s="11">
        <f t="shared" si="0"/>
        <v>45261</v>
      </c>
      <c r="G38" s="1" t="s">
        <v>433</v>
      </c>
    </row>
    <row r="39" spans="1:7" x14ac:dyDescent="0.25">
      <c r="A39" s="32">
        <f t="shared" si="1"/>
        <v>37</v>
      </c>
      <c r="B39" s="117" t="s">
        <v>205</v>
      </c>
      <c r="C39" s="10" t="s">
        <v>390</v>
      </c>
      <c r="D39" s="11">
        <f>F38+1</f>
        <v>45262</v>
      </c>
      <c r="E39" s="12">
        <v>6</v>
      </c>
      <c r="F39" s="11">
        <f t="shared" si="0"/>
        <v>45267</v>
      </c>
      <c r="G39" s="1" t="s">
        <v>433</v>
      </c>
    </row>
    <row r="40" spans="1:7" ht="26.25" x14ac:dyDescent="0.25">
      <c r="A40" s="32">
        <f t="shared" si="1"/>
        <v>38</v>
      </c>
      <c r="B40" s="117" t="s">
        <v>461</v>
      </c>
      <c r="C40" s="10" t="s">
        <v>595</v>
      </c>
      <c r="D40" s="11">
        <f>F38+1</f>
        <v>45262</v>
      </c>
      <c r="E40" s="12">
        <v>1</v>
      </c>
      <c r="F40" s="11">
        <f t="shared" si="0"/>
        <v>45262</v>
      </c>
      <c r="G40" s="1" t="s">
        <v>438</v>
      </c>
    </row>
    <row r="41" spans="1:7" x14ac:dyDescent="0.25">
      <c r="A41" s="32">
        <f t="shared" si="1"/>
        <v>39</v>
      </c>
      <c r="B41" s="117" t="s">
        <v>463</v>
      </c>
      <c r="C41" s="10" t="s">
        <v>139</v>
      </c>
      <c r="D41" s="11">
        <f>F40+1</f>
        <v>45263</v>
      </c>
      <c r="E41" s="12">
        <v>1</v>
      </c>
      <c r="F41" s="11">
        <f t="shared" si="0"/>
        <v>45263</v>
      </c>
      <c r="G41" s="1" t="s">
        <v>438</v>
      </c>
    </row>
    <row r="42" spans="1:7" x14ac:dyDescent="0.25">
      <c r="A42" s="32">
        <f t="shared" si="1"/>
        <v>40</v>
      </c>
      <c r="B42" s="117" t="s">
        <v>464</v>
      </c>
      <c r="C42" s="10" t="s">
        <v>236</v>
      </c>
      <c r="D42" s="11">
        <f>F41+1</f>
        <v>45264</v>
      </c>
      <c r="E42" s="12">
        <v>1</v>
      </c>
      <c r="F42" s="11">
        <f t="shared" si="0"/>
        <v>45264</v>
      </c>
      <c r="G42" s="1" t="s">
        <v>438</v>
      </c>
    </row>
    <row r="43" spans="1:7" x14ac:dyDescent="0.25">
      <c r="A43" s="32">
        <f t="shared" si="1"/>
        <v>41</v>
      </c>
      <c r="B43" s="117" t="s">
        <v>465</v>
      </c>
      <c r="C43" s="10" t="s">
        <v>237</v>
      </c>
      <c r="D43" s="11">
        <f>F42+1</f>
        <v>45265</v>
      </c>
      <c r="E43" s="12">
        <v>1</v>
      </c>
      <c r="F43" s="11">
        <f t="shared" si="0"/>
        <v>45265</v>
      </c>
      <c r="G43" s="1" t="s">
        <v>438</v>
      </c>
    </row>
    <row r="44" spans="1:7" ht="28.5" x14ac:dyDescent="0.25">
      <c r="A44" s="32">
        <f t="shared" si="1"/>
        <v>42</v>
      </c>
      <c r="B44" s="117" t="s">
        <v>466</v>
      </c>
      <c r="C44" s="10" t="s">
        <v>238</v>
      </c>
      <c r="D44" s="11">
        <f>F43</f>
        <v>45265</v>
      </c>
      <c r="E44" s="12">
        <v>1</v>
      </c>
      <c r="F44" s="11">
        <f t="shared" si="0"/>
        <v>45265</v>
      </c>
      <c r="G44" s="1" t="s">
        <v>438</v>
      </c>
    </row>
    <row r="45" spans="1:7" x14ac:dyDescent="0.25">
      <c r="A45" s="32">
        <f t="shared" si="1"/>
        <v>43</v>
      </c>
      <c r="B45" s="117" t="s">
        <v>467</v>
      </c>
      <c r="C45" s="10" t="s">
        <v>239</v>
      </c>
      <c r="D45" s="11">
        <f>F44+1</f>
        <v>45266</v>
      </c>
      <c r="E45" s="12">
        <v>1</v>
      </c>
      <c r="F45" s="11">
        <f t="shared" si="0"/>
        <v>45266</v>
      </c>
      <c r="G45" s="1" t="s">
        <v>438</v>
      </c>
    </row>
    <row r="46" spans="1:7" x14ac:dyDescent="0.25">
      <c r="A46" s="32">
        <f t="shared" si="1"/>
        <v>44</v>
      </c>
      <c r="B46" s="117" t="s">
        <v>468</v>
      </c>
      <c r="C46" s="10" t="s">
        <v>240</v>
      </c>
      <c r="D46" s="11">
        <f>F45+1</f>
        <v>45267</v>
      </c>
      <c r="E46" s="12">
        <v>1</v>
      </c>
      <c r="F46" s="11">
        <f t="shared" si="0"/>
        <v>45267</v>
      </c>
      <c r="G46" s="1" t="s">
        <v>438</v>
      </c>
    </row>
    <row r="47" spans="1:7" ht="28.5" x14ac:dyDescent="0.25">
      <c r="A47" s="32">
        <f t="shared" si="1"/>
        <v>45</v>
      </c>
      <c r="B47" s="117" t="s">
        <v>469</v>
      </c>
      <c r="C47" s="10" t="s">
        <v>596</v>
      </c>
      <c r="D47" s="11">
        <f>F46</f>
        <v>45267</v>
      </c>
      <c r="E47" s="12">
        <v>1</v>
      </c>
      <c r="F47" s="11">
        <f t="shared" si="0"/>
        <v>45267</v>
      </c>
      <c r="G47" s="1" t="s">
        <v>438</v>
      </c>
    </row>
    <row r="48" spans="1:7" x14ac:dyDescent="0.25">
      <c r="A48" s="32">
        <f t="shared" si="1"/>
        <v>46</v>
      </c>
      <c r="B48" s="117"/>
      <c r="C48" s="25" t="s">
        <v>44</v>
      </c>
      <c r="D48" s="123">
        <f>F4+1</f>
        <v>45284</v>
      </c>
      <c r="E48" s="124">
        <v>46</v>
      </c>
      <c r="F48" s="123">
        <f t="shared" si="0"/>
        <v>45329</v>
      </c>
    </row>
    <row r="49" spans="1:7" x14ac:dyDescent="0.25">
      <c r="A49" s="32">
        <f t="shared" si="1"/>
        <v>47</v>
      </c>
      <c r="B49" s="117"/>
      <c r="C49" s="131" t="s">
        <v>14</v>
      </c>
      <c r="D49" s="131"/>
      <c r="E49" s="131"/>
      <c r="F49" s="131"/>
    </row>
    <row r="50" spans="1:7" x14ac:dyDescent="0.25">
      <c r="A50" s="32">
        <f t="shared" si="1"/>
        <v>48</v>
      </c>
      <c r="B50" s="117"/>
      <c r="C50" s="7" t="s">
        <v>53</v>
      </c>
      <c r="D50" s="8">
        <v>45330</v>
      </c>
      <c r="E50" s="9">
        <f>105+8+7-1+15+15</f>
        <v>149</v>
      </c>
      <c r="F50" s="8">
        <f t="shared" ref="F50:F121" si="5">D50+E50-1</f>
        <v>45478</v>
      </c>
    </row>
    <row r="51" spans="1:7" ht="26.25" x14ac:dyDescent="0.25">
      <c r="A51" s="32">
        <f t="shared" si="1"/>
        <v>49</v>
      </c>
      <c r="B51" s="117" t="s">
        <v>185</v>
      </c>
      <c r="C51" s="10" t="s">
        <v>597</v>
      </c>
      <c r="D51" s="11">
        <f>D50</f>
        <v>45330</v>
      </c>
      <c r="E51" s="12">
        <v>15</v>
      </c>
      <c r="F51" s="11">
        <f>D51+E51-1</f>
        <v>45344</v>
      </c>
      <c r="G51" s="1" t="s">
        <v>433</v>
      </c>
    </row>
    <row r="52" spans="1:7" ht="26.25" x14ac:dyDescent="0.25">
      <c r="A52" s="32">
        <f t="shared" si="1"/>
        <v>50</v>
      </c>
      <c r="B52" s="117" t="s">
        <v>186</v>
      </c>
      <c r="C52" s="10" t="s">
        <v>598</v>
      </c>
      <c r="D52" s="11">
        <f>F51+1</f>
        <v>45345</v>
      </c>
      <c r="E52" s="12">
        <v>15</v>
      </c>
      <c r="F52" s="11">
        <f>D52+E52-1</f>
        <v>45359</v>
      </c>
      <c r="G52" s="1" t="s">
        <v>433</v>
      </c>
    </row>
    <row r="53" spans="1:7" x14ac:dyDescent="0.25">
      <c r="A53" s="32">
        <f t="shared" si="1"/>
        <v>51</v>
      </c>
      <c r="B53" s="117" t="s">
        <v>471</v>
      </c>
      <c r="C53" s="10" t="s">
        <v>284</v>
      </c>
      <c r="D53" s="11">
        <f>F52+1</f>
        <v>45360</v>
      </c>
      <c r="E53" s="12">
        <v>1</v>
      </c>
      <c r="F53" s="11">
        <f t="shared" si="5"/>
        <v>45360</v>
      </c>
      <c r="G53" s="1" t="s">
        <v>438</v>
      </c>
    </row>
    <row r="54" spans="1:7" ht="28.5" x14ac:dyDescent="0.25">
      <c r="A54" s="32">
        <f t="shared" si="1"/>
        <v>52</v>
      </c>
      <c r="B54" s="117" t="s">
        <v>472</v>
      </c>
      <c r="C54" s="10" t="s">
        <v>285</v>
      </c>
      <c r="D54" s="11">
        <f>F53+1</f>
        <v>45361</v>
      </c>
      <c r="E54" s="12">
        <v>1</v>
      </c>
      <c r="F54" s="11">
        <f t="shared" si="5"/>
        <v>45361</v>
      </c>
      <c r="G54" s="1" t="s">
        <v>438</v>
      </c>
    </row>
    <row r="55" spans="1:7" x14ac:dyDescent="0.25">
      <c r="A55" s="32">
        <f t="shared" si="1"/>
        <v>53</v>
      </c>
      <c r="B55" s="117" t="s">
        <v>473</v>
      </c>
      <c r="C55" s="10" t="s">
        <v>286</v>
      </c>
      <c r="D55" s="11">
        <f>F54</f>
        <v>45361</v>
      </c>
      <c r="E55" s="12">
        <v>1</v>
      </c>
      <c r="F55" s="11">
        <f t="shared" si="5"/>
        <v>45361</v>
      </c>
      <c r="G55" s="1" t="s">
        <v>438</v>
      </c>
    </row>
    <row r="56" spans="1:7" ht="38.25" x14ac:dyDescent="0.25">
      <c r="A56" s="32">
        <f t="shared" si="1"/>
        <v>54</v>
      </c>
      <c r="B56" s="117" t="s">
        <v>210</v>
      </c>
      <c r="C56" s="10" t="s">
        <v>599</v>
      </c>
      <c r="D56" s="11">
        <f>D52</f>
        <v>45345</v>
      </c>
      <c r="E56" s="12">
        <v>15</v>
      </c>
      <c r="F56" s="11">
        <f t="shared" si="5"/>
        <v>45359</v>
      </c>
      <c r="G56" s="1" t="s">
        <v>433</v>
      </c>
    </row>
    <row r="57" spans="1:7" ht="28.5" x14ac:dyDescent="0.25">
      <c r="A57" s="32">
        <f t="shared" si="1"/>
        <v>55</v>
      </c>
      <c r="B57" s="117" t="s">
        <v>474</v>
      </c>
      <c r="C57" s="10" t="s">
        <v>600</v>
      </c>
      <c r="D57" s="11">
        <f>D50+36</f>
        <v>45366</v>
      </c>
      <c r="E57" s="12">
        <v>8</v>
      </c>
      <c r="F57" s="11">
        <f>D57+E57-1</f>
        <v>45373</v>
      </c>
      <c r="G57" s="1" t="s">
        <v>433</v>
      </c>
    </row>
    <row r="58" spans="1:7" ht="26.25" x14ac:dyDescent="0.25">
      <c r="A58" s="32">
        <f t="shared" si="1"/>
        <v>56</v>
      </c>
      <c r="B58" s="117" t="s">
        <v>208</v>
      </c>
      <c r="C58" s="125" t="s">
        <v>623</v>
      </c>
      <c r="D58" s="126">
        <f>F57+1</f>
        <v>45374</v>
      </c>
      <c r="E58" s="127">
        <v>105</v>
      </c>
      <c r="F58" s="126">
        <f t="shared" si="5"/>
        <v>45478</v>
      </c>
      <c r="G58" s="1" t="s">
        <v>433</v>
      </c>
    </row>
    <row r="59" spans="1:7" x14ac:dyDescent="0.25">
      <c r="A59" s="32">
        <f t="shared" si="1"/>
        <v>57</v>
      </c>
      <c r="B59" s="117" t="s">
        <v>475</v>
      </c>
      <c r="C59" s="10" t="s">
        <v>288</v>
      </c>
      <c r="D59" s="11">
        <f>F56+1</f>
        <v>45360</v>
      </c>
      <c r="E59" s="12">
        <v>1</v>
      </c>
      <c r="F59" s="11">
        <f t="shared" si="5"/>
        <v>45360</v>
      </c>
      <c r="G59" s="1" t="s">
        <v>438</v>
      </c>
    </row>
    <row r="60" spans="1:7" x14ac:dyDescent="0.25">
      <c r="A60" s="32">
        <f t="shared" si="1"/>
        <v>58</v>
      </c>
      <c r="B60" s="117" t="s">
        <v>476</v>
      </c>
      <c r="C60" s="10" t="s">
        <v>289</v>
      </c>
      <c r="D60" s="11">
        <f>F59+1</f>
        <v>45361</v>
      </c>
      <c r="E60" s="12">
        <v>1</v>
      </c>
      <c r="F60" s="11">
        <f t="shared" si="5"/>
        <v>45361</v>
      </c>
      <c r="G60" s="1" t="s">
        <v>438</v>
      </c>
    </row>
    <row r="61" spans="1:7" x14ac:dyDescent="0.25">
      <c r="A61" s="32">
        <f t="shared" si="1"/>
        <v>59</v>
      </c>
      <c r="B61" s="117" t="s">
        <v>477</v>
      </c>
      <c r="C61" s="10" t="s">
        <v>560</v>
      </c>
      <c r="D61" s="11">
        <f>F60+1</f>
        <v>45362</v>
      </c>
      <c r="E61" s="12">
        <v>2</v>
      </c>
      <c r="F61" s="11">
        <f t="shared" si="5"/>
        <v>45363</v>
      </c>
      <c r="G61" s="1" t="s">
        <v>438</v>
      </c>
    </row>
    <row r="62" spans="1:7" ht="28.5" x14ac:dyDescent="0.25">
      <c r="A62" s="32">
        <f t="shared" si="1"/>
        <v>60</v>
      </c>
      <c r="B62" s="117" t="s">
        <v>479</v>
      </c>
      <c r="C62" s="10" t="s">
        <v>291</v>
      </c>
      <c r="D62" s="11">
        <f>F61+1</f>
        <v>45364</v>
      </c>
      <c r="E62" s="12">
        <v>2</v>
      </c>
      <c r="F62" s="11">
        <f t="shared" si="5"/>
        <v>45365</v>
      </c>
      <c r="G62" s="1" t="s">
        <v>438</v>
      </c>
    </row>
    <row r="63" spans="1:7" ht="28.5" x14ac:dyDescent="0.25">
      <c r="A63" s="32">
        <f t="shared" si="1"/>
        <v>61</v>
      </c>
      <c r="B63" s="117" t="s">
        <v>480</v>
      </c>
      <c r="C63" s="10" t="s">
        <v>292</v>
      </c>
      <c r="D63" s="11">
        <f>F62</f>
        <v>45365</v>
      </c>
      <c r="E63" s="12">
        <v>1</v>
      </c>
      <c r="F63" s="11">
        <f t="shared" si="5"/>
        <v>45365</v>
      </c>
      <c r="G63" s="1" t="s">
        <v>438</v>
      </c>
    </row>
    <row r="64" spans="1:7" x14ac:dyDescent="0.25">
      <c r="A64" s="32">
        <f t="shared" si="1"/>
        <v>62</v>
      </c>
      <c r="B64" s="117" t="s">
        <v>481</v>
      </c>
      <c r="C64" s="10" t="s">
        <v>293</v>
      </c>
      <c r="D64" s="11">
        <f>F63+1</f>
        <v>45366</v>
      </c>
      <c r="E64" s="12">
        <v>2</v>
      </c>
      <c r="F64" s="11">
        <f t="shared" si="5"/>
        <v>45367</v>
      </c>
      <c r="G64" s="1" t="s">
        <v>438</v>
      </c>
    </row>
    <row r="65" spans="1:7" ht="28.5" x14ac:dyDescent="0.25">
      <c r="A65" s="32">
        <f t="shared" si="1"/>
        <v>63</v>
      </c>
      <c r="B65" s="117" t="s">
        <v>482</v>
      </c>
      <c r="C65" s="10" t="s">
        <v>294</v>
      </c>
      <c r="D65" s="11">
        <f>F64</f>
        <v>45367</v>
      </c>
      <c r="E65" s="12">
        <v>2</v>
      </c>
      <c r="F65" s="11">
        <f t="shared" si="5"/>
        <v>45368</v>
      </c>
      <c r="G65" s="1" t="s">
        <v>438</v>
      </c>
    </row>
    <row r="66" spans="1:7" x14ac:dyDescent="0.25">
      <c r="A66" s="32">
        <f t="shared" si="1"/>
        <v>64</v>
      </c>
      <c r="B66" s="117" t="s">
        <v>483</v>
      </c>
      <c r="C66" s="10" t="s">
        <v>295</v>
      </c>
      <c r="D66" s="11">
        <f>F65</f>
        <v>45368</v>
      </c>
      <c r="E66" s="12">
        <v>1</v>
      </c>
      <c r="F66" s="11">
        <f t="shared" si="5"/>
        <v>45368</v>
      </c>
      <c r="G66" s="1" t="s">
        <v>438</v>
      </c>
    </row>
    <row r="67" spans="1:7" ht="28.5" x14ac:dyDescent="0.25">
      <c r="A67" s="32">
        <f t="shared" si="1"/>
        <v>65</v>
      </c>
      <c r="B67" s="117" t="s">
        <v>484</v>
      </c>
      <c r="C67" s="10" t="s">
        <v>296</v>
      </c>
      <c r="D67" s="11">
        <f>F66+1</f>
        <v>45369</v>
      </c>
      <c r="E67" s="12">
        <v>1</v>
      </c>
      <c r="F67" s="11">
        <f t="shared" si="5"/>
        <v>45369</v>
      </c>
      <c r="G67" s="1" t="s">
        <v>438</v>
      </c>
    </row>
    <row r="68" spans="1:7" x14ac:dyDescent="0.25">
      <c r="A68" s="32">
        <f t="shared" si="1"/>
        <v>66</v>
      </c>
      <c r="B68" s="117" t="s">
        <v>485</v>
      </c>
      <c r="C68" s="10" t="s">
        <v>297</v>
      </c>
      <c r="D68" s="11">
        <f>F67</f>
        <v>45369</v>
      </c>
      <c r="E68" s="12">
        <v>1</v>
      </c>
      <c r="F68" s="11">
        <f t="shared" si="5"/>
        <v>45369</v>
      </c>
      <c r="G68" s="1" t="s">
        <v>438</v>
      </c>
    </row>
    <row r="69" spans="1:7" x14ac:dyDescent="0.25">
      <c r="A69" s="32">
        <f t="shared" ref="A69:A132" si="6">A68+1</f>
        <v>67</v>
      </c>
      <c r="B69" s="117" t="s">
        <v>486</v>
      </c>
      <c r="C69" s="10" t="s">
        <v>298</v>
      </c>
      <c r="D69" s="11">
        <f t="shared" ref="D69:D76" si="7">F68+1</f>
        <v>45370</v>
      </c>
      <c r="E69" s="12">
        <v>1</v>
      </c>
      <c r="F69" s="11">
        <f t="shared" si="5"/>
        <v>45370</v>
      </c>
      <c r="G69" s="1" t="s">
        <v>438</v>
      </c>
    </row>
    <row r="70" spans="1:7" x14ac:dyDescent="0.25">
      <c r="A70" s="32">
        <f t="shared" si="6"/>
        <v>68</v>
      </c>
      <c r="B70" s="117" t="s">
        <v>487</v>
      </c>
      <c r="C70" s="10" t="s">
        <v>299</v>
      </c>
      <c r="D70" s="11">
        <f t="shared" si="7"/>
        <v>45371</v>
      </c>
      <c r="E70" s="12">
        <v>2</v>
      </c>
      <c r="F70" s="11">
        <f t="shared" si="5"/>
        <v>45372</v>
      </c>
      <c r="G70" s="1" t="s">
        <v>438</v>
      </c>
    </row>
    <row r="71" spans="1:7" ht="28.5" x14ac:dyDescent="0.25">
      <c r="A71" s="32">
        <f t="shared" si="6"/>
        <v>69</v>
      </c>
      <c r="B71" s="117" t="s">
        <v>488</v>
      </c>
      <c r="C71" s="10" t="s">
        <v>300</v>
      </c>
      <c r="D71" s="11">
        <f t="shared" si="7"/>
        <v>45373</v>
      </c>
      <c r="E71" s="12">
        <v>2</v>
      </c>
      <c r="F71" s="11">
        <f t="shared" si="5"/>
        <v>45374</v>
      </c>
      <c r="G71" s="1" t="s">
        <v>438</v>
      </c>
    </row>
    <row r="72" spans="1:7" x14ac:dyDescent="0.25">
      <c r="A72" s="32">
        <f t="shared" si="6"/>
        <v>70</v>
      </c>
      <c r="B72" s="117" t="s">
        <v>489</v>
      </c>
      <c r="C72" s="10" t="s">
        <v>277</v>
      </c>
      <c r="D72" s="11">
        <f t="shared" si="7"/>
        <v>45375</v>
      </c>
      <c r="E72" s="12">
        <v>1</v>
      </c>
      <c r="F72" s="11">
        <f t="shared" si="5"/>
        <v>45375</v>
      </c>
      <c r="G72" s="1" t="s">
        <v>438</v>
      </c>
    </row>
    <row r="73" spans="1:7" ht="28.5" x14ac:dyDescent="0.25">
      <c r="A73" s="32">
        <f t="shared" si="6"/>
        <v>71</v>
      </c>
      <c r="B73" s="117" t="s">
        <v>490</v>
      </c>
      <c r="C73" s="10" t="s">
        <v>301</v>
      </c>
      <c r="D73" s="11">
        <f t="shared" si="7"/>
        <v>45376</v>
      </c>
      <c r="E73" s="12">
        <v>2</v>
      </c>
      <c r="F73" s="11">
        <f t="shared" si="5"/>
        <v>45377</v>
      </c>
      <c r="G73" s="1" t="s">
        <v>438</v>
      </c>
    </row>
    <row r="74" spans="1:7" ht="28.5" x14ac:dyDescent="0.25">
      <c r="A74" s="32">
        <f t="shared" si="6"/>
        <v>72</v>
      </c>
      <c r="B74" s="117" t="s">
        <v>491</v>
      </c>
      <c r="C74" s="10" t="s">
        <v>302</v>
      </c>
      <c r="D74" s="11">
        <f t="shared" si="7"/>
        <v>45378</v>
      </c>
      <c r="E74" s="12">
        <v>1</v>
      </c>
      <c r="F74" s="11">
        <f t="shared" si="5"/>
        <v>45378</v>
      </c>
      <c r="G74" s="1" t="s">
        <v>438</v>
      </c>
    </row>
    <row r="75" spans="1:7" ht="28.5" x14ac:dyDescent="0.25">
      <c r="A75" s="32">
        <f t="shared" si="6"/>
        <v>73</v>
      </c>
      <c r="B75" s="117" t="s">
        <v>492</v>
      </c>
      <c r="C75" s="10" t="s">
        <v>313</v>
      </c>
      <c r="D75" s="11">
        <f t="shared" si="7"/>
        <v>45379</v>
      </c>
      <c r="E75" s="12">
        <v>1</v>
      </c>
      <c r="F75" s="11">
        <f t="shared" si="5"/>
        <v>45379</v>
      </c>
      <c r="G75" s="1" t="s">
        <v>438</v>
      </c>
    </row>
    <row r="76" spans="1:7" ht="28.5" x14ac:dyDescent="0.25">
      <c r="A76" s="32">
        <f t="shared" si="6"/>
        <v>74</v>
      </c>
      <c r="B76" s="117" t="s">
        <v>493</v>
      </c>
      <c r="C76" s="10" t="s">
        <v>303</v>
      </c>
      <c r="D76" s="11">
        <f t="shared" si="7"/>
        <v>45380</v>
      </c>
      <c r="E76" s="12">
        <v>1</v>
      </c>
      <c r="F76" s="11">
        <f t="shared" si="5"/>
        <v>45380</v>
      </c>
      <c r="G76" s="1" t="s">
        <v>438</v>
      </c>
    </row>
    <row r="77" spans="1:7" ht="28.5" x14ac:dyDescent="0.25">
      <c r="A77" s="32">
        <f t="shared" si="6"/>
        <v>75</v>
      </c>
      <c r="B77" s="117" t="s">
        <v>494</v>
      </c>
      <c r="C77" s="10" t="s">
        <v>625</v>
      </c>
      <c r="D77" s="11">
        <f>F76</f>
        <v>45380</v>
      </c>
      <c r="E77" s="12">
        <v>1</v>
      </c>
      <c r="F77" s="11">
        <f t="shared" si="5"/>
        <v>45380</v>
      </c>
      <c r="G77" s="1" t="s">
        <v>438</v>
      </c>
    </row>
    <row r="78" spans="1:7" x14ac:dyDescent="0.25">
      <c r="A78" s="32">
        <f t="shared" si="6"/>
        <v>76</v>
      </c>
      <c r="B78" s="117" t="s">
        <v>495</v>
      </c>
      <c r="C78" s="10" t="s">
        <v>305</v>
      </c>
      <c r="D78" s="11">
        <f t="shared" ref="D78:D79" si="8">F77+1</f>
        <v>45381</v>
      </c>
      <c r="E78" s="12">
        <v>2</v>
      </c>
      <c r="F78" s="11">
        <f t="shared" si="5"/>
        <v>45382</v>
      </c>
      <c r="G78" s="1" t="s">
        <v>438</v>
      </c>
    </row>
    <row r="79" spans="1:7" x14ac:dyDescent="0.25">
      <c r="A79" s="32">
        <f t="shared" si="6"/>
        <v>77</v>
      </c>
      <c r="B79" s="117" t="s">
        <v>496</v>
      </c>
      <c r="C79" s="10" t="s">
        <v>306</v>
      </c>
      <c r="D79" s="11">
        <f t="shared" si="8"/>
        <v>45383</v>
      </c>
      <c r="E79" s="12">
        <v>1</v>
      </c>
      <c r="F79" s="11">
        <f t="shared" si="5"/>
        <v>45383</v>
      </c>
      <c r="G79" s="1" t="s">
        <v>438</v>
      </c>
    </row>
    <row r="80" spans="1:7" ht="28.5" x14ac:dyDescent="0.25">
      <c r="A80" s="32">
        <f t="shared" si="6"/>
        <v>78</v>
      </c>
      <c r="B80" s="117" t="s">
        <v>497</v>
      </c>
      <c r="C80" s="10" t="s">
        <v>307</v>
      </c>
      <c r="D80" s="11">
        <f>F79+1</f>
        <v>45384</v>
      </c>
      <c r="E80" s="12">
        <v>3</v>
      </c>
      <c r="F80" s="11">
        <f t="shared" si="5"/>
        <v>45386</v>
      </c>
      <c r="G80" s="1" t="s">
        <v>438</v>
      </c>
    </row>
    <row r="81" spans="1:8" x14ac:dyDescent="0.25">
      <c r="A81" s="32">
        <f t="shared" si="6"/>
        <v>79</v>
      </c>
      <c r="B81" s="117" t="s">
        <v>498</v>
      </c>
      <c r="C81" s="10" t="s">
        <v>308</v>
      </c>
      <c r="D81" s="11">
        <f t="shared" ref="D81:D86" si="9">F80+1</f>
        <v>45387</v>
      </c>
      <c r="E81" s="12">
        <v>1</v>
      </c>
      <c r="F81" s="11">
        <f t="shared" si="5"/>
        <v>45387</v>
      </c>
      <c r="G81" s="1" t="s">
        <v>438</v>
      </c>
    </row>
    <row r="82" spans="1:8" ht="28.5" x14ac:dyDescent="0.25">
      <c r="A82" s="32">
        <f t="shared" si="6"/>
        <v>80</v>
      </c>
      <c r="B82" s="117" t="s">
        <v>499</v>
      </c>
      <c r="C82" s="10" t="s">
        <v>602</v>
      </c>
      <c r="D82" s="11">
        <f t="shared" si="9"/>
        <v>45388</v>
      </c>
      <c r="E82" s="12">
        <v>7</v>
      </c>
      <c r="F82" s="11">
        <f t="shared" si="5"/>
        <v>45394</v>
      </c>
      <c r="G82" s="52" t="s">
        <v>431</v>
      </c>
    </row>
    <row r="83" spans="1:8" ht="42.75" x14ac:dyDescent="0.25">
      <c r="A83" s="32">
        <f t="shared" si="6"/>
        <v>81</v>
      </c>
      <c r="B83" s="117" t="s">
        <v>500</v>
      </c>
      <c r="C83" s="10" t="s">
        <v>310</v>
      </c>
      <c r="D83" s="11">
        <f t="shared" si="9"/>
        <v>45395</v>
      </c>
      <c r="E83" s="12">
        <v>10</v>
      </c>
      <c r="F83" s="11">
        <f t="shared" si="5"/>
        <v>45404</v>
      </c>
      <c r="G83" s="1" t="s">
        <v>438</v>
      </c>
    </row>
    <row r="84" spans="1:8" ht="28.5" x14ac:dyDescent="0.25">
      <c r="A84" s="32">
        <f t="shared" si="6"/>
        <v>82</v>
      </c>
      <c r="B84" s="117" t="s">
        <v>501</v>
      </c>
      <c r="C84" s="10" t="s">
        <v>311</v>
      </c>
      <c r="D84" s="11">
        <f t="shared" si="9"/>
        <v>45405</v>
      </c>
      <c r="E84" s="12">
        <v>1</v>
      </c>
      <c r="F84" s="11">
        <f t="shared" si="5"/>
        <v>45405</v>
      </c>
      <c r="G84" s="1" t="s">
        <v>438</v>
      </c>
    </row>
    <row r="85" spans="1:8" ht="28.5" x14ac:dyDescent="0.25">
      <c r="A85" s="32">
        <f t="shared" si="6"/>
        <v>83</v>
      </c>
      <c r="B85" s="117" t="s">
        <v>502</v>
      </c>
      <c r="C85" s="10" t="s">
        <v>312</v>
      </c>
      <c r="D85" s="11">
        <f t="shared" si="9"/>
        <v>45406</v>
      </c>
      <c r="E85" s="12">
        <v>3</v>
      </c>
      <c r="F85" s="11">
        <f t="shared" si="5"/>
        <v>45408</v>
      </c>
      <c r="G85" s="1" t="s">
        <v>438</v>
      </c>
    </row>
    <row r="86" spans="1:8" x14ac:dyDescent="0.25">
      <c r="A86" s="32">
        <f t="shared" si="6"/>
        <v>84</v>
      </c>
      <c r="B86" s="117" t="s">
        <v>503</v>
      </c>
      <c r="C86" s="10" t="s">
        <v>236</v>
      </c>
      <c r="D86" s="11">
        <f t="shared" si="9"/>
        <v>45409</v>
      </c>
      <c r="E86" s="12">
        <v>1</v>
      </c>
      <c r="F86" s="11">
        <f t="shared" si="5"/>
        <v>45409</v>
      </c>
      <c r="G86" s="1" t="s">
        <v>438</v>
      </c>
    </row>
    <row r="87" spans="1:8" ht="28.5" x14ac:dyDescent="0.25">
      <c r="A87" s="32">
        <f t="shared" si="6"/>
        <v>85</v>
      </c>
      <c r="B87" s="117" t="s">
        <v>504</v>
      </c>
      <c r="C87" s="10" t="s">
        <v>318</v>
      </c>
      <c r="D87" s="11">
        <f>F86+1</f>
        <v>45410</v>
      </c>
      <c r="E87" s="12">
        <v>1</v>
      </c>
      <c r="F87" s="11">
        <f t="shared" si="5"/>
        <v>45410</v>
      </c>
      <c r="G87" s="1" t="s">
        <v>438</v>
      </c>
    </row>
    <row r="88" spans="1:8" ht="42.75" x14ac:dyDescent="0.25">
      <c r="A88" s="32">
        <f t="shared" si="6"/>
        <v>86</v>
      </c>
      <c r="B88" s="117" t="s">
        <v>505</v>
      </c>
      <c r="C88" s="10" t="s">
        <v>314</v>
      </c>
      <c r="D88" s="11">
        <f t="shared" ref="D88" si="10">F87+1</f>
        <v>45411</v>
      </c>
      <c r="E88" s="12">
        <v>1</v>
      </c>
      <c r="F88" s="11">
        <f t="shared" si="5"/>
        <v>45411</v>
      </c>
      <c r="G88" s="1" t="s">
        <v>438</v>
      </c>
    </row>
    <row r="89" spans="1:8" ht="28.5" x14ac:dyDescent="0.25">
      <c r="A89" s="32">
        <f t="shared" si="6"/>
        <v>87</v>
      </c>
      <c r="B89" s="117" t="s">
        <v>506</v>
      </c>
      <c r="C89" s="10" t="s">
        <v>315</v>
      </c>
      <c r="D89" s="11">
        <f>F88+1</f>
        <v>45412</v>
      </c>
      <c r="E89" s="12">
        <v>1</v>
      </c>
      <c r="F89" s="11">
        <f t="shared" si="5"/>
        <v>45412</v>
      </c>
      <c r="G89" s="1" t="s">
        <v>438</v>
      </c>
    </row>
    <row r="90" spans="1:8" ht="26.25" x14ac:dyDescent="0.25">
      <c r="A90" s="32">
        <f t="shared" si="6"/>
        <v>88</v>
      </c>
      <c r="B90" s="117" t="s">
        <v>209</v>
      </c>
      <c r="C90" s="10" t="s">
        <v>603</v>
      </c>
      <c r="D90" s="11">
        <f>D58+21</f>
        <v>45395</v>
      </c>
      <c r="E90" s="12">
        <v>9</v>
      </c>
      <c r="F90" s="11">
        <f t="shared" si="5"/>
        <v>45403</v>
      </c>
      <c r="G90" s="1" t="s">
        <v>433</v>
      </c>
    </row>
    <row r="91" spans="1:8" ht="26.25" x14ac:dyDescent="0.25">
      <c r="A91" s="32">
        <f t="shared" si="6"/>
        <v>89</v>
      </c>
      <c r="B91" s="117" t="s">
        <v>209</v>
      </c>
      <c r="C91" s="10" t="s">
        <v>604</v>
      </c>
      <c r="D91" s="11">
        <f>D58+75</f>
        <v>45449</v>
      </c>
      <c r="E91" s="12">
        <v>8</v>
      </c>
      <c r="F91" s="11">
        <f t="shared" si="5"/>
        <v>45456</v>
      </c>
      <c r="G91" s="1" t="s">
        <v>433</v>
      </c>
    </row>
    <row r="92" spans="1:8" x14ac:dyDescent="0.25">
      <c r="A92" s="32">
        <f t="shared" si="6"/>
        <v>90</v>
      </c>
      <c r="B92" s="117"/>
      <c r="C92" s="7" t="s">
        <v>54</v>
      </c>
      <c r="D92" s="8">
        <f>F50+1</f>
        <v>45479</v>
      </c>
      <c r="E92" s="9">
        <f>147+21</f>
        <v>168</v>
      </c>
      <c r="F92" s="8">
        <f t="shared" si="5"/>
        <v>45646</v>
      </c>
    </row>
    <row r="93" spans="1:8" ht="38.25" x14ac:dyDescent="0.25">
      <c r="A93" s="32">
        <f t="shared" si="6"/>
        <v>91</v>
      </c>
      <c r="B93" s="117" t="s">
        <v>213</v>
      </c>
      <c r="C93" s="125" t="s">
        <v>624</v>
      </c>
      <c r="D93" s="126">
        <f>D92</f>
        <v>45479</v>
      </c>
      <c r="E93" s="127">
        <v>105</v>
      </c>
      <c r="F93" s="126">
        <f t="shared" si="5"/>
        <v>45583</v>
      </c>
      <c r="G93" s="1" t="s">
        <v>433</v>
      </c>
    </row>
    <row r="94" spans="1:8" x14ac:dyDescent="0.25">
      <c r="A94" s="32">
        <f t="shared" si="6"/>
        <v>92</v>
      </c>
      <c r="B94" s="117" t="s">
        <v>507</v>
      </c>
      <c r="C94" s="10" t="s">
        <v>316</v>
      </c>
      <c r="D94" s="11">
        <f>D93</f>
        <v>45479</v>
      </c>
      <c r="E94" s="12">
        <v>2</v>
      </c>
      <c r="F94" s="11">
        <f t="shared" si="5"/>
        <v>45480</v>
      </c>
      <c r="G94" s="1" t="s">
        <v>438</v>
      </c>
    </row>
    <row r="95" spans="1:8" ht="28.5" x14ac:dyDescent="0.25">
      <c r="A95" s="32">
        <f t="shared" si="6"/>
        <v>93</v>
      </c>
      <c r="B95" s="117" t="s">
        <v>508</v>
      </c>
      <c r="C95" s="10" t="s">
        <v>606</v>
      </c>
      <c r="D95" s="11">
        <f>D93+96</f>
        <v>45575</v>
      </c>
      <c r="E95" s="12">
        <v>1</v>
      </c>
      <c r="F95" s="11">
        <f t="shared" si="5"/>
        <v>45575</v>
      </c>
      <c r="G95" s="1" t="s">
        <v>433</v>
      </c>
      <c r="H95" s="1" t="s">
        <v>510</v>
      </c>
    </row>
    <row r="96" spans="1:8" x14ac:dyDescent="0.25">
      <c r="A96" s="32">
        <f t="shared" si="6"/>
        <v>94</v>
      </c>
      <c r="B96" s="117" t="s">
        <v>511</v>
      </c>
      <c r="C96" s="10" t="s">
        <v>236</v>
      </c>
      <c r="D96" s="11">
        <f>F95+1</f>
        <v>45576</v>
      </c>
      <c r="E96" s="12">
        <v>1</v>
      </c>
      <c r="F96" s="11">
        <f t="shared" si="5"/>
        <v>45576</v>
      </c>
      <c r="G96" s="1" t="s">
        <v>438</v>
      </c>
    </row>
    <row r="97" spans="1:7" x14ac:dyDescent="0.25">
      <c r="A97" s="32">
        <f t="shared" si="6"/>
        <v>95</v>
      </c>
      <c r="B97" s="117" t="s">
        <v>512</v>
      </c>
      <c r="C97" s="10" t="s">
        <v>320</v>
      </c>
      <c r="D97" s="11">
        <f>F96+1</f>
        <v>45577</v>
      </c>
      <c r="E97" s="12">
        <v>1</v>
      </c>
      <c r="F97" s="11">
        <f t="shared" si="5"/>
        <v>45577</v>
      </c>
      <c r="G97" s="1" t="s">
        <v>438</v>
      </c>
    </row>
    <row r="98" spans="1:7" ht="26.25" x14ac:dyDescent="0.25">
      <c r="A98" s="32">
        <f t="shared" si="6"/>
        <v>96</v>
      </c>
      <c r="B98" s="117" t="s">
        <v>214</v>
      </c>
      <c r="C98" s="10" t="s">
        <v>607</v>
      </c>
      <c r="D98" s="11">
        <f>D93</f>
        <v>45479</v>
      </c>
      <c r="E98" s="12">
        <v>3</v>
      </c>
      <c r="F98" s="11">
        <f>D98+E98-1</f>
        <v>45481</v>
      </c>
      <c r="G98" s="1" t="s">
        <v>433</v>
      </c>
    </row>
    <row r="99" spans="1:7" ht="26.25" x14ac:dyDescent="0.25">
      <c r="A99" s="32">
        <f t="shared" si="6"/>
        <v>97</v>
      </c>
      <c r="B99" s="117" t="s">
        <v>214</v>
      </c>
      <c r="C99" s="10" t="s">
        <v>608</v>
      </c>
      <c r="D99" s="11">
        <f>D93+75</f>
        <v>45554</v>
      </c>
      <c r="E99" s="12">
        <v>8</v>
      </c>
      <c r="F99" s="11">
        <f>D99+E99-1</f>
        <v>45561</v>
      </c>
      <c r="G99" s="1" t="s">
        <v>433</v>
      </c>
    </row>
    <row r="100" spans="1:7" ht="28.5" x14ac:dyDescent="0.25">
      <c r="A100" s="32">
        <f t="shared" si="6"/>
        <v>98</v>
      </c>
      <c r="B100" s="117" t="s">
        <v>211</v>
      </c>
      <c r="C100" s="10" t="s">
        <v>59</v>
      </c>
      <c r="D100" s="11">
        <f>D93</f>
        <v>45479</v>
      </c>
      <c r="E100" s="12">
        <v>147</v>
      </c>
      <c r="F100" s="11">
        <f>D100+E100-1</f>
        <v>45625</v>
      </c>
      <c r="G100" s="1" t="s">
        <v>433</v>
      </c>
    </row>
    <row r="101" spans="1:7" x14ac:dyDescent="0.25">
      <c r="A101" s="32">
        <f t="shared" si="6"/>
        <v>99</v>
      </c>
      <c r="B101" s="117" t="s">
        <v>218</v>
      </c>
      <c r="C101" s="10" t="s">
        <v>109</v>
      </c>
      <c r="D101" s="11">
        <f>D100</f>
        <v>45479</v>
      </c>
      <c r="E101" s="12">
        <v>147</v>
      </c>
      <c r="F101" s="11">
        <f t="shared" si="5"/>
        <v>45625</v>
      </c>
      <c r="G101" s="1" t="s">
        <v>433</v>
      </c>
    </row>
    <row r="102" spans="1:7" x14ac:dyDescent="0.25">
      <c r="A102" s="32">
        <f t="shared" si="6"/>
        <v>100</v>
      </c>
      <c r="B102" s="117" t="s">
        <v>212</v>
      </c>
      <c r="C102" s="83" t="s">
        <v>618</v>
      </c>
      <c r="D102" s="84">
        <f>D92</f>
        <v>45479</v>
      </c>
      <c r="E102" s="85">
        <v>2</v>
      </c>
      <c r="F102" s="84">
        <f t="shared" si="5"/>
        <v>45480</v>
      </c>
      <c r="G102" s="1" t="s">
        <v>433</v>
      </c>
    </row>
    <row r="103" spans="1:7" ht="28.5" x14ac:dyDescent="0.25">
      <c r="A103" s="32">
        <f t="shared" si="6"/>
        <v>101</v>
      </c>
      <c r="B103" s="117" t="s">
        <v>207</v>
      </c>
      <c r="C103" s="10" t="s">
        <v>609</v>
      </c>
      <c r="D103" s="11">
        <f>F100+1</f>
        <v>45626</v>
      </c>
      <c r="E103" s="12">
        <v>18</v>
      </c>
      <c r="F103" s="11">
        <f t="shared" si="5"/>
        <v>45643</v>
      </c>
      <c r="G103" s="1" t="s">
        <v>433</v>
      </c>
    </row>
    <row r="104" spans="1:7" x14ac:dyDescent="0.25">
      <c r="A104" s="32">
        <f t="shared" si="6"/>
        <v>102</v>
      </c>
      <c r="B104" s="117"/>
      <c r="C104" s="128" t="s">
        <v>626</v>
      </c>
      <c r="D104" s="129">
        <f>F100+1</f>
        <v>45626</v>
      </c>
      <c r="E104" s="130">
        <v>21</v>
      </c>
      <c r="F104" s="129">
        <f>D104+E104-1</f>
        <v>45646</v>
      </c>
    </row>
    <row r="105" spans="1:7" x14ac:dyDescent="0.25">
      <c r="A105" s="32">
        <f t="shared" si="6"/>
        <v>103</v>
      </c>
      <c r="B105" s="117"/>
      <c r="C105" s="25" t="s">
        <v>63</v>
      </c>
      <c r="D105" s="123">
        <f>F92+1</f>
        <v>45647</v>
      </c>
      <c r="E105" s="124">
        <v>42</v>
      </c>
      <c r="F105" s="123">
        <f>D105+E105-1</f>
        <v>45688</v>
      </c>
    </row>
    <row r="106" spans="1:7" x14ac:dyDescent="0.25">
      <c r="A106" s="32">
        <f t="shared" si="6"/>
        <v>104</v>
      </c>
      <c r="B106" s="117"/>
      <c r="C106" s="131" t="s">
        <v>62</v>
      </c>
      <c r="D106" s="131"/>
      <c r="E106" s="131"/>
      <c r="F106" s="131"/>
    </row>
    <row r="107" spans="1:7" x14ac:dyDescent="0.25">
      <c r="A107" s="32">
        <f t="shared" si="6"/>
        <v>105</v>
      </c>
      <c r="B107" s="117"/>
      <c r="C107" s="7" t="s">
        <v>55</v>
      </c>
      <c r="D107" s="8">
        <v>45689</v>
      </c>
      <c r="E107" s="9">
        <v>147</v>
      </c>
      <c r="F107" s="8">
        <f t="shared" si="5"/>
        <v>45835</v>
      </c>
    </row>
    <row r="108" spans="1:7" ht="28.5" x14ac:dyDescent="0.25">
      <c r="A108" s="32">
        <f t="shared" si="6"/>
        <v>106</v>
      </c>
      <c r="B108" s="117" t="s">
        <v>187</v>
      </c>
      <c r="C108" s="10" t="s">
        <v>610</v>
      </c>
      <c r="D108" s="11">
        <v>45689</v>
      </c>
      <c r="E108" s="12">
        <v>18</v>
      </c>
      <c r="F108" s="11">
        <f>D108+E108-1</f>
        <v>45706</v>
      </c>
      <c r="G108" s="52" t="s">
        <v>431</v>
      </c>
    </row>
    <row r="109" spans="1:7" ht="28.5" x14ac:dyDescent="0.25">
      <c r="A109" s="32">
        <f t="shared" si="6"/>
        <v>107</v>
      </c>
      <c r="B109" s="117" t="s">
        <v>190</v>
      </c>
      <c r="C109" s="10" t="s">
        <v>611</v>
      </c>
      <c r="D109" s="11">
        <f>F108+1</f>
        <v>45707</v>
      </c>
      <c r="E109" s="12">
        <v>6</v>
      </c>
      <c r="F109" s="11">
        <f>D109+E109-1</f>
        <v>45712</v>
      </c>
      <c r="G109" s="52" t="s">
        <v>431</v>
      </c>
    </row>
    <row r="110" spans="1:7" ht="28.5" x14ac:dyDescent="0.25">
      <c r="A110" s="32">
        <f t="shared" si="6"/>
        <v>108</v>
      </c>
      <c r="B110" s="117" t="s">
        <v>207</v>
      </c>
      <c r="C110" s="10" t="s">
        <v>612</v>
      </c>
      <c r="D110" s="11">
        <f>D107</f>
        <v>45689</v>
      </c>
      <c r="E110" s="12">
        <v>9</v>
      </c>
      <c r="F110" s="11">
        <f t="shared" si="5"/>
        <v>45697</v>
      </c>
      <c r="G110" s="1" t="s">
        <v>433</v>
      </c>
    </row>
    <row r="111" spans="1:7" x14ac:dyDescent="0.25">
      <c r="A111" s="32">
        <f t="shared" si="6"/>
        <v>109</v>
      </c>
      <c r="B111" s="117" t="s">
        <v>215</v>
      </c>
      <c r="C111" s="119" t="s">
        <v>574</v>
      </c>
      <c r="D111" s="120">
        <f>F110+1</f>
        <v>45698</v>
      </c>
      <c r="E111" s="121">
        <f>128+10</f>
        <v>138</v>
      </c>
      <c r="F111" s="120">
        <f>D111+E111-1</f>
        <v>45835</v>
      </c>
      <c r="G111" s="1" t="s">
        <v>433</v>
      </c>
    </row>
    <row r="112" spans="1:7" x14ac:dyDescent="0.25">
      <c r="A112" s="32">
        <f t="shared" si="6"/>
        <v>110</v>
      </c>
      <c r="B112" s="117" t="s">
        <v>513</v>
      </c>
      <c r="C112" s="10" t="s">
        <v>321</v>
      </c>
      <c r="D112" s="11">
        <f>D111+1</f>
        <v>45699</v>
      </c>
      <c r="E112" s="12">
        <v>1</v>
      </c>
      <c r="F112" s="11">
        <f t="shared" ref="F112:F117" si="11">D112+E112-1</f>
        <v>45699</v>
      </c>
      <c r="G112" s="1" t="s">
        <v>438</v>
      </c>
    </row>
    <row r="113" spans="1:7" x14ac:dyDescent="0.25">
      <c r="A113" s="32">
        <f t="shared" si="6"/>
        <v>111</v>
      </c>
      <c r="B113" s="117" t="s">
        <v>514</v>
      </c>
      <c r="C113" s="10" t="s">
        <v>322</v>
      </c>
      <c r="D113" s="11">
        <f>D112+1</f>
        <v>45700</v>
      </c>
      <c r="E113" s="12">
        <v>1</v>
      </c>
      <c r="F113" s="11">
        <f t="shared" si="11"/>
        <v>45700</v>
      </c>
      <c r="G113" s="1" t="s">
        <v>438</v>
      </c>
    </row>
    <row r="114" spans="1:7" x14ac:dyDescent="0.25">
      <c r="A114" s="32">
        <f t="shared" si="6"/>
        <v>112</v>
      </c>
      <c r="B114" s="117" t="s">
        <v>515</v>
      </c>
      <c r="C114" s="10" t="s">
        <v>323</v>
      </c>
      <c r="D114" s="11">
        <f>D113</f>
        <v>45700</v>
      </c>
      <c r="E114" s="12">
        <v>1</v>
      </c>
      <c r="F114" s="11">
        <f t="shared" si="11"/>
        <v>45700</v>
      </c>
      <c r="G114" s="1" t="s">
        <v>438</v>
      </c>
    </row>
    <row r="115" spans="1:7" ht="28.5" x14ac:dyDescent="0.25">
      <c r="A115" s="32">
        <f t="shared" si="6"/>
        <v>113</v>
      </c>
      <c r="B115" s="117" t="s">
        <v>516</v>
      </c>
      <c r="C115" s="10" t="s">
        <v>324</v>
      </c>
      <c r="D115" s="11">
        <f>D114+1</f>
        <v>45701</v>
      </c>
      <c r="E115" s="12">
        <v>1</v>
      </c>
      <c r="F115" s="11">
        <f t="shared" si="11"/>
        <v>45701</v>
      </c>
      <c r="G115" s="1" t="s">
        <v>438</v>
      </c>
    </row>
    <row r="116" spans="1:7" x14ac:dyDescent="0.25">
      <c r="A116" s="32">
        <f t="shared" si="6"/>
        <v>114</v>
      </c>
      <c r="B116" s="117" t="s">
        <v>517</v>
      </c>
      <c r="C116" s="10" t="s">
        <v>322</v>
      </c>
      <c r="D116" s="11">
        <f>D115+1</f>
        <v>45702</v>
      </c>
      <c r="E116" s="12">
        <v>1</v>
      </c>
      <c r="F116" s="11">
        <f t="shared" si="11"/>
        <v>45702</v>
      </c>
      <c r="G116" s="1" t="s">
        <v>438</v>
      </c>
    </row>
    <row r="117" spans="1:7" x14ac:dyDescent="0.25">
      <c r="A117" s="32">
        <f t="shared" si="6"/>
        <v>115</v>
      </c>
      <c r="B117" s="117" t="s">
        <v>518</v>
      </c>
      <c r="C117" s="10" t="s">
        <v>323</v>
      </c>
      <c r="D117" s="11">
        <f>D116</f>
        <v>45702</v>
      </c>
      <c r="E117" s="12">
        <v>1</v>
      </c>
      <c r="F117" s="11">
        <f t="shared" si="11"/>
        <v>45702</v>
      </c>
      <c r="G117" s="1" t="s">
        <v>438</v>
      </c>
    </row>
    <row r="118" spans="1:7" ht="26.25" x14ac:dyDescent="0.25">
      <c r="A118" s="32">
        <f t="shared" si="6"/>
        <v>116</v>
      </c>
      <c r="B118" s="117" t="s">
        <v>217</v>
      </c>
      <c r="C118" s="10" t="s">
        <v>613</v>
      </c>
      <c r="D118" s="11">
        <f>D111+21</f>
        <v>45719</v>
      </c>
      <c r="E118" s="12">
        <v>14</v>
      </c>
      <c r="F118" s="11">
        <f t="shared" si="5"/>
        <v>45732</v>
      </c>
      <c r="G118" s="1" t="s">
        <v>433</v>
      </c>
    </row>
    <row r="119" spans="1:7" x14ac:dyDescent="0.25">
      <c r="A119" s="32">
        <f t="shared" si="6"/>
        <v>117</v>
      </c>
      <c r="B119" s="117" t="s">
        <v>219</v>
      </c>
      <c r="C119" s="10" t="s">
        <v>40</v>
      </c>
      <c r="D119" s="11">
        <f>D111+5</f>
        <v>45703</v>
      </c>
      <c r="E119" s="12">
        <v>130</v>
      </c>
      <c r="F119" s="11">
        <f t="shared" si="5"/>
        <v>45832</v>
      </c>
      <c r="G119" s="1" t="s">
        <v>433</v>
      </c>
    </row>
    <row r="120" spans="1:7" ht="26.25" x14ac:dyDescent="0.25">
      <c r="A120" s="32">
        <f t="shared" si="6"/>
        <v>118</v>
      </c>
      <c r="B120" s="117" t="s">
        <v>221</v>
      </c>
      <c r="C120" s="10" t="s">
        <v>107</v>
      </c>
      <c r="D120" s="11">
        <f>F119+1</f>
        <v>45833</v>
      </c>
      <c r="E120" s="12">
        <v>3</v>
      </c>
      <c r="F120" s="11">
        <f>D120+E120-1</f>
        <v>45835</v>
      </c>
      <c r="G120" s="1" t="s">
        <v>433</v>
      </c>
    </row>
    <row r="121" spans="1:7" x14ac:dyDescent="0.25">
      <c r="A121" s="32">
        <f t="shared" si="6"/>
        <v>119</v>
      </c>
      <c r="B121" s="117"/>
      <c r="C121" s="7" t="s">
        <v>49</v>
      </c>
      <c r="D121" s="8">
        <f>F107+1</f>
        <v>45836</v>
      </c>
      <c r="E121" s="9">
        <f>121+21+10</f>
        <v>152</v>
      </c>
      <c r="F121" s="8">
        <f t="shared" si="5"/>
        <v>45987</v>
      </c>
    </row>
    <row r="122" spans="1:7" x14ac:dyDescent="0.25">
      <c r="A122" s="32">
        <f t="shared" si="6"/>
        <v>120</v>
      </c>
      <c r="B122" s="117" t="s">
        <v>216</v>
      </c>
      <c r="C122" s="119" t="s">
        <v>576</v>
      </c>
      <c r="D122" s="120">
        <f>D121</f>
        <v>45836</v>
      </c>
      <c r="E122" s="121">
        <f>121+10</f>
        <v>131</v>
      </c>
      <c r="F122" s="120">
        <f>D122+E122-1</f>
        <v>45966</v>
      </c>
      <c r="G122" s="1" t="s">
        <v>433</v>
      </c>
    </row>
    <row r="123" spans="1:7" ht="42.75" x14ac:dyDescent="0.25">
      <c r="A123" s="32">
        <f t="shared" si="6"/>
        <v>121</v>
      </c>
      <c r="B123" s="117" t="s">
        <v>521</v>
      </c>
      <c r="C123" s="10" t="s">
        <v>614</v>
      </c>
      <c r="D123" s="11">
        <f>D122+1</f>
        <v>45837</v>
      </c>
      <c r="E123" s="12">
        <v>6</v>
      </c>
      <c r="F123" s="11">
        <f t="shared" ref="F123:F135" si="12">D123+E123-1</f>
        <v>45842</v>
      </c>
      <c r="G123" s="1" t="s">
        <v>438</v>
      </c>
    </row>
    <row r="124" spans="1:7" x14ac:dyDescent="0.25">
      <c r="A124" s="32">
        <f t="shared" si="6"/>
        <v>122</v>
      </c>
      <c r="B124" s="117" t="s">
        <v>523</v>
      </c>
      <c r="C124" s="10" t="s">
        <v>396</v>
      </c>
      <c r="D124" s="11">
        <f>F123+1</f>
        <v>45843</v>
      </c>
      <c r="E124" s="12">
        <v>1</v>
      </c>
      <c r="F124" s="11">
        <f t="shared" si="12"/>
        <v>45843</v>
      </c>
      <c r="G124" s="1" t="s">
        <v>438</v>
      </c>
    </row>
    <row r="125" spans="1:7" ht="28.5" x14ac:dyDescent="0.25">
      <c r="A125" s="32">
        <f t="shared" si="6"/>
        <v>123</v>
      </c>
      <c r="B125" s="117" t="s">
        <v>524</v>
      </c>
      <c r="C125" s="10" t="s">
        <v>332</v>
      </c>
      <c r="D125" s="11">
        <f>F124</f>
        <v>45843</v>
      </c>
      <c r="E125" s="12">
        <v>1</v>
      </c>
      <c r="F125" s="11">
        <f t="shared" si="12"/>
        <v>45843</v>
      </c>
      <c r="G125" s="1" t="s">
        <v>438</v>
      </c>
    </row>
    <row r="126" spans="1:7" x14ac:dyDescent="0.25">
      <c r="A126" s="32">
        <f t="shared" si="6"/>
        <v>124</v>
      </c>
      <c r="B126" s="117" t="s">
        <v>525</v>
      </c>
      <c r="C126" s="10" t="s">
        <v>334</v>
      </c>
      <c r="D126" s="11">
        <f>F123+1</f>
        <v>45843</v>
      </c>
      <c r="E126" s="12">
        <v>1</v>
      </c>
      <c r="F126" s="11">
        <f t="shared" si="12"/>
        <v>45843</v>
      </c>
    </row>
    <row r="127" spans="1:7" x14ac:dyDescent="0.25">
      <c r="A127" s="32">
        <f t="shared" si="6"/>
        <v>125</v>
      </c>
      <c r="B127" s="117" t="s">
        <v>527</v>
      </c>
      <c r="C127" s="10" t="s">
        <v>335</v>
      </c>
      <c r="D127" s="11">
        <f>F126+1</f>
        <v>45844</v>
      </c>
      <c r="E127" s="12">
        <v>1</v>
      </c>
      <c r="F127" s="11">
        <f t="shared" si="12"/>
        <v>45844</v>
      </c>
      <c r="G127" s="1" t="s">
        <v>438</v>
      </c>
    </row>
    <row r="128" spans="1:7" ht="28.5" x14ac:dyDescent="0.25">
      <c r="A128" s="32">
        <f t="shared" si="6"/>
        <v>126</v>
      </c>
      <c r="B128" s="117" t="s">
        <v>529</v>
      </c>
      <c r="C128" s="10" t="s">
        <v>337</v>
      </c>
      <c r="D128" s="11">
        <f>F127+1</f>
        <v>45845</v>
      </c>
      <c r="E128" s="12">
        <v>1</v>
      </c>
      <c r="F128" s="11">
        <f t="shared" si="12"/>
        <v>45845</v>
      </c>
      <c r="G128" s="1" t="s">
        <v>438</v>
      </c>
    </row>
    <row r="129" spans="1:7" ht="28.5" x14ac:dyDescent="0.25">
      <c r="A129" s="32">
        <f t="shared" si="6"/>
        <v>127</v>
      </c>
      <c r="B129" s="117" t="s">
        <v>530</v>
      </c>
      <c r="C129" s="10" t="s">
        <v>338</v>
      </c>
      <c r="D129" s="11">
        <f>F128+1</f>
        <v>45846</v>
      </c>
      <c r="E129" s="12">
        <v>1</v>
      </c>
      <c r="F129" s="11">
        <f t="shared" si="12"/>
        <v>45846</v>
      </c>
      <c r="G129" s="1" t="s">
        <v>438</v>
      </c>
    </row>
    <row r="130" spans="1:7" ht="28.5" x14ac:dyDescent="0.25">
      <c r="A130" s="32">
        <f t="shared" si="6"/>
        <v>128</v>
      </c>
      <c r="B130" s="117" t="s">
        <v>531</v>
      </c>
      <c r="C130" s="10" t="s">
        <v>339</v>
      </c>
      <c r="D130" s="11">
        <f>F129</f>
        <v>45846</v>
      </c>
      <c r="E130" s="12">
        <v>1</v>
      </c>
      <c r="F130" s="11">
        <f t="shared" si="12"/>
        <v>45846</v>
      </c>
      <c r="G130" s="1" t="s">
        <v>438</v>
      </c>
    </row>
    <row r="131" spans="1:7" ht="26.25" x14ac:dyDescent="0.25">
      <c r="A131" s="32">
        <f t="shared" si="6"/>
        <v>129</v>
      </c>
      <c r="B131" s="117" t="s">
        <v>220</v>
      </c>
      <c r="C131" s="10" t="s">
        <v>615</v>
      </c>
      <c r="D131" s="11">
        <f>D122+21</f>
        <v>45857</v>
      </c>
      <c r="E131" s="12">
        <v>14</v>
      </c>
      <c r="F131" s="11">
        <f t="shared" si="12"/>
        <v>45870</v>
      </c>
      <c r="G131" s="1" t="s">
        <v>433</v>
      </c>
    </row>
    <row r="132" spans="1:7" x14ac:dyDescent="0.25">
      <c r="A132" s="32">
        <f t="shared" si="6"/>
        <v>130</v>
      </c>
      <c r="B132" s="117" t="s">
        <v>532</v>
      </c>
      <c r="C132" s="10" t="s">
        <v>46</v>
      </c>
      <c r="D132" s="11">
        <f>D122</f>
        <v>45836</v>
      </c>
      <c r="E132" s="12">
        <v>21</v>
      </c>
      <c r="F132" s="11">
        <f t="shared" si="12"/>
        <v>45856</v>
      </c>
      <c r="G132" s="1" t="s">
        <v>433</v>
      </c>
    </row>
    <row r="133" spans="1:7" ht="28.5" x14ac:dyDescent="0.25">
      <c r="A133" s="32">
        <f t="shared" ref="A133:A175" si="13">A132+1</f>
        <v>131</v>
      </c>
      <c r="B133" s="117" t="s">
        <v>225</v>
      </c>
      <c r="C133" s="10" t="s">
        <v>45</v>
      </c>
      <c r="D133" s="11">
        <f>D121+12</f>
        <v>45848</v>
      </c>
      <c r="E133" s="12">
        <v>121</v>
      </c>
      <c r="F133" s="11">
        <f t="shared" si="12"/>
        <v>45968</v>
      </c>
      <c r="G133" s="1" t="s">
        <v>433</v>
      </c>
    </row>
    <row r="134" spans="1:7" x14ac:dyDescent="0.25">
      <c r="A134" s="32">
        <f t="shared" si="13"/>
        <v>132</v>
      </c>
      <c r="B134" s="117" t="s">
        <v>533</v>
      </c>
      <c r="C134" s="10" t="s">
        <v>90</v>
      </c>
      <c r="D134" s="11">
        <f>F133+1</f>
        <v>45969</v>
      </c>
      <c r="E134" s="122" t="s">
        <v>91</v>
      </c>
      <c r="F134" s="35" t="s">
        <v>91</v>
      </c>
      <c r="G134" s="1" t="s">
        <v>433</v>
      </c>
    </row>
    <row r="135" spans="1:7" x14ac:dyDescent="0.25">
      <c r="A135" s="32">
        <f t="shared" si="13"/>
        <v>133</v>
      </c>
      <c r="B135" s="117" t="s">
        <v>224</v>
      </c>
      <c r="C135" s="10" t="s">
        <v>47</v>
      </c>
      <c r="D135" s="11">
        <f>D121</f>
        <v>45836</v>
      </c>
      <c r="E135" s="12">
        <v>28</v>
      </c>
      <c r="F135" s="11">
        <f t="shared" si="12"/>
        <v>45863</v>
      </c>
      <c r="G135" s="1" t="s">
        <v>433</v>
      </c>
    </row>
    <row r="136" spans="1:7" x14ac:dyDescent="0.25">
      <c r="A136" s="32">
        <f t="shared" si="13"/>
        <v>134</v>
      </c>
      <c r="B136" s="117"/>
      <c r="C136" s="128" t="s">
        <v>154</v>
      </c>
      <c r="D136" s="129">
        <f>F122+1</f>
        <v>45967</v>
      </c>
      <c r="E136" s="130">
        <v>21</v>
      </c>
      <c r="F136" s="129">
        <f>D136+E136-1</f>
        <v>45987</v>
      </c>
    </row>
    <row r="137" spans="1:7" x14ac:dyDescent="0.25">
      <c r="A137" s="32">
        <f>A136+1</f>
        <v>135</v>
      </c>
      <c r="B137" s="117"/>
      <c r="C137" s="7" t="s">
        <v>32</v>
      </c>
      <c r="D137" s="8">
        <f>F121+1</f>
        <v>45988</v>
      </c>
      <c r="E137" s="9">
        <v>23</v>
      </c>
      <c r="F137" s="8">
        <f t="shared" ref="F137:F154" si="14">D137+E137-1</f>
        <v>46010</v>
      </c>
    </row>
    <row r="138" spans="1:7" x14ac:dyDescent="0.25">
      <c r="A138" s="32">
        <f t="shared" si="13"/>
        <v>136</v>
      </c>
      <c r="B138" s="117" t="s">
        <v>226</v>
      </c>
      <c r="C138" s="10" t="s">
        <v>362</v>
      </c>
      <c r="D138" s="11">
        <f>D137</f>
        <v>45988</v>
      </c>
      <c r="E138" s="12">
        <v>23</v>
      </c>
      <c r="F138" s="11">
        <f t="shared" si="14"/>
        <v>46010</v>
      </c>
      <c r="G138" s="1" t="s">
        <v>433</v>
      </c>
    </row>
    <row r="139" spans="1:7" x14ac:dyDescent="0.25">
      <c r="A139" s="32">
        <f t="shared" si="13"/>
        <v>137</v>
      </c>
      <c r="B139" s="117" t="s">
        <v>534</v>
      </c>
      <c r="C139" s="10" t="s">
        <v>321</v>
      </c>
      <c r="D139" s="11">
        <f>D138</f>
        <v>45988</v>
      </c>
      <c r="E139" s="12">
        <v>1</v>
      </c>
      <c r="F139" s="11">
        <f t="shared" si="14"/>
        <v>45988</v>
      </c>
      <c r="G139" s="1" t="s">
        <v>438</v>
      </c>
    </row>
    <row r="140" spans="1:7" x14ac:dyDescent="0.25">
      <c r="A140" s="32">
        <f t="shared" si="13"/>
        <v>138</v>
      </c>
      <c r="B140" s="117" t="s">
        <v>226</v>
      </c>
      <c r="C140" s="10" t="s">
        <v>60</v>
      </c>
      <c r="D140" s="11">
        <f>D137</f>
        <v>45988</v>
      </c>
      <c r="E140" s="12">
        <f>E138</f>
        <v>23</v>
      </c>
      <c r="F140" s="11">
        <f t="shared" si="14"/>
        <v>46010</v>
      </c>
      <c r="G140" s="1" t="s">
        <v>433</v>
      </c>
    </row>
    <row r="141" spans="1:7" x14ac:dyDescent="0.25">
      <c r="A141" s="32">
        <f t="shared" si="13"/>
        <v>139</v>
      </c>
      <c r="B141" s="117" t="s">
        <v>534</v>
      </c>
      <c r="C141" s="10" t="s">
        <v>321</v>
      </c>
      <c r="D141" s="11">
        <f>D138+23-1</f>
        <v>46010</v>
      </c>
      <c r="E141" s="12">
        <v>1</v>
      </c>
      <c r="F141" s="11">
        <f t="shared" si="14"/>
        <v>46010</v>
      </c>
      <c r="G141" s="1" t="s">
        <v>438</v>
      </c>
    </row>
    <row r="142" spans="1:7" x14ac:dyDescent="0.25">
      <c r="A142" s="32">
        <f t="shared" si="13"/>
        <v>140</v>
      </c>
      <c r="B142" s="117"/>
      <c r="C142" s="25" t="s">
        <v>586</v>
      </c>
      <c r="D142" s="123">
        <f>F137+1</f>
        <v>46011</v>
      </c>
      <c r="E142" s="124">
        <v>43</v>
      </c>
      <c r="F142" s="123">
        <f>D142+E142-1</f>
        <v>46053</v>
      </c>
    </row>
    <row r="143" spans="1:7" x14ac:dyDescent="0.25">
      <c r="A143" s="32">
        <f t="shared" si="13"/>
        <v>141</v>
      </c>
      <c r="B143" s="117"/>
      <c r="C143" s="131" t="s">
        <v>622</v>
      </c>
      <c r="D143" s="131"/>
      <c r="E143" s="131"/>
      <c r="F143" s="131"/>
    </row>
    <row r="144" spans="1:7" ht="27" x14ac:dyDescent="0.25">
      <c r="A144" s="32">
        <f>A141+1</f>
        <v>140</v>
      </c>
      <c r="B144" s="117"/>
      <c r="C144" s="7" t="s">
        <v>621</v>
      </c>
      <c r="D144" s="8">
        <v>46054</v>
      </c>
      <c r="E144" s="9">
        <v>21</v>
      </c>
      <c r="F144" s="8">
        <f t="shared" si="14"/>
        <v>46074</v>
      </c>
    </row>
    <row r="145" spans="1:7" ht="28.5" x14ac:dyDescent="0.25">
      <c r="A145" s="32">
        <f t="shared" si="13"/>
        <v>141</v>
      </c>
      <c r="B145" s="117" t="s">
        <v>228</v>
      </c>
      <c r="C145" s="10" t="s">
        <v>68</v>
      </c>
      <c r="D145" s="11">
        <f>D144</f>
        <v>46054</v>
      </c>
      <c r="E145" s="12">
        <f>E144</f>
        <v>21</v>
      </c>
      <c r="F145" s="11">
        <f t="shared" si="14"/>
        <v>46074</v>
      </c>
      <c r="G145" s="1" t="s">
        <v>433</v>
      </c>
    </row>
    <row r="146" spans="1:7" ht="28.5" x14ac:dyDescent="0.25">
      <c r="A146" s="32">
        <f t="shared" si="13"/>
        <v>142</v>
      </c>
      <c r="B146" s="117" t="s">
        <v>535</v>
      </c>
      <c r="C146" s="10" t="s">
        <v>340</v>
      </c>
      <c r="D146" s="11">
        <f>D145</f>
        <v>46054</v>
      </c>
      <c r="E146" s="12">
        <v>1</v>
      </c>
      <c r="F146" s="11">
        <f t="shared" si="14"/>
        <v>46054</v>
      </c>
      <c r="G146" s="1" t="s">
        <v>438</v>
      </c>
    </row>
    <row r="147" spans="1:7" x14ac:dyDescent="0.25">
      <c r="A147" s="32">
        <f t="shared" si="13"/>
        <v>143</v>
      </c>
      <c r="B147" s="117" t="s">
        <v>536</v>
      </c>
      <c r="C147" s="10" t="s">
        <v>341</v>
      </c>
      <c r="D147" s="11">
        <f>F146+1</f>
        <v>46055</v>
      </c>
      <c r="E147" s="12">
        <v>1</v>
      </c>
      <c r="F147" s="11">
        <f t="shared" si="14"/>
        <v>46055</v>
      </c>
      <c r="G147" s="1" t="s">
        <v>438</v>
      </c>
    </row>
    <row r="148" spans="1:7" x14ac:dyDescent="0.25">
      <c r="A148" s="32">
        <f t="shared" si="13"/>
        <v>144</v>
      </c>
      <c r="B148" s="117" t="s">
        <v>229</v>
      </c>
      <c r="C148" s="10" t="s">
        <v>93</v>
      </c>
      <c r="D148" s="11">
        <f>D144</f>
        <v>46054</v>
      </c>
      <c r="E148" s="12">
        <v>5</v>
      </c>
      <c r="F148" s="11">
        <f t="shared" si="14"/>
        <v>46058</v>
      </c>
      <c r="G148" s="1" t="s">
        <v>433</v>
      </c>
    </row>
    <row r="149" spans="1:7" x14ac:dyDescent="0.25">
      <c r="A149" s="32">
        <f t="shared" si="13"/>
        <v>145</v>
      </c>
      <c r="B149" s="117" t="s">
        <v>212</v>
      </c>
      <c r="C149" s="83" t="s">
        <v>619</v>
      </c>
      <c r="D149" s="84">
        <f>D144</f>
        <v>46054</v>
      </c>
      <c r="E149" s="85">
        <v>2</v>
      </c>
      <c r="F149" s="84">
        <f t="shared" si="14"/>
        <v>46055</v>
      </c>
      <c r="G149" s="1" t="s">
        <v>433</v>
      </c>
    </row>
    <row r="150" spans="1:7" x14ac:dyDescent="0.25">
      <c r="A150" s="32">
        <f t="shared" si="13"/>
        <v>146</v>
      </c>
      <c r="B150" s="117" t="s">
        <v>537</v>
      </c>
      <c r="C150" s="10" t="s">
        <v>342</v>
      </c>
      <c r="D150" s="11">
        <f>D145+18-1</f>
        <v>46071</v>
      </c>
      <c r="E150" s="12">
        <v>1</v>
      </c>
      <c r="F150" s="11">
        <f t="shared" si="14"/>
        <v>46071</v>
      </c>
      <c r="G150" s="1" t="s">
        <v>438</v>
      </c>
    </row>
    <row r="151" spans="1:7" x14ac:dyDescent="0.25">
      <c r="A151" s="32">
        <f t="shared" si="13"/>
        <v>147</v>
      </c>
      <c r="B151" s="117" t="s">
        <v>538</v>
      </c>
      <c r="C151" s="10" t="s">
        <v>317</v>
      </c>
      <c r="D151" s="11">
        <f>F150+1</f>
        <v>46072</v>
      </c>
      <c r="E151" s="12">
        <v>1</v>
      </c>
      <c r="F151" s="11">
        <f t="shared" si="14"/>
        <v>46072</v>
      </c>
      <c r="G151" s="1" t="s">
        <v>438</v>
      </c>
    </row>
    <row r="152" spans="1:7" ht="28.5" x14ac:dyDescent="0.25">
      <c r="A152" s="32">
        <f t="shared" si="13"/>
        <v>148</v>
      </c>
      <c r="B152" s="117" t="s">
        <v>539</v>
      </c>
      <c r="C152" s="10" t="s">
        <v>343</v>
      </c>
      <c r="D152" s="11">
        <f>F151+1</f>
        <v>46073</v>
      </c>
      <c r="E152" s="12">
        <v>1</v>
      </c>
      <c r="F152" s="11">
        <f t="shared" si="14"/>
        <v>46073</v>
      </c>
      <c r="G152" s="1" t="s">
        <v>438</v>
      </c>
    </row>
    <row r="153" spans="1:7" ht="28.5" x14ac:dyDescent="0.25">
      <c r="A153" s="32">
        <f t="shared" si="13"/>
        <v>149</v>
      </c>
      <c r="B153" s="117" t="s">
        <v>540</v>
      </c>
      <c r="C153" s="10" t="s">
        <v>344</v>
      </c>
      <c r="D153" s="11">
        <f>F152+1</f>
        <v>46074</v>
      </c>
      <c r="E153" s="12">
        <v>1</v>
      </c>
      <c r="F153" s="11">
        <f t="shared" si="14"/>
        <v>46074</v>
      </c>
      <c r="G153" s="1" t="s">
        <v>438</v>
      </c>
    </row>
    <row r="154" spans="1:7" x14ac:dyDescent="0.25">
      <c r="A154" s="32">
        <f t="shared" si="13"/>
        <v>150</v>
      </c>
      <c r="B154" s="117"/>
      <c r="C154" s="7" t="s">
        <v>67</v>
      </c>
      <c r="D154" s="8">
        <f>F144+1</f>
        <v>46075</v>
      </c>
      <c r="E154" s="9">
        <v>21</v>
      </c>
      <c r="F154" s="8">
        <f t="shared" si="14"/>
        <v>46095</v>
      </c>
    </row>
    <row r="155" spans="1:7" ht="28.5" x14ac:dyDescent="0.25">
      <c r="A155" s="32">
        <f t="shared" si="13"/>
        <v>151</v>
      </c>
      <c r="B155" s="117" t="s">
        <v>230</v>
      </c>
      <c r="C155" s="10" t="s">
        <v>94</v>
      </c>
      <c r="D155" s="11">
        <f>D154</f>
        <v>46075</v>
      </c>
      <c r="E155" s="12">
        <v>21</v>
      </c>
      <c r="F155" s="11">
        <f>D155+E155-1</f>
        <v>46095</v>
      </c>
      <c r="G155" s="1" t="s">
        <v>433</v>
      </c>
    </row>
    <row r="156" spans="1:7" x14ac:dyDescent="0.25">
      <c r="A156" s="32">
        <f t="shared" si="13"/>
        <v>152</v>
      </c>
      <c r="B156" s="117" t="s">
        <v>544</v>
      </c>
      <c r="C156" s="10" t="s">
        <v>347</v>
      </c>
      <c r="D156" s="11">
        <f>D155</f>
        <v>46075</v>
      </c>
      <c r="E156" s="12">
        <v>1</v>
      </c>
      <c r="F156" s="11">
        <f t="shared" ref="F156:F157" si="15">D156+E156-1</f>
        <v>46075</v>
      </c>
      <c r="G156" s="1" t="s">
        <v>438</v>
      </c>
    </row>
    <row r="157" spans="1:7" x14ac:dyDescent="0.25">
      <c r="A157" s="32">
        <f t="shared" si="13"/>
        <v>153</v>
      </c>
      <c r="B157" s="117" t="s">
        <v>546</v>
      </c>
      <c r="C157" s="10" t="s">
        <v>349</v>
      </c>
      <c r="D157" s="11">
        <f>F156+1</f>
        <v>46076</v>
      </c>
      <c r="E157" s="12">
        <v>1</v>
      </c>
      <c r="F157" s="11">
        <f t="shared" si="15"/>
        <v>46076</v>
      </c>
      <c r="G157" s="1" t="s">
        <v>438</v>
      </c>
    </row>
    <row r="158" spans="1:7" x14ac:dyDescent="0.25">
      <c r="A158" s="32">
        <f t="shared" si="13"/>
        <v>154</v>
      </c>
      <c r="B158" s="117"/>
      <c r="C158" s="7" t="s">
        <v>69</v>
      </c>
      <c r="D158" s="8">
        <f>F154+1</f>
        <v>46096</v>
      </c>
      <c r="E158" s="9">
        <v>21</v>
      </c>
      <c r="F158" s="8">
        <f>D158+E158-1</f>
        <v>46116</v>
      </c>
    </row>
    <row r="159" spans="1:7" ht="26.25" x14ac:dyDescent="0.25">
      <c r="A159" s="32">
        <f t="shared" si="13"/>
        <v>155</v>
      </c>
      <c r="B159" s="117" t="s">
        <v>231</v>
      </c>
      <c r="C159" s="10" t="s">
        <v>92</v>
      </c>
      <c r="D159" s="11">
        <f>D158</f>
        <v>46096</v>
      </c>
      <c r="E159" s="12">
        <v>21</v>
      </c>
      <c r="F159" s="11">
        <f t="shared" ref="F159" si="16">D159+E159-1</f>
        <v>46116</v>
      </c>
      <c r="G159" s="1" t="s">
        <v>433</v>
      </c>
    </row>
    <row r="160" spans="1:7" ht="28.5" x14ac:dyDescent="0.25">
      <c r="A160" s="32">
        <f t="shared" si="13"/>
        <v>156</v>
      </c>
      <c r="B160" s="117" t="s">
        <v>550</v>
      </c>
      <c r="C160" s="10" t="s">
        <v>94</v>
      </c>
      <c r="D160" s="11">
        <f>D158</f>
        <v>46096</v>
      </c>
      <c r="E160" s="12">
        <v>9</v>
      </c>
      <c r="F160" s="11">
        <f>D160+E160-1</f>
        <v>46104</v>
      </c>
      <c r="G160" s="1" t="s">
        <v>433</v>
      </c>
    </row>
    <row r="161" spans="1:7" ht="28.5" x14ac:dyDescent="0.25">
      <c r="A161" s="32">
        <f t="shared" si="13"/>
        <v>157</v>
      </c>
      <c r="B161" s="117" t="s">
        <v>551</v>
      </c>
      <c r="C161" s="10" t="s">
        <v>353</v>
      </c>
      <c r="D161" s="11">
        <f>D159+16</f>
        <v>46112</v>
      </c>
      <c r="E161" s="12">
        <v>1</v>
      </c>
      <c r="F161" s="11">
        <f t="shared" ref="F161:F166" si="17">D161+E161-1</f>
        <v>46112</v>
      </c>
      <c r="G161" s="1" t="s">
        <v>438</v>
      </c>
    </row>
    <row r="162" spans="1:7" ht="28.5" x14ac:dyDescent="0.25">
      <c r="A162" s="32">
        <f t="shared" si="13"/>
        <v>158</v>
      </c>
      <c r="B162" s="117" t="s">
        <v>552</v>
      </c>
      <c r="C162" s="10" t="s">
        <v>354</v>
      </c>
      <c r="D162" s="11">
        <f>F161+1</f>
        <v>46113</v>
      </c>
      <c r="E162" s="12">
        <v>1</v>
      </c>
      <c r="F162" s="11">
        <f t="shared" si="17"/>
        <v>46113</v>
      </c>
      <c r="G162" s="1" t="s">
        <v>438</v>
      </c>
    </row>
    <row r="163" spans="1:7" x14ac:dyDescent="0.25">
      <c r="A163" s="32">
        <f t="shared" si="13"/>
        <v>159</v>
      </c>
      <c r="B163" s="117" t="s">
        <v>553</v>
      </c>
      <c r="C163" s="10" t="s">
        <v>355</v>
      </c>
      <c r="D163" s="11">
        <f>F162+1</f>
        <v>46114</v>
      </c>
      <c r="E163" s="12">
        <v>1</v>
      </c>
      <c r="F163" s="11">
        <f t="shared" si="17"/>
        <v>46114</v>
      </c>
      <c r="G163" s="1" t="s">
        <v>438</v>
      </c>
    </row>
    <row r="164" spans="1:7" ht="28.5" x14ac:dyDescent="0.25">
      <c r="A164" s="32">
        <f t="shared" si="13"/>
        <v>160</v>
      </c>
      <c r="B164" s="117" t="s">
        <v>554</v>
      </c>
      <c r="C164" s="10" t="s">
        <v>430</v>
      </c>
      <c r="D164" s="11">
        <f>F163+1</f>
        <v>46115</v>
      </c>
      <c r="E164" s="12">
        <v>1</v>
      </c>
      <c r="F164" s="11">
        <f t="shared" si="17"/>
        <v>46115</v>
      </c>
      <c r="G164" s="1" t="s">
        <v>438</v>
      </c>
    </row>
    <row r="165" spans="1:7" ht="28.5" x14ac:dyDescent="0.25">
      <c r="A165" s="32">
        <f t="shared" si="13"/>
        <v>161</v>
      </c>
      <c r="B165" s="117" t="s">
        <v>556</v>
      </c>
      <c r="C165" s="10" t="s">
        <v>616</v>
      </c>
      <c r="D165" s="11">
        <f>F164+1</f>
        <v>46116</v>
      </c>
      <c r="E165" s="12">
        <v>1</v>
      </c>
      <c r="F165" s="11">
        <f t="shared" si="17"/>
        <v>46116</v>
      </c>
      <c r="G165" s="1" t="s">
        <v>438</v>
      </c>
    </row>
    <row r="166" spans="1:7" x14ac:dyDescent="0.25">
      <c r="A166" s="32">
        <f t="shared" si="13"/>
        <v>162</v>
      </c>
      <c r="B166" s="117"/>
      <c r="C166" s="7" t="s">
        <v>75</v>
      </c>
      <c r="D166" s="8">
        <f>F158+1</f>
        <v>46117</v>
      </c>
      <c r="E166" s="9">
        <v>86</v>
      </c>
      <c r="F166" s="8">
        <f t="shared" si="17"/>
        <v>46202</v>
      </c>
    </row>
    <row r="167" spans="1:7" ht="28.5" x14ac:dyDescent="0.25">
      <c r="A167" s="32">
        <f t="shared" si="13"/>
        <v>163</v>
      </c>
      <c r="B167" s="117" t="s">
        <v>555</v>
      </c>
      <c r="C167" s="10" t="s">
        <v>70</v>
      </c>
      <c r="D167" s="11">
        <f>D166</f>
        <v>46117</v>
      </c>
      <c r="E167" s="12">
        <v>3</v>
      </c>
      <c r="F167" s="11">
        <f>D167+E167-1</f>
        <v>46119</v>
      </c>
      <c r="G167" s="1" t="s">
        <v>433</v>
      </c>
    </row>
    <row r="168" spans="1:7" x14ac:dyDescent="0.25">
      <c r="A168" s="32">
        <f t="shared" si="13"/>
        <v>164</v>
      </c>
      <c r="B168" s="117" t="s">
        <v>212</v>
      </c>
      <c r="C168" s="83" t="s">
        <v>620</v>
      </c>
      <c r="D168" s="84">
        <f>D166</f>
        <v>46117</v>
      </c>
      <c r="E168" s="85">
        <v>3</v>
      </c>
      <c r="F168" s="84">
        <f t="shared" ref="F168" si="18">D168+E168-1</f>
        <v>46119</v>
      </c>
      <c r="G168" s="1" t="s">
        <v>433</v>
      </c>
    </row>
    <row r="169" spans="1:7" ht="28.5" x14ac:dyDescent="0.25">
      <c r="A169" s="32">
        <f t="shared" si="13"/>
        <v>165</v>
      </c>
      <c r="B169" s="117" t="s">
        <v>555</v>
      </c>
      <c r="C169" s="10" t="s">
        <v>70</v>
      </c>
      <c r="D169" s="11">
        <f>F167+14</f>
        <v>46133</v>
      </c>
      <c r="E169" s="12">
        <v>3</v>
      </c>
      <c r="F169" s="11">
        <f>D169+E169-1</f>
        <v>46135</v>
      </c>
      <c r="G169" s="1" t="s">
        <v>433</v>
      </c>
    </row>
    <row r="170" spans="1:7" x14ac:dyDescent="0.25">
      <c r="A170" s="32">
        <f t="shared" si="13"/>
        <v>166</v>
      </c>
      <c r="B170" s="117" t="s">
        <v>212</v>
      </c>
      <c r="C170" s="83" t="s">
        <v>620</v>
      </c>
      <c r="D170" s="84">
        <f>F168+14</f>
        <v>46133</v>
      </c>
      <c r="E170" s="85">
        <v>3</v>
      </c>
      <c r="F170" s="84">
        <f t="shared" ref="F170:F175" si="19">D170+E170-1</f>
        <v>46135</v>
      </c>
      <c r="G170" s="1" t="s">
        <v>433</v>
      </c>
    </row>
    <row r="171" spans="1:7" ht="28.5" x14ac:dyDescent="0.25">
      <c r="A171" s="32">
        <f t="shared" si="13"/>
        <v>167</v>
      </c>
      <c r="B171" s="117" t="s">
        <v>557</v>
      </c>
      <c r="C171" s="10" t="s">
        <v>617</v>
      </c>
      <c r="D171" s="11">
        <f>D167+21</f>
        <v>46138</v>
      </c>
      <c r="E171" s="12">
        <v>1</v>
      </c>
      <c r="F171" s="11">
        <f t="shared" si="19"/>
        <v>46138</v>
      </c>
      <c r="G171" s="1" t="s">
        <v>438</v>
      </c>
    </row>
    <row r="172" spans="1:7" x14ac:dyDescent="0.25">
      <c r="A172" s="32">
        <f t="shared" si="13"/>
        <v>168</v>
      </c>
      <c r="B172" s="117" t="s">
        <v>558</v>
      </c>
      <c r="C172" s="10" t="s">
        <v>429</v>
      </c>
      <c r="D172" s="11">
        <f>F171+1</f>
        <v>46139</v>
      </c>
      <c r="E172" s="12">
        <v>1</v>
      </c>
      <c r="F172" s="11">
        <f t="shared" si="19"/>
        <v>46139</v>
      </c>
      <c r="G172" s="1" t="s">
        <v>438</v>
      </c>
    </row>
    <row r="173" spans="1:7" ht="28.5" x14ac:dyDescent="0.25">
      <c r="A173" s="32">
        <f t="shared" si="13"/>
        <v>169</v>
      </c>
      <c r="B173" s="117" t="s">
        <v>559</v>
      </c>
      <c r="C173" s="10" t="s">
        <v>358</v>
      </c>
      <c r="D173" s="11">
        <f>F172+1</f>
        <v>46140</v>
      </c>
      <c r="E173" s="12">
        <v>1</v>
      </c>
      <c r="F173" s="11">
        <f t="shared" si="19"/>
        <v>46140</v>
      </c>
      <c r="G173" s="1" t="s">
        <v>438</v>
      </c>
    </row>
    <row r="174" spans="1:7" ht="28.5" x14ac:dyDescent="0.25">
      <c r="A174" s="32">
        <f t="shared" si="13"/>
        <v>170</v>
      </c>
      <c r="B174" s="117" t="s">
        <v>564</v>
      </c>
      <c r="C174" s="10" t="s">
        <v>359</v>
      </c>
      <c r="D174" s="11">
        <f>F173+1</f>
        <v>46141</v>
      </c>
      <c r="E174" s="12">
        <v>1</v>
      </c>
      <c r="F174" s="11">
        <f t="shared" si="19"/>
        <v>46141</v>
      </c>
      <c r="G174" s="1" t="s">
        <v>438</v>
      </c>
    </row>
    <row r="175" spans="1:7" ht="28.5" x14ac:dyDescent="0.25">
      <c r="A175" s="32">
        <f t="shared" si="13"/>
        <v>171</v>
      </c>
      <c r="B175" s="117" t="s">
        <v>565</v>
      </c>
      <c r="C175" s="10" t="s">
        <v>360</v>
      </c>
      <c r="D175" s="11">
        <f>F174+1</f>
        <v>46142</v>
      </c>
      <c r="E175" s="12">
        <v>1</v>
      </c>
      <c r="F175" s="11">
        <f t="shared" si="19"/>
        <v>46142</v>
      </c>
      <c r="G175" s="1" t="s">
        <v>438</v>
      </c>
    </row>
    <row r="176" spans="1:7" x14ac:dyDescent="0.25">
      <c r="D176" s="2"/>
      <c r="F176" s="2"/>
    </row>
    <row r="177" spans="4:6" x14ac:dyDescent="0.25">
      <c r="D177" s="2"/>
      <c r="F177" s="2"/>
    </row>
    <row r="178" spans="4:6" x14ac:dyDescent="0.25">
      <c r="D178" s="2"/>
      <c r="F178" s="2"/>
    </row>
    <row r="179" spans="4:6" x14ac:dyDescent="0.25">
      <c r="D179" s="2"/>
      <c r="F179" s="2"/>
    </row>
    <row r="180" spans="4:6" x14ac:dyDescent="0.25">
      <c r="D180" s="2"/>
      <c r="F180" s="2"/>
    </row>
    <row r="181" spans="4:6" x14ac:dyDescent="0.25">
      <c r="D181" s="2"/>
      <c r="F181" s="2"/>
    </row>
    <row r="182" spans="4:6" x14ac:dyDescent="0.25">
      <c r="D182" s="2"/>
      <c r="F182" s="2"/>
    </row>
    <row r="183" spans="4:6" x14ac:dyDescent="0.25">
      <c r="D183" s="2"/>
      <c r="F183" s="2"/>
    </row>
    <row r="184" spans="4:6" x14ac:dyDescent="0.25">
      <c r="D184" s="2"/>
      <c r="F184" s="2"/>
    </row>
    <row r="185" spans="4:6" x14ac:dyDescent="0.25">
      <c r="D185" s="2"/>
      <c r="F185" s="2"/>
    </row>
    <row r="186" spans="4:6" x14ac:dyDescent="0.25">
      <c r="D186" s="2"/>
      <c r="F186" s="2"/>
    </row>
    <row r="187" spans="4:6" x14ac:dyDescent="0.25">
      <c r="D187" s="2"/>
      <c r="F187" s="2"/>
    </row>
    <row r="188" spans="4:6" x14ac:dyDescent="0.25">
      <c r="D188" s="2"/>
      <c r="F188" s="2"/>
    </row>
  </sheetData>
  <mergeCells count="4">
    <mergeCell ref="C3:F3"/>
    <mergeCell ref="C49:F49"/>
    <mergeCell ref="C106:F106"/>
    <mergeCell ref="C143:F143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CCF09-C474-43F7-94BC-D6367999804F}">
  <dimension ref="A1:E64"/>
  <sheetViews>
    <sheetView topLeftCell="A7" zoomScale="130" zoomScaleNormal="130" workbookViewId="0">
      <selection activeCell="B30" sqref="B30"/>
    </sheetView>
  </sheetViews>
  <sheetFormatPr defaultRowHeight="14.25" x14ac:dyDescent="0.25"/>
  <cols>
    <col min="1" max="1" width="4" style="1" bestFit="1" customWidth="1"/>
    <col min="2" max="2" width="58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16384" width="9.140625" style="1"/>
  </cols>
  <sheetData>
    <row r="1" spans="1:5" ht="15" x14ac:dyDescent="0.25">
      <c r="A1" s="4"/>
      <c r="B1" s="5" t="s">
        <v>0</v>
      </c>
      <c r="C1" s="6" t="s">
        <v>1</v>
      </c>
      <c r="D1" s="6" t="s">
        <v>2</v>
      </c>
      <c r="E1" s="6" t="s">
        <v>3</v>
      </c>
    </row>
    <row r="2" spans="1:5" ht="15" x14ac:dyDescent="0.25">
      <c r="A2" s="4"/>
      <c r="B2" s="131" t="s">
        <v>5</v>
      </c>
      <c r="C2" s="132"/>
      <c r="D2" s="132"/>
      <c r="E2" s="132"/>
    </row>
    <row r="3" spans="1:5" ht="15" x14ac:dyDescent="0.25">
      <c r="A3" s="4"/>
      <c r="B3" s="7" t="s">
        <v>42</v>
      </c>
      <c r="C3" s="8">
        <v>44713</v>
      </c>
      <c r="D3" s="9">
        <v>203</v>
      </c>
      <c r="E3" s="8">
        <f t="shared" ref="E3:E10" si="0">C3+D3-1</f>
        <v>44915</v>
      </c>
    </row>
    <row r="4" spans="1:5" ht="28.5" x14ac:dyDescent="0.25">
      <c r="A4" s="4"/>
      <c r="B4" s="10" t="s">
        <v>34</v>
      </c>
      <c r="C4" s="11">
        <f>C3+14</f>
        <v>44727</v>
      </c>
      <c r="D4" s="12">
        <v>2</v>
      </c>
      <c r="E4" s="11">
        <f t="shared" si="0"/>
        <v>44728</v>
      </c>
    </row>
    <row r="5" spans="1:5" ht="26.25" x14ac:dyDescent="0.25">
      <c r="A5" s="4"/>
      <c r="B5" s="10" t="s">
        <v>10</v>
      </c>
      <c r="C5" s="11">
        <f>E4+1</f>
        <v>44729</v>
      </c>
      <c r="D5" s="12">
        <v>14</v>
      </c>
      <c r="E5" s="11">
        <f>C5+D5-1</f>
        <v>44742</v>
      </c>
    </row>
    <row r="6" spans="1:5" ht="28.5" x14ac:dyDescent="0.25">
      <c r="A6" s="4"/>
      <c r="B6" s="10" t="s">
        <v>33</v>
      </c>
      <c r="C6" s="11">
        <f>E5+1</f>
        <v>44743</v>
      </c>
      <c r="D6" s="12">
        <v>2</v>
      </c>
      <c r="E6" s="11">
        <f>C6+D6-1</f>
        <v>44744</v>
      </c>
    </row>
    <row r="7" spans="1:5" x14ac:dyDescent="0.25">
      <c r="A7" s="4"/>
      <c r="B7" s="20" t="s">
        <v>50</v>
      </c>
      <c r="C7" s="21">
        <f>C3+24</f>
        <v>44737</v>
      </c>
      <c r="D7" s="22">
        <v>8</v>
      </c>
      <c r="E7" s="21">
        <f t="shared" ref="E7" si="1">C7+D7-1</f>
        <v>44744</v>
      </c>
    </row>
    <row r="8" spans="1:5" ht="26.25" x14ac:dyDescent="0.25">
      <c r="A8" s="4"/>
      <c r="B8" s="13" t="s">
        <v>36</v>
      </c>
      <c r="C8" s="14">
        <f>E6+1</f>
        <v>44745</v>
      </c>
      <c r="D8" s="15">
        <v>105</v>
      </c>
      <c r="E8" s="14">
        <f>C8+D8-1</f>
        <v>44849</v>
      </c>
    </row>
    <row r="9" spans="1:5" x14ac:dyDescent="0.25">
      <c r="A9" s="4"/>
      <c r="B9" s="17" t="s">
        <v>16</v>
      </c>
      <c r="C9" s="18">
        <f>E8+1</f>
        <v>44850</v>
      </c>
      <c r="D9" s="19">
        <v>4</v>
      </c>
      <c r="E9" s="18">
        <f t="shared" si="0"/>
        <v>44853</v>
      </c>
    </row>
    <row r="10" spans="1:5" x14ac:dyDescent="0.25">
      <c r="A10" s="4"/>
      <c r="B10" s="17" t="s">
        <v>17</v>
      </c>
      <c r="C10" s="18">
        <f t="shared" ref="C10:C13" si="2">E9+1</f>
        <v>44854</v>
      </c>
      <c r="D10" s="19">
        <v>3</v>
      </c>
      <c r="E10" s="18">
        <f t="shared" si="0"/>
        <v>44856</v>
      </c>
    </row>
    <row r="11" spans="1:5" x14ac:dyDescent="0.25">
      <c r="A11" s="4"/>
      <c r="B11" s="10" t="s">
        <v>25</v>
      </c>
      <c r="C11" s="11">
        <f>E10+1</f>
        <v>44857</v>
      </c>
      <c r="D11" s="12">
        <v>6</v>
      </c>
      <c r="E11" s="11">
        <f>C11+D11-1</f>
        <v>44862</v>
      </c>
    </row>
    <row r="12" spans="1:5" x14ac:dyDescent="0.25">
      <c r="A12" s="4"/>
      <c r="B12" s="10" t="s">
        <v>23</v>
      </c>
      <c r="C12" s="11">
        <f t="shared" si="2"/>
        <v>44863</v>
      </c>
      <c r="D12" s="12">
        <v>6</v>
      </c>
      <c r="E12" s="11">
        <f>C12+D12-1</f>
        <v>44868</v>
      </c>
    </row>
    <row r="13" spans="1:5" x14ac:dyDescent="0.25">
      <c r="A13" s="4"/>
      <c r="B13" s="20" t="s">
        <v>24</v>
      </c>
      <c r="C13" s="21">
        <f t="shared" si="2"/>
        <v>44869</v>
      </c>
      <c r="D13" s="22">
        <v>8</v>
      </c>
      <c r="E13" s="21">
        <f t="shared" ref="E13" si="3">C13+D13-1</f>
        <v>44876</v>
      </c>
    </row>
    <row r="14" spans="1:5" x14ac:dyDescent="0.25">
      <c r="A14" s="4"/>
      <c r="B14" s="25" t="s">
        <v>35</v>
      </c>
      <c r="C14" s="23">
        <f>E3+1</f>
        <v>44916</v>
      </c>
      <c r="D14" s="24">
        <v>84</v>
      </c>
      <c r="E14" s="23">
        <f>C14+D14-1</f>
        <v>44999</v>
      </c>
    </row>
    <row r="15" spans="1:5" ht="15" x14ac:dyDescent="0.25">
      <c r="A15" s="4"/>
      <c r="B15" s="131" t="s">
        <v>15</v>
      </c>
      <c r="C15" s="132"/>
      <c r="D15" s="132"/>
      <c r="E15" s="132"/>
    </row>
    <row r="16" spans="1:5" ht="15" x14ac:dyDescent="0.25">
      <c r="A16" s="4"/>
      <c r="B16" s="7" t="s">
        <v>41</v>
      </c>
      <c r="C16" s="8">
        <v>45000</v>
      </c>
      <c r="D16" s="9">
        <v>112</v>
      </c>
      <c r="E16" s="8">
        <f>C16+D16-1</f>
        <v>45111</v>
      </c>
    </row>
    <row r="17" spans="1:5" ht="26.25" x14ac:dyDescent="0.25">
      <c r="A17" s="4"/>
      <c r="B17" s="13" t="s">
        <v>37</v>
      </c>
      <c r="C17" s="14">
        <f>C16</f>
        <v>45000</v>
      </c>
      <c r="D17" s="15">
        <v>112</v>
      </c>
      <c r="E17" s="14">
        <f t="shared" ref="E17:E26" si="4">C17+D17-1</f>
        <v>45111</v>
      </c>
    </row>
    <row r="18" spans="1:5" x14ac:dyDescent="0.25">
      <c r="A18" s="4"/>
      <c r="B18" s="10" t="s">
        <v>38</v>
      </c>
      <c r="C18" s="11">
        <f>C17</f>
        <v>45000</v>
      </c>
      <c r="D18" s="12">
        <f>D17</f>
        <v>112</v>
      </c>
      <c r="E18" s="11">
        <f t="shared" ref="E18:E23" si="5">C18+D18-1</f>
        <v>45111</v>
      </c>
    </row>
    <row r="19" spans="1:5" x14ac:dyDescent="0.25">
      <c r="A19" s="4"/>
      <c r="B19" s="10" t="s">
        <v>39</v>
      </c>
      <c r="C19" s="11">
        <f>C18</f>
        <v>45000</v>
      </c>
      <c r="D19" s="12">
        <f>D17</f>
        <v>112</v>
      </c>
      <c r="E19" s="11">
        <f t="shared" si="5"/>
        <v>45111</v>
      </c>
    </row>
    <row r="20" spans="1:5" ht="15" x14ac:dyDescent="0.25">
      <c r="A20" s="4"/>
      <c r="B20" s="7" t="s">
        <v>43</v>
      </c>
      <c r="C20" s="8">
        <f>E16+1</f>
        <v>45112</v>
      </c>
      <c r="D20" s="9">
        <v>135</v>
      </c>
      <c r="E20" s="8">
        <f t="shared" si="5"/>
        <v>45246</v>
      </c>
    </row>
    <row r="21" spans="1:5" x14ac:dyDescent="0.25">
      <c r="A21" s="4"/>
      <c r="B21" s="13" t="s">
        <v>20</v>
      </c>
      <c r="C21" s="14">
        <f>C20</f>
        <v>45112</v>
      </c>
      <c r="D21" s="15">
        <f>D20</f>
        <v>135</v>
      </c>
      <c r="E21" s="14">
        <f t="shared" si="5"/>
        <v>45246</v>
      </c>
    </row>
    <row r="22" spans="1:5" x14ac:dyDescent="0.25">
      <c r="A22" s="4"/>
      <c r="B22" s="10" t="s">
        <v>38</v>
      </c>
      <c r="C22" s="11">
        <f>C21</f>
        <v>45112</v>
      </c>
      <c r="D22" s="12">
        <v>30</v>
      </c>
      <c r="E22" s="11">
        <f t="shared" si="5"/>
        <v>45141</v>
      </c>
    </row>
    <row r="23" spans="1:5" x14ac:dyDescent="0.25">
      <c r="A23" s="4"/>
      <c r="B23" s="10" t="s">
        <v>40</v>
      </c>
      <c r="C23" s="11">
        <f>E19+1</f>
        <v>45112</v>
      </c>
      <c r="D23" s="12">
        <v>112</v>
      </c>
      <c r="E23" s="11">
        <f t="shared" si="5"/>
        <v>45223</v>
      </c>
    </row>
    <row r="24" spans="1:5" x14ac:dyDescent="0.25">
      <c r="A24" s="4"/>
      <c r="B24" s="25" t="s">
        <v>44</v>
      </c>
      <c r="C24" s="23">
        <f>E20+1</f>
        <v>45247</v>
      </c>
      <c r="D24" s="24">
        <v>126</v>
      </c>
      <c r="E24" s="23">
        <f>C24+D24-1</f>
        <v>45372</v>
      </c>
    </row>
    <row r="25" spans="1:5" ht="15" x14ac:dyDescent="0.25">
      <c r="A25" s="4"/>
      <c r="B25" s="131" t="s">
        <v>14</v>
      </c>
      <c r="C25" s="132"/>
      <c r="D25" s="132"/>
      <c r="E25" s="132"/>
    </row>
    <row r="26" spans="1:5" ht="15" x14ac:dyDescent="0.25">
      <c r="A26" s="4"/>
      <c r="B26" s="7" t="s">
        <v>27</v>
      </c>
      <c r="C26" s="8">
        <v>45366</v>
      </c>
      <c r="D26" s="9">
        <v>128</v>
      </c>
      <c r="E26" s="8">
        <f t="shared" si="4"/>
        <v>45493</v>
      </c>
    </row>
    <row r="27" spans="1:5" x14ac:dyDescent="0.25">
      <c r="A27" s="4"/>
      <c r="B27" s="13" t="s">
        <v>21</v>
      </c>
      <c r="C27" s="14">
        <f>C26</f>
        <v>45366</v>
      </c>
      <c r="D27" s="15">
        <v>128</v>
      </c>
      <c r="E27" s="14">
        <f>C27+D27-1</f>
        <v>45493</v>
      </c>
    </row>
    <row r="28" spans="1:5" x14ac:dyDescent="0.25">
      <c r="A28" s="4"/>
      <c r="B28" s="10" t="s">
        <v>46</v>
      </c>
      <c r="C28" s="21">
        <f>C27</f>
        <v>45366</v>
      </c>
      <c r="D28" s="22">
        <v>21</v>
      </c>
      <c r="E28" s="11">
        <f t="shared" ref="E28" si="6">C28+D28-1</f>
        <v>45386</v>
      </c>
    </row>
    <row r="29" spans="1:5" ht="28.5" x14ac:dyDescent="0.25">
      <c r="A29" s="4"/>
      <c r="B29" s="10" t="s">
        <v>45</v>
      </c>
      <c r="C29" s="21">
        <f>C26</f>
        <v>45366</v>
      </c>
      <c r="D29" s="22">
        <v>128</v>
      </c>
      <c r="E29" s="11">
        <f t="shared" ref="E29:E30" si="7">C29+D29-1</f>
        <v>45493</v>
      </c>
    </row>
    <row r="30" spans="1:5" x14ac:dyDescent="0.25">
      <c r="A30" s="4"/>
      <c r="B30" s="10" t="s">
        <v>47</v>
      </c>
      <c r="C30" s="21">
        <f>C27</f>
        <v>45366</v>
      </c>
      <c r="D30" s="22">
        <v>21</v>
      </c>
      <c r="E30" s="11">
        <f t="shared" si="7"/>
        <v>45386</v>
      </c>
    </row>
    <row r="31" spans="1:5" ht="15" x14ac:dyDescent="0.25">
      <c r="A31" s="4"/>
      <c r="B31" s="7" t="s">
        <v>49</v>
      </c>
      <c r="C31" s="8">
        <f>E26+1</f>
        <v>45494</v>
      </c>
      <c r="D31" s="9">
        <v>21</v>
      </c>
      <c r="E31" s="8">
        <f t="shared" ref="E31" si="8">C31+D31-1</f>
        <v>45514</v>
      </c>
    </row>
    <row r="32" spans="1:5" x14ac:dyDescent="0.25">
      <c r="A32" s="4"/>
      <c r="B32" s="10" t="s">
        <v>48</v>
      </c>
      <c r="C32" s="16">
        <f>C31</f>
        <v>45494</v>
      </c>
      <c r="D32" s="4">
        <v>21</v>
      </c>
      <c r="E32" s="16">
        <f>C32+D32-1</f>
        <v>45514</v>
      </c>
    </row>
    <row r="33" spans="1:5" ht="15" x14ac:dyDescent="0.25">
      <c r="A33" s="4"/>
      <c r="B33" s="7" t="s">
        <v>32</v>
      </c>
      <c r="C33" s="8">
        <f>E31+1</f>
        <v>45515</v>
      </c>
      <c r="D33" s="9">
        <v>105</v>
      </c>
      <c r="E33" s="8">
        <f t="shared" ref="E33" si="9">C33+D33-1</f>
        <v>45619</v>
      </c>
    </row>
    <row r="34" spans="1:5" x14ac:dyDescent="0.25">
      <c r="A34" s="4"/>
      <c r="B34" s="5"/>
      <c r="C34" s="16"/>
      <c r="D34" s="4"/>
      <c r="E34" s="16"/>
    </row>
    <row r="35" spans="1:5" x14ac:dyDescent="0.25">
      <c r="A35" s="4"/>
      <c r="B35" s="5"/>
      <c r="C35" s="16"/>
      <c r="D35" s="4"/>
      <c r="E35" s="16"/>
    </row>
    <row r="36" spans="1:5" x14ac:dyDescent="0.25">
      <c r="A36" s="4"/>
      <c r="B36" s="5"/>
      <c r="C36" s="16"/>
      <c r="D36" s="4"/>
      <c r="E36" s="16"/>
    </row>
    <row r="37" spans="1:5" x14ac:dyDescent="0.25">
      <c r="A37" s="4"/>
      <c r="B37" s="5"/>
      <c r="C37" s="16"/>
      <c r="D37" s="4"/>
      <c r="E37" s="16"/>
    </row>
    <row r="38" spans="1:5" x14ac:dyDescent="0.25">
      <c r="A38" s="4"/>
      <c r="B38" s="5"/>
      <c r="C38" s="16"/>
      <c r="D38" s="4"/>
      <c r="E38" s="16"/>
    </row>
    <row r="39" spans="1:5" x14ac:dyDescent="0.25">
      <c r="A39" s="4"/>
      <c r="B39" s="5"/>
      <c r="C39" s="16"/>
      <c r="D39" s="4"/>
      <c r="E39" s="16"/>
    </row>
    <row r="40" spans="1:5" x14ac:dyDescent="0.25">
      <c r="A40" s="4"/>
      <c r="B40" s="5"/>
      <c r="C40" s="16"/>
      <c r="D40" s="4"/>
      <c r="E40" s="16"/>
    </row>
    <row r="41" spans="1:5" x14ac:dyDescent="0.25">
      <c r="A41" s="4"/>
      <c r="B41" s="5"/>
      <c r="C41" s="16"/>
      <c r="D41" s="4"/>
      <c r="E41" s="16"/>
    </row>
    <row r="42" spans="1:5" x14ac:dyDescent="0.25">
      <c r="A42" s="4"/>
      <c r="B42" s="5"/>
      <c r="C42" s="16"/>
      <c r="D42" s="4"/>
      <c r="E42" s="16"/>
    </row>
    <row r="43" spans="1:5" x14ac:dyDescent="0.25">
      <c r="A43" s="4"/>
      <c r="B43" s="5"/>
      <c r="C43" s="16"/>
      <c r="D43" s="4"/>
      <c r="E43" s="16"/>
    </row>
    <row r="44" spans="1:5" x14ac:dyDescent="0.25">
      <c r="A44" s="4"/>
      <c r="B44" s="5"/>
      <c r="C44" s="16"/>
      <c r="D44" s="4"/>
      <c r="E44" s="16"/>
    </row>
    <row r="45" spans="1:5" x14ac:dyDescent="0.25">
      <c r="A45" s="4"/>
      <c r="B45" s="5"/>
      <c r="C45" s="16"/>
      <c r="D45" s="4"/>
      <c r="E45" s="16"/>
    </row>
    <row r="46" spans="1:5" x14ac:dyDescent="0.25">
      <c r="C46" s="2"/>
      <c r="E46" s="2"/>
    </row>
    <row r="47" spans="1:5" x14ac:dyDescent="0.25">
      <c r="C47" s="2"/>
      <c r="E47" s="2"/>
    </row>
    <row r="48" spans="1:5" x14ac:dyDescent="0.25">
      <c r="C48" s="2"/>
      <c r="E48" s="2"/>
    </row>
    <row r="49" spans="3:5" x14ac:dyDescent="0.25">
      <c r="C49" s="2"/>
      <c r="E49" s="2"/>
    </row>
    <row r="50" spans="3:5" x14ac:dyDescent="0.25">
      <c r="C50" s="2"/>
      <c r="E50" s="2"/>
    </row>
    <row r="51" spans="3:5" x14ac:dyDescent="0.25">
      <c r="C51" s="2"/>
      <c r="E51" s="2"/>
    </row>
    <row r="52" spans="3:5" x14ac:dyDescent="0.25">
      <c r="C52" s="2"/>
      <c r="E52" s="2"/>
    </row>
    <row r="53" spans="3:5" x14ac:dyDescent="0.25">
      <c r="C53" s="2"/>
      <c r="E53" s="2"/>
    </row>
    <row r="54" spans="3:5" x14ac:dyDescent="0.25">
      <c r="C54" s="2"/>
      <c r="E54" s="2"/>
    </row>
    <row r="55" spans="3:5" x14ac:dyDescent="0.25">
      <c r="C55" s="2"/>
      <c r="E55" s="2"/>
    </row>
    <row r="56" spans="3:5" x14ac:dyDescent="0.25">
      <c r="C56" s="2"/>
      <c r="E56" s="2"/>
    </row>
    <row r="57" spans="3:5" x14ac:dyDescent="0.25">
      <c r="C57" s="2"/>
      <c r="E57" s="2"/>
    </row>
    <row r="58" spans="3:5" x14ac:dyDescent="0.25">
      <c r="C58" s="2"/>
      <c r="E58" s="2"/>
    </row>
    <row r="59" spans="3:5" x14ac:dyDescent="0.25">
      <c r="C59" s="2"/>
      <c r="E59" s="2"/>
    </row>
    <row r="60" spans="3:5" x14ac:dyDescent="0.25">
      <c r="C60" s="2"/>
      <c r="E60" s="2"/>
    </row>
    <row r="61" spans="3:5" x14ac:dyDescent="0.25">
      <c r="C61" s="2"/>
      <c r="E61" s="2"/>
    </row>
    <row r="62" spans="3:5" x14ac:dyDescent="0.25">
      <c r="C62" s="2"/>
      <c r="E62" s="2"/>
    </row>
    <row r="63" spans="3:5" x14ac:dyDescent="0.25">
      <c r="C63" s="2"/>
      <c r="E63" s="2"/>
    </row>
    <row r="64" spans="3:5" x14ac:dyDescent="0.25">
      <c r="C64" s="2"/>
      <c r="E64" s="2"/>
    </row>
  </sheetData>
  <mergeCells count="3">
    <mergeCell ref="B2:E2"/>
    <mergeCell ref="B15:E15"/>
    <mergeCell ref="B25:E25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64DB9-B9EC-46D3-90E3-A3A5D661F927}">
  <dimension ref="A1:E67"/>
  <sheetViews>
    <sheetView topLeftCell="A16" zoomScale="130" zoomScaleNormal="130" workbookViewId="0">
      <selection activeCell="H20" sqref="H20"/>
    </sheetView>
  </sheetViews>
  <sheetFormatPr defaultRowHeight="14.25" x14ac:dyDescent="0.25"/>
  <cols>
    <col min="1" max="1" width="4" style="1" bestFit="1" customWidth="1"/>
    <col min="2" max="2" width="58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16384" width="9.140625" style="1"/>
  </cols>
  <sheetData>
    <row r="1" spans="1:5" ht="15" x14ac:dyDescent="0.25">
      <c r="A1" s="4"/>
      <c r="B1" s="5" t="s">
        <v>57</v>
      </c>
      <c r="C1" s="6" t="s">
        <v>1</v>
      </c>
      <c r="D1" s="6" t="s">
        <v>2</v>
      </c>
      <c r="E1" s="6" t="s">
        <v>3</v>
      </c>
    </row>
    <row r="2" spans="1:5" ht="15" x14ac:dyDescent="0.25">
      <c r="A2" s="4"/>
      <c r="B2" s="131" t="s">
        <v>5</v>
      </c>
      <c r="C2" s="132"/>
      <c r="D2" s="132"/>
      <c r="E2" s="132"/>
    </row>
    <row r="3" spans="1:5" ht="15" x14ac:dyDescent="0.25">
      <c r="A3" s="4"/>
      <c r="B3" s="7" t="s">
        <v>42</v>
      </c>
      <c r="C3" s="8">
        <v>44835</v>
      </c>
      <c r="D3" s="9">
        <v>81</v>
      </c>
      <c r="E3" s="8">
        <f t="shared" ref="E3" si="0">C3+D3-1</f>
        <v>44915</v>
      </c>
    </row>
    <row r="4" spans="1:5" x14ac:dyDescent="0.25">
      <c r="A4" s="4"/>
      <c r="B4" s="26" t="s">
        <v>58</v>
      </c>
      <c r="C4" s="27">
        <f>C3</f>
        <v>44835</v>
      </c>
      <c r="D4" s="28">
        <f>30*(6+4)</f>
        <v>300</v>
      </c>
      <c r="E4" s="27">
        <f>C4+D4-1</f>
        <v>45134</v>
      </c>
    </row>
    <row r="5" spans="1:5" x14ac:dyDescent="0.25">
      <c r="A5" s="4"/>
      <c r="B5" s="17" t="s">
        <v>16</v>
      </c>
      <c r="C5" s="18">
        <f>C3+15</f>
        <v>44850</v>
      </c>
      <c r="D5" s="19">
        <v>4</v>
      </c>
      <c r="E5" s="18">
        <f>C5+D5-1</f>
        <v>44853</v>
      </c>
    </row>
    <row r="6" spans="1:5" x14ac:dyDescent="0.25">
      <c r="A6" s="4"/>
      <c r="B6" s="17" t="s">
        <v>17</v>
      </c>
      <c r="C6" s="18">
        <f>E5+1</f>
        <v>44854</v>
      </c>
      <c r="D6" s="19">
        <v>3</v>
      </c>
      <c r="E6" s="18">
        <f>C6+D6-1</f>
        <v>44856</v>
      </c>
    </row>
    <row r="7" spans="1:5" x14ac:dyDescent="0.25">
      <c r="A7" s="4"/>
      <c r="B7" s="20" t="s">
        <v>50</v>
      </c>
      <c r="C7" s="21">
        <f>E6+1</f>
        <v>44857</v>
      </c>
      <c r="D7" s="22">
        <v>8</v>
      </c>
      <c r="E7" s="21">
        <f t="shared" ref="E7" si="1">C7+D7-1</f>
        <v>44864</v>
      </c>
    </row>
    <row r="8" spans="1:5" x14ac:dyDescent="0.25">
      <c r="A8" s="4"/>
      <c r="B8" s="10" t="s">
        <v>25</v>
      </c>
      <c r="C8" s="11">
        <f>E6+1</f>
        <v>44857</v>
      </c>
      <c r="D8" s="12">
        <v>6</v>
      </c>
      <c r="E8" s="11">
        <f>C8+D8-1</f>
        <v>44862</v>
      </c>
    </row>
    <row r="9" spans="1:5" x14ac:dyDescent="0.25">
      <c r="A9" s="4"/>
      <c r="B9" s="10" t="s">
        <v>23</v>
      </c>
      <c r="C9" s="11">
        <f t="shared" ref="C9:C10" si="2">E8+1</f>
        <v>44863</v>
      </c>
      <c r="D9" s="12">
        <v>6</v>
      </c>
      <c r="E9" s="11">
        <f>C9+D9-1</f>
        <v>44868</v>
      </c>
    </row>
    <row r="10" spans="1:5" x14ac:dyDescent="0.25">
      <c r="A10" s="4"/>
      <c r="B10" s="20" t="s">
        <v>24</v>
      </c>
      <c r="C10" s="21">
        <f t="shared" si="2"/>
        <v>44869</v>
      </c>
      <c r="D10" s="22">
        <v>8</v>
      </c>
      <c r="E10" s="21">
        <f t="shared" ref="E10" si="3">C10+D10-1</f>
        <v>44876</v>
      </c>
    </row>
    <row r="11" spans="1:5" ht="26.25" x14ac:dyDescent="0.25">
      <c r="A11" s="4"/>
      <c r="B11" s="10" t="s">
        <v>10</v>
      </c>
      <c r="C11" s="11">
        <f>E10+1</f>
        <v>44877</v>
      </c>
      <c r="D11" s="12">
        <v>14</v>
      </c>
      <c r="E11" s="11">
        <f>C11+D11-1</f>
        <v>44890</v>
      </c>
    </row>
    <row r="12" spans="1:5" ht="28.5" x14ac:dyDescent="0.25">
      <c r="A12" s="4"/>
      <c r="B12" s="10" t="s">
        <v>22</v>
      </c>
      <c r="C12" s="11">
        <f>C11</f>
        <v>44877</v>
      </c>
      <c r="D12" s="12">
        <v>2</v>
      </c>
      <c r="E12" s="11">
        <f>C12+D12-1</f>
        <v>44878</v>
      </c>
    </row>
    <row r="13" spans="1:5" x14ac:dyDescent="0.25">
      <c r="A13" s="4"/>
      <c r="B13" s="25" t="s">
        <v>35</v>
      </c>
      <c r="C13" s="23">
        <f>E3+1</f>
        <v>44916</v>
      </c>
      <c r="D13" s="24">
        <v>84</v>
      </c>
      <c r="E13" s="23">
        <f>C13+D13-1</f>
        <v>44999</v>
      </c>
    </row>
    <row r="14" spans="1:5" ht="15" x14ac:dyDescent="0.25">
      <c r="A14" s="4"/>
      <c r="B14" s="131" t="s">
        <v>15</v>
      </c>
      <c r="C14" s="132"/>
      <c r="D14" s="132"/>
      <c r="E14" s="132"/>
    </row>
    <row r="15" spans="1:5" ht="15" x14ac:dyDescent="0.25">
      <c r="A15" s="4"/>
      <c r="B15" s="7" t="s">
        <v>53</v>
      </c>
      <c r="C15" s="8">
        <v>45000</v>
      </c>
      <c r="D15" s="9">
        <v>105</v>
      </c>
      <c r="E15" s="8">
        <f>C15+D15-1</f>
        <v>45104</v>
      </c>
    </row>
    <row r="16" spans="1:5" ht="26.25" x14ac:dyDescent="0.25">
      <c r="A16" s="4"/>
      <c r="B16" s="13" t="s">
        <v>51</v>
      </c>
      <c r="C16" s="14">
        <f>C15</f>
        <v>45000</v>
      </c>
      <c r="D16" s="15">
        <v>105</v>
      </c>
      <c r="E16" s="14">
        <f>C16+D16-1</f>
        <v>45104</v>
      </c>
    </row>
    <row r="17" spans="1:5" ht="15" x14ac:dyDescent="0.25">
      <c r="A17" s="4"/>
      <c r="B17" s="7" t="s">
        <v>54</v>
      </c>
      <c r="C17" s="8">
        <f>E15+1</f>
        <v>45105</v>
      </c>
      <c r="D17" s="9">
        <v>135</v>
      </c>
      <c r="E17" s="8">
        <f>C17+D17-1</f>
        <v>45239</v>
      </c>
    </row>
    <row r="18" spans="1:5" ht="26.25" x14ac:dyDescent="0.25">
      <c r="A18" s="4"/>
      <c r="B18" s="13" t="s">
        <v>52</v>
      </c>
      <c r="C18" s="14">
        <f>C17</f>
        <v>45105</v>
      </c>
      <c r="D18" s="15">
        <v>105</v>
      </c>
      <c r="E18" s="14">
        <f t="shared" ref="E18:E28" si="4">C18+D18-1</f>
        <v>45209</v>
      </c>
    </row>
    <row r="19" spans="1:5" ht="28.5" x14ac:dyDescent="0.25">
      <c r="A19" s="4"/>
      <c r="B19" s="10" t="s">
        <v>59</v>
      </c>
      <c r="C19" s="11">
        <f>C18</f>
        <v>45105</v>
      </c>
      <c r="D19" s="12">
        <v>135</v>
      </c>
      <c r="E19" s="11">
        <f t="shared" si="4"/>
        <v>45239</v>
      </c>
    </row>
    <row r="20" spans="1:5" x14ac:dyDescent="0.25">
      <c r="A20" s="4"/>
      <c r="B20" s="10" t="s">
        <v>39</v>
      </c>
      <c r="C20" s="11">
        <f>C19</f>
        <v>45105</v>
      </c>
      <c r="D20" s="12">
        <f>D18</f>
        <v>105</v>
      </c>
      <c r="E20" s="11">
        <f t="shared" si="4"/>
        <v>45209</v>
      </c>
    </row>
    <row r="21" spans="1:5" x14ac:dyDescent="0.25">
      <c r="A21" s="4"/>
      <c r="B21" s="29" t="s">
        <v>71</v>
      </c>
      <c r="C21" s="30">
        <f>C17</f>
        <v>45105</v>
      </c>
      <c r="D21" s="31">
        <v>2</v>
      </c>
      <c r="E21" s="30">
        <f t="shared" si="4"/>
        <v>45106</v>
      </c>
    </row>
    <row r="22" spans="1:5" x14ac:dyDescent="0.25">
      <c r="A22" s="4"/>
      <c r="B22" s="25" t="s">
        <v>44</v>
      </c>
      <c r="C22" s="23">
        <f>E17+1</f>
        <v>45240</v>
      </c>
      <c r="D22" s="24">
        <v>126</v>
      </c>
      <c r="E22" s="23">
        <f>C22+D22-1</f>
        <v>45365</v>
      </c>
    </row>
    <row r="23" spans="1:5" ht="15" x14ac:dyDescent="0.25">
      <c r="A23" s="4"/>
      <c r="B23" s="131" t="s">
        <v>14</v>
      </c>
      <c r="C23" s="132"/>
      <c r="D23" s="132"/>
      <c r="E23" s="132"/>
    </row>
    <row r="24" spans="1:5" ht="15" x14ac:dyDescent="0.25">
      <c r="A24" s="4"/>
      <c r="B24" s="7" t="s">
        <v>55</v>
      </c>
      <c r="C24" s="8">
        <v>45366</v>
      </c>
      <c r="D24" s="9">
        <v>128</v>
      </c>
      <c r="E24" s="8">
        <f t="shared" si="4"/>
        <v>45493</v>
      </c>
    </row>
    <row r="25" spans="1:5" x14ac:dyDescent="0.25">
      <c r="A25" s="4"/>
      <c r="B25" s="13" t="s">
        <v>20</v>
      </c>
      <c r="C25" s="14">
        <f>C24</f>
        <v>45366</v>
      </c>
      <c r="D25" s="15">
        <f>D24</f>
        <v>128</v>
      </c>
      <c r="E25" s="14">
        <f t="shared" si="4"/>
        <v>45493</v>
      </c>
    </row>
    <row r="26" spans="1:5" x14ac:dyDescent="0.25">
      <c r="A26" s="4"/>
      <c r="B26" s="10" t="s">
        <v>56</v>
      </c>
      <c r="C26" s="11">
        <f>C25</f>
        <v>45366</v>
      </c>
      <c r="D26" s="12">
        <v>30</v>
      </c>
      <c r="E26" s="11">
        <f t="shared" si="4"/>
        <v>45395</v>
      </c>
    </row>
    <row r="27" spans="1:5" x14ac:dyDescent="0.25">
      <c r="A27" s="4"/>
      <c r="B27" s="10" t="s">
        <v>40</v>
      </c>
      <c r="C27" s="11">
        <f>E20+1</f>
        <v>45210</v>
      </c>
      <c r="D27" s="12">
        <v>112</v>
      </c>
      <c r="E27" s="11">
        <f t="shared" si="4"/>
        <v>45321</v>
      </c>
    </row>
    <row r="28" spans="1:5" ht="15" x14ac:dyDescent="0.25">
      <c r="A28" s="4"/>
      <c r="B28" s="7" t="s">
        <v>49</v>
      </c>
      <c r="C28" s="8">
        <f>E24+1</f>
        <v>45494</v>
      </c>
      <c r="D28" s="9">
        <v>121</v>
      </c>
      <c r="E28" s="8">
        <f t="shared" si="4"/>
        <v>45614</v>
      </c>
    </row>
    <row r="29" spans="1:5" x14ac:dyDescent="0.25">
      <c r="A29" s="4"/>
      <c r="B29" s="13" t="s">
        <v>21</v>
      </c>
      <c r="C29" s="14">
        <f>C28</f>
        <v>45494</v>
      </c>
      <c r="D29" s="15">
        <v>121</v>
      </c>
      <c r="E29" s="14">
        <f>C29+D29-1</f>
        <v>45614</v>
      </c>
    </row>
    <row r="30" spans="1:5" x14ac:dyDescent="0.25">
      <c r="A30" s="4"/>
      <c r="B30" s="10" t="s">
        <v>46</v>
      </c>
      <c r="C30" s="21">
        <f>C29</f>
        <v>45494</v>
      </c>
      <c r="D30" s="22">
        <v>21</v>
      </c>
      <c r="E30" s="11">
        <f t="shared" ref="E30:E33" si="5">C30+D30-1</f>
        <v>45514</v>
      </c>
    </row>
    <row r="31" spans="1:5" ht="28.5" x14ac:dyDescent="0.25">
      <c r="A31" s="4"/>
      <c r="B31" s="10" t="s">
        <v>45</v>
      </c>
      <c r="C31" s="21">
        <f>C28</f>
        <v>45494</v>
      </c>
      <c r="D31" s="22">
        <v>121</v>
      </c>
      <c r="E31" s="11">
        <f t="shared" si="5"/>
        <v>45614</v>
      </c>
    </row>
    <row r="32" spans="1:5" x14ac:dyDescent="0.25">
      <c r="A32" s="4"/>
      <c r="B32" s="29" t="s">
        <v>47</v>
      </c>
      <c r="C32" s="30">
        <f>C28</f>
        <v>45494</v>
      </c>
      <c r="D32" s="31">
        <v>21</v>
      </c>
      <c r="E32" s="30">
        <f t="shared" si="5"/>
        <v>45514</v>
      </c>
    </row>
    <row r="33" spans="1:5" ht="15" x14ac:dyDescent="0.25">
      <c r="A33" s="4"/>
      <c r="B33" s="7" t="s">
        <v>65</v>
      </c>
      <c r="C33" s="8">
        <f>E28+1</f>
        <v>45615</v>
      </c>
      <c r="D33" s="9">
        <v>23</v>
      </c>
      <c r="E33" s="8">
        <f t="shared" si="5"/>
        <v>45637</v>
      </c>
    </row>
    <row r="34" spans="1:5" x14ac:dyDescent="0.25">
      <c r="A34" s="4"/>
      <c r="B34" s="10" t="s">
        <v>61</v>
      </c>
      <c r="C34" s="16">
        <f>C33</f>
        <v>45615</v>
      </c>
      <c r="D34" s="4">
        <f>D33</f>
        <v>23</v>
      </c>
      <c r="E34" s="16">
        <f>C34+D34-1</f>
        <v>45637</v>
      </c>
    </row>
    <row r="35" spans="1:5" x14ac:dyDescent="0.25">
      <c r="A35" s="4"/>
      <c r="B35" s="10" t="s">
        <v>60</v>
      </c>
      <c r="C35" s="16">
        <f>C33</f>
        <v>45615</v>
      </c>
      <c r="D35" s="4">
        <f>D33</f>
        <v>23</v>
      </c>
      <c r="E35" s="16">
        <f>C35+D35-1</f>
        <v>45637</v>
      </c>
    </row>
    <row r="36" spans="1:5" x14ac:dyDescent="0.25">
      <c r="A36" s="4"/>
      <c r="B36" s="25" t="s">
        <v>63</v>
      </c>
      <c r="C36" s="23">
        <f>E33+1</f>
        <v>45638</v>
      </c>
      <c r="D36" s="24">
        <v>93</v>
      </c>
      <c r="E36" s="23">
        <f>C36+D36-1</f>
        <v>45730</v>
      </c>
    </row>
    <row r="37" spans="1:5" ht="15" x14ac:dyDescent="0.25">
      <c r="A37" s="4"/>
      <c r="B37" s="131" t="s">
        <v>62</v>
      </c>
      <c r="C37" s="132"/>
      <c r="D37" s="132"/>
      <c r="E37" s="132"/>
    </row>
    <row r="38" spans="1:5" ht="15" x14ac:dyDescent="0.25">
      <c r="A38" s="4"/>
      <c r="B38" s="7" t="s">
        <v>64</v>
      </c>
      <c r="C38" s="8">
        <v>45731</v>
      </c>
      <c r="D38" s="9">
        <v>35</v>
      </c>
      <c r="E38" s="8">
        <f t="shared" ref="E38:E39" si="6">C38+D38-1</f>
        <v>45765</v>
      </c>
    </row>
    <row r="39" spans="1:5" x14ac:dyDescent="0.25">
      <c r="A39" s="4"/>
      <c r="B39" s="10" t="s">
        <v>46</v>
      </c>
      <c r="C39" s="21">
        <f>C38</f>
        <v>45731</v>
      </c>
      <c r="D39" s="22">
        <v>12</v>
      </c>
      <c r="E39" s="11">
        <f t="shared" si="6"/>
        <v>45742</v>
      </c>
    </row>
    <row r="40" spans="1:5" ht="28.5" x14ac:dyDescent="0.25">
      <c r="A40" s="4"/>
      <c r="B40" s="10" t="s">
        <v>45</v>
      </c>
      <c r="C40" s="16">
        <f>C38</f>
        <v>45731</v>
      </c>
      <c r="D40" s="4">
        <v>35</v>
      </c>
      <c r="E40" s="16">
        <f>C40+D40-1</f>
        <v>45765</v>
      </c>
    </row>
    <row r="41" spans="1:5" x14ac:dyDescent="0.25">
      <c r="A41" s="4"/>
      <c r="B41" s="29" t="s">
        <v>66</v>
      </c>
      <c r="C41" s="30">
        <f>C38+35-1</f>
        <v>45765</v>
      </c>
      <c r="D41" s="31">
        <v>2</v>
      </c>
      <c r="E41" s="30">
        <f t="shared" ref="E41" si="7">C41+D41-1</f>
        <v>45766</v>
      </c>
    </row>
    <row r="42" spans="1:5" ht="15" x14ac:dyDescent="0.25">
      <c r="A42" s="4"/>
      <c r="B42" s="7" t="s">
        <v>67</v>
      </c>
      <c r="C42" s="8">
        <f>E38+1</f>
        <v>45766</v>
      </c>
      <c r="D42" s="9">
        <v>35</v>
      </c>
      <c r="E42" s="8">
        <f>C42+D42-1</f>
        <v>45800</v>
      </c>
    </row>
    <row r="43" spans="1:5" x14ac:dyDescent="0.25">
      <c r="A43" s="4"/>
      <c r="B43" s="10" t="s">
        <v>68</v>
      </c>
      <c r="C43" s="16">
        <f>C42</f>
        <v>45766</v>
      </c>
      <c r="D43" s="4">
        <v>35</v>
      </c>
      <c r="E43" s="16">
        <f>C43+D43-1</f>
        <v>45800</v>
      </c>
    </row>
    <row r="44" spans="1:5" ht="15" x14ac:dyDescent="0.25">
      <c r="A44" s="4"/>
      <c r="B44" s="7" t="s">
        <v>69</v>
      </c>
      <c r="C44" s="8">
        <f>E42+1</f>
        <v>45801</v>
      </c>
      <c r="D44" s="9">
        <v>60</v>
      </c>
      <c r="E44" s="8">
        <f t="shared" ref="E44" si="8">C44+D44-1</f>
        <v>45860</v>
      </c>
    </row>
    <row r="45" spans="1:5" ht="28.5" x14ac:dyDescent="0.25">
      <c r="A45" s="4"/>
      <c r="B45" s="10" t="s">
        <v>70</v>
      </c>
      <c r="C45" s="16">
        <f>C44</f>
        <v>45801</v>
      </c>
      <c r="D45" s="4">
        <v>3</v>
      </c>
      <c r="E45" s="16">
        <f>C45+D45-1</f>
        <v>45803</v>
      </c>
    </row>
    <row r="46" spans="1:5" x14ac:dyDescent="0.25">
      <c r="A46" s="4"/>
      <c r="B46" s="29" t="s">
        <v>66</v>
      </c>
      <c r="C46" s="30">
        <f>C44</f>
        <v>45801</v>
      </c>
      <c r="D46" s="31">
        <v>3</v>
      </c>
      <c r="E46" s="30">
        <f t="shared" ref="E46" si="9">C46+D46-1</f>
        <v>45803</v>
      </c>
    </row>
    <row r="47" spans="1:5" ht="28.5" x14ac:dyDescent="0.25">
      <c r="B47" s="10" t="s">
        <v>70</v>
      </c>
      <c r="C47" s="16">
        <f>E45+14</f>
        <v>45817</v>
      </c>
      <c r="D47" s="4">
        <v>3</v>
      </c>
      <c r="E47" s="16">
        <f>C47+D47-1</f>
        <v>45819</v>
      </c>
    </row>
    <row r="48" spans="1:5" x14ac:dyDescent="0.25">
      <c r="B48" s="29" t="s">
        <v>66</v>
      </c>
      <c r="C48" s="30">
        <f>E46+14</f>
        <v>45817</v>
      </c>
      <c r="D48" s="31">
        <v>3</v>
      </c>
      <c r="E48" s="30">
        <f t="shared" ref="E48" si="10">C48+D48-1</f>
        <v>45819</v>
      </c>
    </row>
    <row r="49" spans="2:5" ht="28.5" x14ac:dyDescent="0.25">
      <c r="B49" s="10" t="s">
        <v>70</v>
      </c>
      <c r="C49" s="16">
        <f>E47+14</f>
        <v>45833</v>
      </c>
      <c r="D49" s="4">
        <v>3</v>
      </c>
      <c r="E49" s="16">
        <f>C49+D49-1</f>
        <v>45835</v>
      </c>
    </row>
    <row r="50" spans="2:5" x14ac:dyDescent="0.25">
      <c r="B50" s="29" t="s">
        <v>66</v>
      </c>
      <c r="C50" s="30">
        <f>E48+14</f>
        <v>45833</v>
      </c>
      <c r="D50" s="31">
        <v>3</v>
      </c>
      <c r="E50" s="30">
        <f t="shared" ref="E50" si="11">C50+D50-1</f>
        <v>45835</v>
      </c>
    </row>
    <row r="51" spans="2:5" x14ac:dyDescent="0.25">
      <c r="C51" s="2"/>
      <c r="E51" s="2"/>
    </row>
    <row r="52" spans="2:5" x14ac:dyDescent="0.25">
      <c r="C52" s="2"/>
      <c r="E52" s="2"/>
    </row>
    <row r="53" spans="2:5" x14ac:dyDescent="0.25">
      <c r="C53" s="2"/>
      <c r="E53" s="2"/>
    </row>
    <row r="54" spans="2:5" x14ac:dyDescent="0.25">
      <c r="C54" s="2"/>
      <c r="E54" s="2"/>
    </row>
    <row r="55" spans="2:5" x14ac:dyDescent="0.25">
      <c r="C55" s="2"/>
      <c r="E55" s="2"/>
    </row>
    <row r="56" spans="2:5" x14ac:dyDescent="0.25">
      <c r="C56" s="2"/>
      <c r="E56" s="2"/>
    </row>
    <row r="57" spans="2:5" x14ac:dyDescent="0.25">
      <c r="C57" s="2"/>
      <c r="E57" s="2"/>
    </row>
    <row r="58" spans="2:5" x14ac:dyDescent="0.25">
      <c r="C58" s="2"/>
      <c r="E58" s="2"/>
    </row>
    <row r="59" spans="2:5" x14ac:dyDescent="0.25">
      <c r="C59" s="2"/>
      <c r="E59" s="2"/>
    </row>
    <row r="60" spans="2:5" x14ac:dyDescent="0.25">
      <c r="C60" s="2"/>
      <c r="E60" s="2"/>
    </row>
    <row r="61" spans="2:5" x14ac:dyDescent="0.25">
      <c r="C61" s="2"/>
      <c r="E61" s="2"/>
    </row>
    <row r="62" spans="2:5" x14ac:dyDescent="0.25">
      <c r="C62" s="2"/>
      <c r="E62" s="2"/>
    </row>
    <row r="63" spans="2:5" x14ac:dyDescent="0.25">
      <c r="C63" s="2"/>
      <c r="E63" s="2"/>
    </row>
    <row r="64" spans="2:5" x14ac:dyDescent="0.25">
      <c r="C64" s="2"/>
      <c r="E64" s="2"/>
    </row>
    <row r="65" spans="3:5" x14ac:dyDescent="0.25">
      <c r="C65" s="2"/>
      <c r="E65" s="2"/>
    </row>
    <row r="66" spans="3:5" x14ac:dyDescent="0.25">
      <c r="C66" s="2"/>
      <c r="E66" s="2"/>
    </row>
    <row r="67" spans="3:5" x14ac:dyDescent="0.25">
      <c r="C67" s="2"/>
      <c r="E67" s="2"/>
    </row>
  </sheetData>
  <mergeCells count="4">
    <mergeCell ref="B2:E2"/>
    <mergeCell ref="B14:E14"/>
    <mergeCell ref="B23:E23"/>
    <mergeCell ref="B37:E3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29BB-E6D7-462C-B302-07FD120E5CA1}">
  <dimension ref="A1:E69"/>
  <sheetViews>
    <sheetView topLeftCell="A25" zoomScale="115" zoomScaleNormal="115" workbookViewId="0">
      <selection activeCell="H17" sqref="H17"/>
    </sheetView>
  </sheetViews>
  <sheetFormatPr defaultRowHeight="14.25" x14ac:dyDescent="0.25"/>
  <cols>
    <col min="1" max="1" width="4" style="33" bestFit="1" customWidth="1"/>
    <col min="2" max="2" width="58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16384" width="9.140625" style="1"/>
  </cols>
  <sheetData>
    <row r="1" spans="1:5" ht="15" x14ac:dyDescent="0.25">
      <c r="A1" s="32"/>
      <c r="B1" s="5" t="s">
        <v>57</v>
      </c>
      <c r="C1" s="6" t="s">
        <v>1</v>
      </c>
      <c r="D1" s="6" t="s">
        <v>2</v>
      </c>
      <c r="E1" s="6" t="s">
        <v>3</v>
      </c>
    </row>
    <row r="2" spans="1:5" ht="15" x14ac:dyDescent="0.25">
      <c r="A2" s="32">
        <v>1</v>
      </c>
      <c r="B2" s="131" t="s">
        <v>5</v>
      </c>
      <c r="C2" s="132"/>
      <c r="D2" s="132"/>
      <c r="E2" s="132"/>
    </row>
    <row r="3" spans="1:5" ht="15" x14ac:dyDescent="0.25">
      <c r="A3" s="32">
        <v>2</v>
      </c>
      <c r="B3" s="7" t="s">
        <v>42</v>
      </c>
      <c r="C3" s="8">
        <v>44835</v>
      </c>
      <c r="D3" s="9">
        <v>81</v>
      </c>
      <c r="E3" s="8">
        <f t="shared" ref="E3" si="0">C3+D3-1</f>
        <v>44915</v>
      </c>
    </row>
    <row r="4" spans="1:5" x14ac:dyDescent="0.25">
      <c r="A4" s="32">
        <v>3</v>
      </c>
      <c r="B4" s="26" t="s">
        <v>58</v>
      </c>
      <c r="C4" s="27">
        <f>C3</f>
        <v>44835</v>
      </c>
      <c r="D4" s="28">
        <f>30*(6+4)</f>
        <v>300</v>
      </c>
      <c r="E4" s="27">
        <f>C4+D4-1</f>
        <v>45134</v>
      </c>
    </row>
    <row r="5" spans="1:5" x14ac:dyDescent="0.25">
      <c r="A5" s="32">
        <v>4</v>
      </c>
      <c r="B5" s="17" t="s">
        <v>16</v>
      </c>
      <c r="C5" s="18">
        <f>C3+15</f>
        <v>44850</v>
      </c>
      <c r="D5" s="19">
        <v>4</v>
      </c>
      <c r="E5" s="18">
        <f>C5+D5-1</f>
        <v>44853</v>
      </c>
    </row>
    <row r="6" spans="1:5" x14ac:dyDescent="0.25">
      <c r="A6" s="32">
        <v>5</v>
      </c>
      <c r="B6" s="17" t="s">
        <v>17</v>
      </c>
      <c r="C6" s="18">
        <f>E5+1</f>
        <v>44854</v>
      </c>
      <c r="D6" s="19">
        <v>3</v>
      </c>
      <c r="E6" s="18">
        <f>C6+D6-1</f>
        <v>44856</v>
      </c>
    </row>
    <row r="7" spans="1:5" x14ac:dyDescent="0.25">
      <c r="A7" s="32">
        <v>6</v>
      </c>
      <c r="B7" s="20" t="s">
        <v>50</v>
      </c>
      <c r="C7" s="21">
        <f>E6+1</f>
        <v>44857</v>
      </c>
      <c r="D7" s="22">
        <v>8</v>
      </c>
      <c r="E7" s="21">
        <f t="shared" ref="E7" si="1">C7+D7-1</f>
        <v>44864</v>
      </c>
    </row>
    <row r="8" spans="1:5" x14ac:dyDescent="0.25">
      <c r="A8" s="32">
        <v>7</v>
      </c>
      <c r="B8" s="10" t="s">
        <v>25</v>
      </c>
      <c r="C8" s="11">
        <f>E6+1</f>
        <v>44857</v>
      </c>
      <c r="D8" s="12">
        <v>6</v>
      </c>
      <c r="E8" s="11">
        <f>C8+D8-1</f>
        <v>44862</v>
      </c>
    </row>
    <row r="9" spans="1:5" x14ac:dyDescent="0.25">
      <c r="A9" s="32">
        <v>8</v>
      </c>
      <c r="B9" s="10" t="s">
        <v>23</v>
      </c>
      <c r="C9" s="11">
        <f t="shared" ref="C9:C10" si="2">E8+1</f>
        <v>44863</v>
      </c>
      <c r="D9" s="12">
        <v>6</v>
      </c>
      <c r="E9" s="11">
        <f>C9+D9-1</f>
        <v>44868</v>
      </c>
    </row>
    <row r="10" spans="1:5" x14ac:dyDescent="0.25">
      <c r="A10" s="32">
        <v>9</v>
      </c>
      <c r="B10" s="20" t="s">
        <v>24</v>
      </c>
      <c r="C10" s="21">
        <f t="shared" si="2"/>
        <v>44869</v>
      </c>
      <c r="D10" s="22">
        <v>8</v>
      </c>
      <c r="E10" s="21">
        <f t="shared" ref="E10" si="3">C10+D10-1</f>
        <v>44876</v>
      </c>
    </row>
    <row r="11" spans="1:5" ht="26.25" x14ac:dyDescent="0.25">
      <c r="A11" s="32">
        <v>10</v>
      </c>
      <c r="B11" s="10" t="s">
        <v>10</v>
      </c>
      <c r="C11" s="11">
        <f>E10+1</f>
        <v>44877</v>
      </c>
      <c r="D11" s="12">
        <v>14</v>
      </c>
      <c r="E11" s="11">
        <f>C11+D11-1</f>
        <v>44890</v>
      </c>
    </row>
    <row r="12" spans="1:5" ht="28.5" x14ac:dyDescent="0.25">
      <c r="A12" s="32">
        <v>11</v>
      </c>
      <c r="B12" s="10" t="s">
        <v>22</v>
      </c>
      <c r="C12" s="11">
        <f>C11</f>
        <v>44877</v>
      </c>
      <c r="D12" s="12">
        <v>2</v>
      </c>
      <c r="E12" s="11">
        <f>C12+D12-1</f>
        <v>44878</v>
      </c>
    </row>
    <row r="13" spans="1:5" x14ac:dyDescent="0.25">
      <c r="A13" s="32">
        <v>12</v>
      </c>
      <c r="B13" s="25" t="s">
        <v>35</v>
      </c>
      <c r="C13" s="23">
        <f>E3+1</f>
        <v>44916</v>
      </c>
      <c r="D13" s="24">
        <v>84</v>
      </c>
      <c r="E13" s="23">
        <f>C13+D13-1</f>
        <v>44999</v>
      </c>
    </row>
    <row r="14" spans="1:5" ht="15" x14ac:dyDescent="0.25">
      <c r="A14" s="32">
        <v>13</v>
      </c>
      <c r="B14" s="131" t="s">
        <v>15</v>
      </c>
      <c r="C14" s="132"/>
      <c r="D14" s="132"/>
      <c r="E14" s="132"/>
    </row>
    <row r="15" spans="1:5" ht="15" x14ac:dyDescent="0.25">
      <c r="A15" s="32">
        <v>14</v>
      </c>
      <c r="B15" s="7" t="s">
        <v>53</v>
      </c>
      <c r="C15" s="8">
        <v>45000</v>
      </c>
      <c r="D15" s="9">
        <v>105</v>
      </c>
      <c r="E15" s="8">
        <f>C15+D15-1</f>
        <v>45104</v>
      </c>
    </row>
    <row r="16" spans="1:5" ht="26.25" x14ac:dyDescent="0.25">
      <c r="A16" s="32">
        <v>15</v>
      </c>
      <c r="B16" s="13" t="s">
        <v>51</v>
      </c>
      <c r="C16" s="14">
        <f>C15</f>
        <v>45000</v>
      </c>
      <c r="D16" s="15">
        <v>105</v>
      </c>
      <c r="E16" s="14">
        <f>C16+D16-1</f>
        <v>45104</v>
      </c>
    </row>
    <row r="17" spans="1:5" ht="15" x14ac:dyDescent="0.25">
      <c r="A17" s="32">
        <v>16</v>
      </c>
      <c r="B17" s="7" t="s">
        <v>54</v>
      </c>
      <c r="C17" s="8">
        <f>E15+1</f>
        <v>45105</v>
      </c>
      <c r="D17" s="9">
        <v>135</v>
      </c>
      <c r="E17" s="8">
        <f>C17+D17-1</f>
        <v>45239</v>
      </c>
    </row>
    <row r="18" spans="1:5" ht="26.25" x14ac:dyDescent="0.25">
      <c r="A18" s="32">
        <v>17</v>
      </c>
      <c r="B18" s="13" t="s">
        <v>52</v>
      </c>
      <c r="C18" s="14">
        <f>C17</f>
        <v>45105</v>
      </c>
      <c r="D18" s="15">
        <v>105</v>
      </c>
      <c r="E18" s="14">
        <f t="shared" ref="E18:E28" si="4">C18+D18-1</f>
        <v>45209</v>
      </c>
    </row>
    <row r="19" spans="1:5" ht="28.5" x14ac:dyDescent="0.25">
      <c r="A19" s="32">
        <v>18</v>
      </c>
      <c r="B19" s="10" t="s">
        <v>59</v>
      </c>
      <c r="C19" s="11">
        <f>C18</f>
        <v>45105</v>
      </c>
      <c r="D19" s="12">
        <v>135</v>
      </c>
      <c r="E19" s="11">
        <f t="shared" si="4"/>
        <v>45239</v>
      </c>
    </row>
    <row r="20" spans="1:5" x14ac:dyDescent="0.25">
      <c r="A20" s="32">
        <v>19</v>
      </c>
      <c r="B20" s="10" t="s">
        <v>39</v>
      </c>
      <c r="C20" s="11">
        <f>C19</f>
        <v>45105</v>
      </c>
      <c r="D20" s="12">
        <f>D18</f>
        <v>105</v>
      </c>
      <c r="E20" s="11">
        <f t="shared" si="4"/>
        <v>45209</v>
      </c>
    </row>
    <row r="21" spans="1:5" x14ac:dyDescent="0.25">
      <c r="A21" s="32">
        <v>20</v>
      </c>
      <c r="B21" s="29" t="s">
        <v>71</v>
      </c>
      <c r="C21" s="30">
        <f>C17</f>
        <v>45105</v>
      </c>
      <c r="D21" s="31">
        <v>2</v>
      </c>
      <c r="E21" s="30">
        <f t="shared" si="4"/>
        <v>45106</v>
      </c>
    </row>
    <row r="22" spans="1:5" x14ac:dyDescent="0.25">
      <c r="A22" s="32">
        <v>21</v>
      </c>
      <c r="B22" s="25" t="s">
        <v>44</v>
      </c>
      <c r="C22" s="23">
        <f>E17+1</f>
        <v>45240</v>
      </c>
      <c r="D22" s="24">
        <v>126</v>
      </c>
      <c r="E22" s="23">
        <f>C22+D22-1</f>
        <v>45365</v>
      </c>
    </row>
    <row r="23" spans="1:5" ht="15" x14ac:dyDescent="0.25">
      <c r="A23" s="32">
        <v>22</v>
      </c>
      <c r="B23" s="131" t="s">
        <v>14</v>
      </c>
      <c r="C23" s="132"/>
      <c r="D23" s="132"/>
      <c r="E23" s="132"/>
    </row>
    <row r="24" spans="1:5" ht="15" x14ac:dyDescent="0.25">
      <c r="A24" s="32">
        <v>23</v>
      </c>
      <c r="B24" s="7" t="s">
        <v>55</v>
      </c>
      <c r="C24" s="8">
        <v>45366</v>
      </c>
      <c r="D24" s="9">
        <v>128</v>
      </c>
      <c r="E24" s="8">
        <f t="shared" si="4"/>
        <v>45493</v>
      </c>
    </row>
    <row r="25" spans="1:5" x14ac:dyDescent="0.25">
      <c r="A25" s="32">
        <v>24</v>
      </c>
      <c r="B25" s="13" t="s">
        <v>20</v>
      </c>
      <c r="C25" s="14">
        <f>C24</f>
        <v>45366</v>
      </c>
      <c r="D25" s="15">
        <f>D24</f>
        <v>128</v>
      </c>
      <c r="E25" s="14">
        <f t="shared" si="4"/>
        <v>45493</v>
      </c>
    </row>
    <row r="26" spans="1:5" x14ac:dyDescent="0.25">
      <c r="A26" s="32">
        <v>25</v>
      </c>
      <c r="B26" s="10" t="s">
        <v>56</v>
      </c>
      <c r="C26" s="11">
        <f>C25</f>
        <v>45366</v>
      </c>
      <c r="D26" s="12">
        <v>30</v>
      </c>
      <c r="E26" s="11">
        <f t="shared" si="4"/>
        <v>45395</v>
      </c>
    </row>
    <row r="27" spans="1:5" x14ac:dyDescent="0.25">
      <c r="A27" s="32">
        <v>26</v>
      </c>
      <c r="B27" s="10" t="s">
        <v>40</v>
      </c>
      <c r="C27" s="11">
        <f>E20+1</f>
        <v>45210</v>
      </c>
      <c r="D27" s="12">
        <v>112</v>
      </c>
      <c r="E27" s="11">
        <f t="shared" si="4"/>
        <v>45321</v>
      </c>
    </row>
    <row r="28" spans="1:5" ht="15" x14ac:dyDescent="0.25">
      <c r="A28" s="32">
        <v>27</v>
      </c>
      <c r="B28" s="7" t="s">
        <v>49</v>
      </c>
      <c r="C28" s="8">
        <f>E24+1</f>
        <v>45494</v>
      </c>
      <c r="D28" s="9">
        <v>121</v>
      </c>
      <c r="E28" s="8">
        <f t="shared" si="4"/>
        <v>45614</v>
      </c>
    </row>
    <row r="29" spans="1:5" x14ac:dyDescent="0.25">
      <c r="A29" s="32">
        <v>28</v>
      </c>
      <c r="B29" s="13" t="s">
        <v>21</v>
      </c>
      <c r="C29" s="14">
        <f>C28</f>
        <v>45494</v>
      </c>
      <c r="D29" s="15">
        <v>121</v>
      </c>
      <c r="E29" s="14">
        <f>C29+D29-1</f>
        <v>45614</v>
      </c>
    </row>
    <row r="30" spans="1:5" x14ac:dyDescent="0.25">
      <c r="A30" s="32">
        <v>29</v>
      </c>
      <c r="B30" s="10" t="s">
        <v>46</v>
      </c>
      <c r="C30" s="21">
        <f>C29</f>
        <v>45494</v>
      </c>
      <c r="D30" s="22">
        <v>21</v>
      </c>
      <c r="E30" s="11">
        <f t="shared" ref="E30:E33" si="5">C30+D30-1</f>
        <v>45514</v>
      </c>
    </row>
    <row r="31" spans="1:5" ht="28.5" x14ac:dyDescent="0.25">
      <c r="A31" s="32">
        <v>30</v>
      </c>
      <c r="B31" s="10" t="s">
        <v>45</v>
      </c>
      <c r="C31" s="21">
        <f>C28</f>
        <v>45494</v>
      </c>
      <c r="D31" s="22">
        <v>121</v>
      </c>
      <c r="E31" s="11">
        <f t="shared" si="5"/>
        <v>45614</v>
      </c>
    </row>
    <row r="32" spans="1:5" x14ac:dyDescent="0.25">
      <c r="A32" s="32">
        <v>31</v>
      </c>
      <c r="B32" s="29" t="s">
        <v>47</v>
      </c>
      <c r="C32" s="30">
        <f>C28</f>
        <v>45494</v>
      </c>
      <c r="D32" s="31">
        <v>21</v>
      </c>
      <c r="E32" s="30">
        <f t="shared" si="5"/>
        <v>45514</v>
      </c>
    </row>
    <row r="33" spans="1:5" ht="15" x14ac:dyDescent="0.25">
      <c r="A33" s="32">
        <v>32</v>
      </c>
      <c r="B33" s="7" t="s">
        <v>65</v>
      </c>
      <c r="C33" s="8">
        <f>E28+1</f>
        <v>45615</v>
      </c>
      <c r="D33" s="9">
        <v>23</v>
      </c>
      <c r="E33" s="8">
        <f t="shared" si="5"/>
        <v>45637</v>
      </c>
    </row>
    <row r="34" spans="1:5" x14ac:dyDescent="0.25">
      <c r="A34" s="32">
        <v>33</v>
      </c>
      <c r="B34" s="10" t="s">
        <v>61</v>
      </c>
      <c r="C34" s="16">
        <f>C33</f>
        <v>45615</v>
      </c>
      <c r="D34" s="4">
        <f>D33</f>
        <v>23</v>
      </c>
      <c r="E34" s="16">
        <f>C34+D34-1</f>
        <v>45637</v>
      </c>
    </row>
    <row r="35" spans="1:5" x14ac:dyDescent="0.25">
      <c r="A35" s="32">
        <v>34</v>
      </c>
      <c r="B35" s="10" t="s">
        <v>60</v>
      </c>
      <c r="C35" s="16">
        <f>C33</f>
        <v>45615</v>
      </c>
      <c r="D35" s="4">
        <f>D33</f>
        <v>23</v>
      </c>
      <c r="E35" s="16">
        <f>C35+D35-1</f>
        <v>45637</v>
      </c>
    </row>
    <row r="36" spans="1:5" x14ac:dyDescent="0.25">
      <c r="A36" s="32">
        <v>35</v>
      </c>
      <c r="B36" s="25" t="s">
        <v>63</v>
      </c>
      <c r="C36" s="23">
        <f>E33+1</f>
        <v>45638</v>
      </c>
      <c r="D36" s="24">
        <v>93</v>
      </c>
      <c r="E36" s="23">
        <f>C36+D36-1</f>
        <v>45730</v>
      </c>
    </row>
    <row r="37" spans="1:5" ht="15" x14ac:dyDescent="0.25">
      <c r="A37" s="32">
        <v>36</v>
      </c>
      <c r="B37" s="131" t="s">
        <v>62</v>
      </c>
      <c r="C37" s="132"/>
      <c r="D37" s="132"/>
      <c r="E37" s="132"/>
    </row>
    <row r="38" spans="1:5" ht="15" x14ac:dyDescent="0.25">
      <c r="A38" s="32">
        <v>37</v>
      </c>
      <c r="B38" s="7" t="s">
        <v>73</v>
      </c>
      <c r="C38" s="8">
        <v>45731</v>
      </c>
      <c r="D38" s="9">
        <v>21</v>
      </c>
      <c r="E38" s="8">
        <f>C38+D38-1</f>
        <v>45751</v>
      </c>
    </row>
    <row r="39" spans="1:5" ht="28.5" x14ac:dyDescent="0.25">
      <c r="A39" s="32">
        <v>38</v>
      </c>
      <c r="B39" s="10" t="s">
        <v>72</v>
      </c>
      <c r="C39" s="16">
        <f>C38</f>
        <v>45731</v>
      </c>
      <c r="D39" s="4">
        <f>D38</f>
        <v>21</v>
      </c>
      <c r="E39" s="16">
        <f>C39+D39-1</f>
        <v>45751</v>
      </c>
    </row>
    <row r="40" spans="1:5" ht="15" x14ac:dyDescent="0.25">
      <c r="A40" s="32">
        <v>39</v>
      </c>
      <c r="B40" s="7" t="s">
        <v>74</v>
      </c>
      <c r="C40" s="8">
        <f>E38+1</f>
        <v>45752</v>
      </c>
      <c r="D40" s="9">
        <v>35</v>
      </c>
      <c r="E40" s="8">
        <f t="shared" ref="E40:E41" si="6">C40+D40-1</f>
        <v>45786</v>
      </c>
    </row>
    <row r="41" spans="1:5" x14ac:dyDescent="0.25">
      <c r="A41" s="32">
        <v>40</v>
      </c>
      <c r="B41" s="10" t="s">
        <v>46</v>
      </c>
      <c r="C41" s="21">
        <f>C40</f>
        <v>45752</v>
      </c>
      <c r="D41" s="22">
        <v>12</v>
      </c>
      <c r="E41" s="11">
        <f t="shared" si="6"/>
        <v>45763</v>
      </c>
    </row>
    <row r="42" spans="1:5" ht="28.5" x14ac:dyDescent="0.25">
      <c r="A42" s="32">
        <v>41</v>
      </c>
      <c r="B42" s="10" t="s">
        <v>45</v>
      </c>
      <c r="C42" s="16">
        <f>C40</f>
        <v>45752</v>
      </c>
      <c r="D42" s="4">
        <v>35</v>
      </c>
      <c r="E42" s="16">
        <f>C42+D42-1</f>
        <v>45786</v>
      </c>
    </row>
    <row r="43" spans="1:5" ht="15.75" customHeight="1" x14ac:dyDescent="0.25">
      <c r="A43" s="32">
        <v>42</v>
      </c>
      <c r="B43" s="29" t="s">
        <v>66</v>
      </c>
      <c r="C43" s="30">
        <f>C40+35-1</f>
        <v>45786</v>
      </c>
      <c r="D43" s="31">
        <v>2</v>
      </c>
      <c r="E43" s="30">
        <f t="shared" ref="E43" si="7">C43+D43-1</f>
        <v>45787</v>
      </c>
    </row>
    <row r="44" spans="1:5" ht="15.75" customHeight="1" x14ac:dyDescent="0.25">
      <c r="A44" s="32">
        <v>43</v>
      </c>
      <c r="B44" s="7" t="s">
        <v>69</v>
      </c>
      <c r="C44" s="8">
        <f>E40+1</f>
        <v>45787</v>
      </c>
      <c r="D44" s="9">
        <v>14</v>
      </c>
      <c r="E44" s="8">
        <f>C44+D44-1</f>
        <v>45800</v>
      </c>
    </row>
    <row r="45" spans="1:5" ht="28.5" x14ac:dyDescent="0.25">
      <c r="A45" s="32">
        <v>44</v>
      </c>
      <c r="B45" s="10" t="s">
        <v>76</v>
      </c>
      <c r="C45" s="16">
        <f>C44</f>
        <v>45787</v>
      </c>
      <c r="D45" s="4">
        <f>D44</f>
        <v>14</v>
      </c>
      <c r="E45" s="16">
        <f>C45+D45-1</f>
        <v>45800</v>
      </c>
    </row>
    <row r="46" spans="1:5" ht="15" x14ac:dyDescent="0.25">
      <c r="A46" s="32">
        <v>45</v>
      </c>
      <c r="B46" s="7" t="s">
        <v>75</v>
      </c>
      <c r="C46" s="8">
        <f>E44+1</f>
        <v>45801</v>
      </c>
      <c r="D46" s="9">
        <v>60</v>
      </c>
      <c r="E46" s="8">
        <f t="shared" ref="E46" si="8">C46+D46-1</f>
        <v>45860</v>
      </c>
    </row>
    <row r="47" spans="1:5" ht="28.5" x14ac:dyDescent="0.25">
      <c r="A47" s="32">
        <v>46</v>
      </c>
      <c r="B47" s="10" t="s">
        <v>70</v>
      </c>
      <c r="C47" s="16">
        <f>C46</f>
        <v>45801</v>
      </c>
      <c r="D47" s="4">
        <v>3</v>
      </c>
      <c r="E47" s="16">
        <f>C47+D47-1</f>
        <v>45803</v>
      </c>
    </row>
    <row r="48" spans="1:5" x14ac:dyDescent="0.25">
      <c r="A48" s="32">
        <v>47</v>
      </c>
      <c r="B48" s="29" t="s">
        <v>66</v>
      </c>
      <c r="C48" s="30">
        <f>C46</f>
        <v>45801</v>
      </c>
      <c r="D48" s="31">
        <v>3</v>
      </c>
      <c r="E48" s="30">
        <f t="shared" ref="E48" si="9">C48+D48-1</f>
        <v>45803</v>
      </c>
    </row>
    <row r="49" spans="1:5" ht="28.5" x14ac:dyDescent="0.25">
      <c r="A49" s="32">
        <v>48</v>
      </c>
      <c r="B49" s="10" t="s">
        <v>70</v>
      </c>
      <c r="C49" s="16">
        <f>E47+14</f>
        <v>45817</v>
      </c>
      <c r="D49" s="4">
        <v>3</v>
      </c>
      <c r="E49" s="16">
        <f>C49+D49-1</f>
        <v>45819</v>
      </c>
    </row>
    <row r="50" spans="1:5" x14ac:dyDescent="0.25">
      <c r="A50" s="32">
        <v>49</v>
      </c>
      <c r="B50" s="29" t="s">
        <v>66</v>
      </c>
      <c r="C50" s="30">
        <f>E48+14</f>
        <v>45817</v>
      </c>
      <c r="D50" s="31">
        <v>3</v>
      </c>
      <c r="E50" s="30">
        <f t="shared" ref="E50" si="10">C50+D50-1</f>
        <v>45819</v>
      </c>
    </row>
    <row r="51" spans="1:5" ht="28.5" x14ac:dyDescent="0.25">
      <c r="A51" s="32">
        <v>50</v>
      </c>
      <c r="B51" s="10" t="s">
        <v>70</v>
      </c>
      <c r="C51" s="16">
        <f>E49+14</f>
        <v>45833</v>
      </c>
      <c r="D51" s="4">
        <v>3</v>
      </c>
      <c r="E51" s="16">
        <f>C51+D51-1</f>
        <v>45835</v>
      </c>
    </row>
    <row r="52" spans="1:5" x14ac:dyDescent="0.25">
      <c r="A52" s="32">
        <v>51</v>
      </c>
      <c r="B52" s="29" t="s">
        <v>66</v>
      </c>
      <c r="C52" s="30">
        <f>E50+14</f>
        <v>45833</v>
      </c>
      <c r="D52" s="31">
        <v>3</v>
      </c>
      <c r="E52" s="30">
        <f t="shared" ref="E52" si="11">C52+D52-1</f>
        <v>45835</v>
      </c>
    </row>
    <row r="53" spans="1:5" x14ac:dyDescent="0.25">
      <c r="C53" s="2"/>
      <c r="E53" s="2"/>
    </row>
    <row r="54" spans="1:5" x14ac:dyDescent="0.25">
      <c r="C54" s="2"/>
      <c r="E54" s="2"/>
    </row>
    <row r="55" spans="1:5" x14ac:dyDescent="0.25">
      <c r="C55" s="2"/>
      <c r="E55" s="2"/>
    </row>
    <row r="56" spans="1:5" x14ac:dyDescent="0.25">
      <c r="C56" s="2"/>
      <c r="E56" s="2"/>
    </row>
    <row r="57" spans="1:5" x14ac:dyDescent="0.25">
      <c r="C57" s="2"/>
      <c r="E57" s="2"/>
    </row>
    <row r="58" spans="1:5" x14ac:dyDescent="0.25">
      <c r="C58" s="2"/>
      <c r="E58" s="2"/>
    </row>
    <row r="59" spans="1:5" x14ac:dyDescent="0.25">
      <c r="C59" s="2"/>
      <c r="E59" s="2"/>
    </row>
    <row r="60" spans="1:5" x14ac:dyDescent="0.25">
      <c r="C60" s="2"/>
      <c r="E60" s="2"/>
    </row>
    <row r="61" spans="1:5" x14ac:dyDescent="0.25">
      <c r="C61" s="2"/>
      <c r="E61" s="2"/>
    </row>
    <row r="62" spans="1:5" x14ac:dyDescent="0.25">
      <c r="C62" s="2"/>
      <c r="E62" s="2"/>
    </row>
    <row r="63" spans="1:5" x14ac:dyDescent="0.25">
      <c r="C63" s="2"/>
      <c r="E63" s="2"/>
    </row>
    <row r="64" spans="1:5" x14ac:dyDescent="0.25">
      <c r="C64" s="2"/>
      <c r="E64" s="2"/>
    </row>
    <row r="65" spans="3:5" x14ac:dyDescent="0.25">
      <c r="C65" s="2"/>
      <c r="E65" s="2"/>
    </row>
    <row r="66" spans="3:5" x14ac:dyDescent="0.25">
      <c r="C66" s="2"/>
      <c r="E66" s="2"/>
    </row>
    <row r="67" spans="3:5" x14ac:dyDescent="0.25">
      <c r="C67" s="2"/>
      <c r="E67" s="2"/>
    </row>
    <row r="68" spans="3:5" x14ac:dyDescent="0.25">
      <c r="C68" s="2"/>
      <c r="E68" s="2"/>
    </row>
    <row r="69" spans="3:5" x14ac:dyDescent="0.25">
      <c r="C69" s="2"/>
      <c r="E69" s="2"/>
    </row>
  </sheetData>
  <mergeCells count="4">
    <mergeCell ref="B2:E2"/>
    <mergeCell ref="B14:E14"/>
    <mergeCell ref="B23:E23"/>
    <mergeCell ref="B37:E37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EDD99-1CC9-48AC-870F-0042844157B0}">
  <dimension ref="A1:E67"/>
  <sheetViews>
    <sheetView workbookViewId="0">
      <selection activeCell="H22" sqref="H22"/>
    </sheetView>
  </sheetViews>
  <sheetFormatPr defaultRowHeight="14.25" x14ac:dyDescent="0.25"/>
  <cols>
    <col min="1" max="1" width="4" style="33" bestFit="1" customWidth="1"/>
    <col min="2" max="2" width="63.85546875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16384" width="9.140625" style="1"/>
  </cols>
  <sheetData>
    <row r="1" spans="1:5" ht="15" x14ac:dyDescent="0.25">
      <c r="A1" s="32"/>
      <c r="B1" s="5" t="s">
        <v>57</v>
      </c>
      <c r="C1" s="6" t="s">
        <v>1</v>
      </c>
      <c r="D1" s="6" t="s">
        <v>2</v>
      </c>
      <c r="E1" s="6" t="s">
        <v>3</v>
      </c>
    </row>
    <row r="2" spans="1:5" x14ac:dyDescent="0.25">
      <c r="A2" s="32">
        <v>1</v>
      </c>
      <c r="B2" s="133" t="s">
        <v>5</v>
      </c>
      <c r="C2" s="134"/>
      <c r="D2" s="134"/>
      <c r="E2" s="135"/>
    </row>
    <row r="3" spans="1:5" ht="15" x14ac:dyDescent="0.25">
      <c r="A3" s="32">
        <v>2</v>
      </c>
      <c r="B3" s="7" t="s">
        <v>42</v>
      </c>
      <c r="C3" s="8">
        <v>44835</v>
      </c>
      <c r="D3" s="9">
        <v>81</v>
      </c>
      <c r="E3" s="8">
        <f t="shared" ref="E3" si="0">C3+D3-1</f>
        <v>44915</v>
      </c>
    </row>
    <row r="4" spans="1:5" x14ac:dyDescent="0.25">
      <c r="A4" s="32">
        <v>3</v>
      </c>
      <c r="B4" s="26" t="s">
        <v>58</v>
      </c>
      <c r="C4" s="27">
        <f>C3</f>
        <v>44835</v>
      </c>
      <c r="D4" s="28">
        <f>30*(6+4)</f>
        <v>300</v>
      </c>
      <c r="E4" s="27">
        <f>C4+D4-1</f>
        <v>45134</v>
      </c>
    </row>
    <row r="5" spans="1:5" x14ac:dyDescent="0.25">
      <c r="A5" s="32">
        <v>4</v>
      </c>
      <c r="B5" s="17" t="s">
        <v>16</v>
      </c>
      <c r="C5" s="18">
        <f>C3+15</f>
        <v>44850</v>
      </c>
      <c r="D5" s="19">
        <v>4</v>
      </c>
      <c r="E5" s="18">
        <f>C5+D5-1</f>
        <v>44853</v>
      </c>
    </row>
    <row r="6" spans="1:5" x14ac:dyDescent="0.25">
      <c r="A6" s="32">
        <v>5</v>
      </c>
      <c r="B6" s="17" t="s">
        <v>17</v>
      </c>
      <c r="C6" s="18">
        <f>E5+1</f>
        <v>44854</v>
      </c>
      <c r="D6" s="19">
        <v>3</v>
      </c>
      <c r="E6" s="18">
        <f>C6+D6-1</f>
        <v>44856</v>
      </c>
    </row>
    <row r="7" spans="1:5" x14ac:dyDescent="0.25">
      <c r="A7" s="32">
        <v>6</v>
      </c>
      <c r="B7" s="20" t="s">
        <v>50</v>
      </c>
      <c r="C7" s="21">
        <f>E6+1</f>
        <v>44857</v>
      </c>
      <c r="D7" s="22">
        <v>8</v>
      </c>
      <c r="E7" s="21">
        <f t="shared" ref="E7" si="1">C7+D7-1</f>
        <v>44864</v>
      </c>
    </row>
    <row r="8" spans="1:5" x14ac:dyDescent="0.25">
      <c r="A8" s="32">
        <v>7</v>
      </c>
      <c r="B8" s="10" t="s">
        <v>25</v>
      </c>
      <c r="C8" s="11">
        <f>E6+1</f>
        <v>44857</v>
      </c>
      <c r="D8" s="12">
        <v>6</v>
      </c>
      <c r="E8" s="11">
        <f>C8+D8-1</f>
        <v>44862</v>
      </c>
    </row>
    <row r="9" spans="1:5" x14ac:dyDescent="0.25">
      <c r="A9" s="32">
        <v>8</v>
      </c>
      <c r="B9" s="10" t="s">
        <v>23</v>
      </c>
      <c r="C9" s="11">
        <f t="shared" ref="C9:C10" si="2">E8+1</f>
        <v>44863</v>
      </c>
      <c r="D9" s="12">
        <v>6</v>
      </c>
      <c r="E9" s="11">
        <f>C9+D9-1</f>
        <v>44868</v>
      </c>
    </row>
    <row r="10" spans="1:5" x14ac:dyDescent="0.25">
      <c r="A10" s="32">
        <v>9</v>
      </c>
      <c r="B10" s="20" t="s">
        <v>82</v>
      </c>
      <c r="C10" s="21">
        <f t="shared" si="2"/>
        <v>44869</v>
      </c>
      <c r="D10" s="22">
        <v>8</v>
      </c>
      <c r="E10" s="21">
        <f t="shared" ref="E10" si="3">C10+D10-1</f>
        <v>44876</v>
      </c>
    </row>
    <row r="11" spans="1:5" ht="26.25" x14ac:dyDescent="0.25">
      <c r="A11" s="32">
        <v>10</v>
      </c>
      <c r="B11" s="10" t="s">
        <v>10</v>
      </c>
      <c r="C11" s="11">
        <f>E10+1</f>
        <v>44877</v>
      </c>
      <c r="D11" s="12">
        <v>14</v>
      </c>
      <c r="E11" s="11">
        <f>C11+D11-1</f>
        <v>44890</v>
      </c>
    </row>
    <row r="12" spans="1:5" ht="28.5" x14ac:dyDescent="0.25">
      <c r="A12" s="32">
        <v>11</v>
      </c>
      <c r="B12" s="10" t="s">
        <v>22</v>
      </c>
      <c r="C12" s="11">
        <f>C11</f>
        <v>44877</v>
      </c>
      <c r="D12" s="12">
        <v>2</v>
      </c>
      <c r="E12" s="11">
        <f>C12+D12-1</f>
        <v>44878</v>
      </c>
    </row>
    <row r="13" spans="1:5" x14ac:dyDescent="0.25">
      <c r="A13" s="32">
        <v>12</v>
      </c>
      <c r="B13" s="25" t="s">
        <v>35</v>
      </c>
      <c r="C13" s="23">
        <f>E3+1</f>
        <v>44916</v>
      </c>
      <c r="D13" s="24">
        <v>84</v>
      </c>
      <c r="E13" s="23">
        <f>C13+D13-1</f>
        <v>44999</v>
      </c>
    </row>
    <row r="14" spans="1:5" x14ac:dyDescent="0.25">
      <c r="A14" s="32">
        <v>13</v>
      </c>
      <c r="B14" s="133" t="s">
        <v>15</v>
      </c>
      <c r="C14" s="134"/>
      <c r="D14" s="134"/>
      <c r="E14" s="135"/>
    </row>
    <row r="15" spans="1:5" ht="15" x14ac:dyDescent="0.25">
      <c r="A15" s="32">
        <v>14</v>
      </c>
      <c r="B15" s="7" t="s">
        <v>53</v>
      </c>
      <c r="C15" s="8">
        <v>45000</v>
      </c>
      <c r="D15" s="9">
        <v>105</v>
      </c>
      <c r="E15" s="8">
        <f>C15+D15-1</f>
        <v>45104</v>
      </c>
    </row>
    <row r="16" spans="1:5" ht="26.25" x14ac:dyDescent="0.25">
      <c r="A16" s="32">
        <v>15</v>
      </c>
      <c r="B16" s="13" t="s">
        <v>51</v>
      </c>
      <c r="C16" s="14">
        <f>C15</f>
        <v>45000</v>
      </c>
      <c r="D16" s="15">
        <v>105</v>
      </c>
      <c r="E16" s="14">
        <f>C16+D16-1</f>
        <v>45104</v>
      </c>
    </row>
    <row r="17" spans="1:5" ht="15" x14ac:dyDescent="0.25">
      <c r="A17" s="32">
        <v>16</v>
      </c>
      <c r="B17" s="7" t="s">
        <v>54</v>
      </c>
      <c r="C17" s="8">
        <f>E15+1</f>
        <v>45105</v>
      </c>
      <c r="D17" s="9">
        <v>135</v>
      </c>
      <c r="E17" s="8">
        <f>C17+D17-1</f>
        <v>45239</v>
      </c>
    </row>
    <row r="18" spans="1:5" ht="26.25" x14ac:dyDescent="0.25">
      <c r="A18" s="32">
        <v>17</v>
      </c>
      <c r="B18" s="13" t="s">
        <v>52</v>
      </c>
      <c r="C18" s="14">
        <f>C17</f>
        <v>45105</v>
      </c>
      <c r="D18" s="15">
        <v>105</v>
      </c>
      <c r="E18" s="14">
        <f t="shared" ref="E18:E29" si="4">C18+D18-1</f>
        <v>45209</v>
      </c>
    </row>
    <row r="19" spans="1:5" ht="28.5" x14ac:dyDescent="0.25">
      <c r="A19" s="32">
        <v>18</v>
      </c>
      <c r="B19" s="10" t="s">
        <v>59</v>
      </c>
      <c r="C19" s="11">
        <f>C18</f>
        <v>45105</v>
      </c>
      <c r="D19" s="12">
        <v>135</v>
      </c>
      <c r="E19" s="11">
        <f t="shared" si="4"/>
        <v>45239</v>
      </c>
    </row>
    <row r="20" spans="1:5" x14ac:dyDescent="0.25">
      <c r="A20" s="32">
        <v>19</v>
      </c>
      <c r="B20" s="10" t="s">
        <v>39</v>
      </c>
      <c r="C20" s="11">
        <f>C19</f>
        <v>45105</v>
      </c>
      <c r="D20" s="12">
        <f>D18</f>
        <v>105</v>
      </c>
      <c r="E20" s="11">
        <f t="shared" si="4"/>
        <v>45209</v>
      </c>
    </row>
    <row r="21" spans="1:5" x14ac:dyDescent="0.25">
      <c r="A21" s="32">
        <v>20</v>
      </c>
      <c r="B21" s="29" t="s">
        <v>71</v>
      </c>
      <c r="C21" s="30">
        <f>C17</f>
        <v>45105</v>
      </c>
      <c r="D21" s="31">
        <v>2</v>
      </c>
      <c r="E21" s="30">
        <f t="shared" si="4"/>
        <v>45106</v>
      </c>
    </row>
    <row r="22" spans="1:5" x14ac:dyDescent="0.25">
      <c r="A22" s="32">
        <v>21</v>
      </c>
      <c r="B22" s="25" t="s">
        <v>44</v>
      </c>
      <c r="C22" s="23">
        <f>E17+1</f>
        <v>45240</v>
      </c>
      <c r="D22" s="24">
        <v>126</v>
      </c>
      <c r="E22" s="23">
        <f>C22+D22-1</f>
        <v>45365</v>
      </c>
    </row>
    <row r="23" spans="1:5" x14ac:dyDescent="0.25">
      <c r="A23" s="32">
        <v>22</v>
      </c>
      <c r="B23" s="133" t="s">
        <v>14</v>
      </c>
      <c r="C23" s="134"/>
      <c r="D23" s="134"/>
      <c r="E23" s="135"/>
    </row>
    <row r="24" spans="1:5" ht="15" x14ac:dyDescent="0.25">
      <c r="A24" s="32">
        <v>23</v>
      </c>
      <c r="B24" s="7" t="s">
        <v>55</v>
      </c>
      <c r="C24" s="8">
        <v>45366</v>
      </c>
      <c r="D24" s="9">
        <v>128</v>
      </c>
      <c r="E24" s="8">
        <f t="shared" si="4"/>
        <v>45493</v>
      </c>
    </row>
    <row r="25" spans="1:5" x14ac:dyDescent="0.25">
      <c r="A25" s="32">
        <v>24</v>
      </c>
      <c r="B25" s="13" t="s">
        <v>79</v>
      </c>
      <c r="C25" s="14">
        <f>C24</f>
        <v>45366</v>
      </c>
      <c r="D25" s="15">
        <f>D24</f>
        <v>128</v>
      </c>
      <c r="E25" s="14">
        <f t="shared" si="4"/>
        <v>45493</v>
      </c>
    </row>
    <row r="26" spans="1:5" x14ac:dyDescent="0.25">
      <c r="A26" s="32">
        <v>26</v>
      </c>
      <c r="B26" s="20" t="s">
        <v>80</v>
      </c>
      <c r="C26" s="21">
        <f>C25+21</f>
        <v>45387</v>
      </c>
      <c r="D26" s="22">
        <v>14</v>
      </c>
      <c r="E26" s="21">
        <f t="shared" ref="E26" si="5">C26+D26-1</f>
        <v>45400</v>
      </c>
    </row>
    <row r="27" spans="1:5" x14ac:dyDescent="0.25">
      <c r="A27" s="32">
        <v>27</v>
      </c>
      <c r="B27" s="10" t="s">
        <v>40</v>
      </c>
      <c r="C27" s="11">
        <f>C25</f>
        <v>45366</v>
      </c>
      <c r="D27" s="12">
        <v>112</v>
      </c>
      <c r="E27" s="11">
        <f t="shared" si="4"/>
        <v>45477</v>
      </c>
    </row>
    <row r="28" spans="1:5" x14ac:dyDescent="0.25">
      <c r="A28" s="32">
        <v>28</v>
      </c>
      <c r="B28" s="10" t="s">
        <v>77</v>
      </c>
      <c r="C28" s="11">
        <f>E27+1</f>
        <v>45478</v>
      </c>
      <c r="D28" s="12">
        <v>3</v>
      </c>
      <c r="E28" s="11">
        <f>C28+D28-1</f>
        <v>45480</v>
      </c>
    </row>
    <row r="29" spans="1:5" ht="15" x14ac:dyDescent="0.25">
      <c r="A29" s="32">
        <v>29</v>
      </c>
      <c r="B29" s="7" t="s">
        <v>49</v>
      </c>
      <c r="C29" s="8">
        <f>E24+1</f>
        <v>45494</v>
      </c>
      <c r="D29" s="9">
        <v>121</v>
      </c>
      <c r="E29" s="8">
        <f t="shared" si="4"/>
        <v>45614</v>
      </c>
    </row>
    <row r="30" spans="1:5" x14ac:dyDescent="0.25">
      <c r="A30" s="32">
        <v>29</v>
      </c>
      <c r="B30" s="13" t="s">
        <v>78</v>
      </c>
      <c r="C30" s="14">
        <f>C29</f>
        <v>45494</v>
      </c>
      <c r="D30" s="15">
        <v>121</v>
      </c>
      <c r="E30" s="14">
        <f>C30+D30-1</f>
        <v>45614</v>
      </c>
    </row>
    <row r="31" spans="1:5" x14ac:dyDescent="0.25">
      <c r="A31" s="32">
        <v>30</v>
      </c>
      <c r="B31" s="20" t="s">
        <v>81</v>
      </c>
      <c r="C31" s="21">
        <f>C30+21</f>
        <v>45515</v>
      </c>
      <c r="D31" s="22">
        <v>14</v>
      </c>
      <c r="E31" s="21">
        <f t="shared" ref="E31" si="6">C31+D31-1</f>
        <v>45528</v>
      </c>
    </row>
    <row r="32" spans="1:5" x14ac:dyDescent="0.25">
      <c r="A32" s="32">
        <v>31</v>
      </c>
      <c r="B32" s="10" t="s">
        <v>46</v>
      </c>
      <c r="C32" s="21">
        <f>C30</f>
        <v>45494</v>
      </c>
      <c r="D32" s="22">
        <v>21</v>
      </c>
      <c r="E32" s="11">
        <f t="shared" ref="E32:E35" si="7">C32+D32-1</f>
        <v>45514</v>
      </c>
    </row>
    <row r="33" spans="1:5" ht="28.5" x14ac:dyDescent="0.25">
      <c r="A33" s="32">
        <v>32</v>
      </c>
      <c r="B33" s="10" t="s">
        <v>45</v>
      </c>
      <c r="C33" s="21">
        <f>C29</f>
        <v>45494</v>
      </c>
      <c r="D33" s="22">
        <v>121</v>
      </c>
      <c r="E33" s="11">
        <f t="shared" si="7"/>
        <v>45614</v>
      </c>
    </row>
    <row r="34" spans="1:5" x14ac:dyDescent="0.25">
      <c r="A34" s="32">
        <v>33</v>
      </c>
      <c r="B34" s="29" t="s">
        <v>47</v>
      </c>
      <c r="C34" s="30">
        <f>C29</f>
        <v>45494</v>
      </c>
      <c r="D34" s="31">
        <v>28</v>
      </c>
      <c r="E34" s="30">
        <f t="shared" si="7"/>
        <v>45521</v>
      </c>
    </row>
    <row r="35" spans="1:5" ht="15" x14ac:dyDescent="0.25">
      <c r="A35" s="32">
        <v>34</v>
      </c>
      <c r="B35" s="7" t="s">
        <v>65</v>
      </c>
      <c r="C35" s="8">
        <f>E29+1</f>
        <v>45615</v>
      </c>
      <c r="D35" s="9">
        <v>23</v>
      </c>
      <c r="E35" s="8">
        <f t="shared" si="7"/>
        <v>45637</v>
      </c>
    </row>
    <row r="36" spans="1:5" x14ac:dyDescent="0.25">
      <c r="A36" s="32">
        <v>35</v>
      </c>
      <c r="B36" s="10" t="s">
        <v>61</v>
      </c>
      <c r="C36" s="11">
        <f>C35</f>
        <v>45615</v>
      </c>
      <c r="D36" s="12">
        <f>D35</f>
        <v>23</v>
      </c>
      <c r="E36" s="11">
        <f>C36+D36-1</f>
        <v>45637</v>
      </c>
    </row>
    <row r="37" spans="1:5" x14ac:dyDescent="0.25">
      <c r="A37" s="32">
        <v>36</v>
      </c>
      <c r="B37" s="10" t="s">
        <v>60</v>
      </c>
      <c r="C37" s="11">
        <f>C35</f>
        <v>45615</v>
      </c>
      <c r="D37" s="12">
        <f>D35</f>
        <v>23</v>
      </c>
      <c r="E37" s="11">
        <f>C37+D37-1</f>
        <v>45637</v>
      </c>
    </row>
    <row r="38" spans="1:5" x14ac:dyDescent="0.25">
      <c r="A38" s="32">
        <v>37</v>
      </c>
      <c r="B38" s="25" t="s">
        <v>63</v>
      </c>
      <c r="C38" s="23">
        <f>E35+1</f>
        <v>45638</v>
      </c>
      <c r="D38" s="24">
        <v>93</v>
      </c>
      <c r="E38" s="23">
        <f>C38+D38-1</f>
        <v>45730</v>
      </c>
    </row>
    <row r="39" spans="1:5" x14ac:dyDescent="0.25">
      <c r="A39" s="32">
        <v>40</v>
      </c>
      <c r="B39" s="133" t="s">
        <v>62</v>
      </c>
      <c r="C39" s="134"/>
      <c r="D39" s="134"/>
      <c r="E39" s="135"/>
    </row>
    <row r="40" spans="1:5" ht="15" x14ac:dyDescent="0.25">
      <c r="A40" s="32">
        <v>41</v>
      </c>
      <c r="B40" s="7" t="s">
        <v>64</v>
      </c>
      <c r="C40" s="8">
        <v>45731</v>
      </c>
      <c r="D40" s="9">
        <v>42</v>
      </c>
      <c r="E40" s="8">
        <f t="shared" ref="E40:E41" si="8">C40+D40-1</f>
        <v>45772</v>
      </c>
    </row>
    <row r="41" spans="1:5" x14ac:dyDescent="0.25">
      <c r="A41" s="32">
        <v>42</v>
      </c>
      <c r="B41" s="10" t="s">
        <v>46</v>
      </c>
      <c r="C41" s="21">
        <f>C40</f>
        <v>45731</v>
      </c>
      <c r="D41" s="22">
        <v>12</v>
      </c>
      <c r="E41" s="11">
        <f t="shared" si="8"/>
        <v>45742</v>
      </c>
    </row>
    <row r="42" spans="1:5" ht="28.5" x14ac:dyDescent="0.25">
      <c r="A42" s="32">
        <v>43</v>
      </c>
      <c r="B42" s="10" t="s">
        <v>45</v>
      </c>
      <c r="C42" s="11">
        <f>C40</f>
        <v>45731</v>
      </c>
      <c r="D42" s="12">
        <v>42</v>
      </c>
      <c r="E42" s="11">
        <f>C42+D42-1</f>
        <v>45772</v>
      </c>
    </row>
    <row r="43" spans="1:5" ht="15.75" customHeight="1" x14ac:dyDescent="0.25">
      <c r="A43" s="32">
        <v>44</v>
      </c>
      <c r="B43" s="29" t="s">
        <v>66</v>
      </c>
      <c r="C43" s="30">
        <f>C40</f>
        <v>45731</v>
      </c>
      <c r="D43" s="31">
        <v>2</v>
      </c>
      <c r="E43" s="30">
        <f t="shared" ref="E43" si="9">C43+D43-1</f>
        <v>45732</v>
      </c>
    </row>
    <row r="44" spans="1:5" ht="15.75" customHeight="1" x14ac:dyDescent="0.25">
      <c r="A44" s="32">
        <v>45</v>
      </c>
      <c r="B44" s="7" t="s">
        <v>67</v>
      </c>
      <c r="C44" s="8">
        <f>E40+1</f>
        <v>45773</v>
      </c>
      <c r="D44" s="9">
        <v>21</v>
      </c>
      <c r="E44" s="8">
        <f>C44+D44-1</f>
        <v>45793</v>
      </c>
    </row>
    <row r="45" spans="1:5" x14ac:dyDescent="0.25">
      <c r="A45" s="32">
        <v>46</v>
      </c>
      <c r="B45" s="10" t="s">
        <v>83</v>
      </c>
      <c r="C45" s="11">
        <f>C44</f>
        <v>45773</v>
      </c>
      <c r="D45" s="12">
        <f>D44</f>
        <v>21</v>
      </c>
      <c r="E45" s="11">
        <f>C45+D45-1</f>
        <v>45793</v>
      </c>
    </row>
    <row r="46" spans="1:5" ht="15" x14ac:dyDescent="0.25">
      <c r="A46" s="32">
        <v>47</v>
      </c>
      <c r="B46" s="7" t="s">
        <v>69</v>
      </c>
      <c r="C46" s="8">
        <f>E44+1</f>
        <v>45794</v>
      </c>
      <c r="D46" s="9">
        <v>60</v>
      </c>
      <c r="E46" s="8">
        <f t="shared" ref="E46" si="10">C46+D46-1</f>
        <v>45853</v>
      </c>
    </row>
    <row r="47" spans="1:5" ht="28.5" x14ac:dyDescent="0.25">
      <c r="A47" s="32">
        <v>48</v>
      </c>
      <c r="B47" s="10" t="s">
        <v>70</v>
      </c>
      <c r="C47" s="11">
        <f>C46</f>
        <v>45794</v>
      </c>
      <c r="D47" s="12">
        <v>3</v>
      </c>
      <c r="E47" s="11">
        <f>C47+D47-1</f>
        <v>45796</v>
      </c>
    </row>
    <row r="48" spans="1:5" x14ac:dyDescent="0.25">
      <c r="A48" s="32">
        <v>49</v>
      </c>
      <c r="B48" s="29" t="s">
        <v>66</v>
      </c>
      <c r="C48" s="30">
        <f>C46</f>
        <v>45794</v>
      </c>
      <c r="D48" s="31">
        <v>3</v>
      </c>
      <c r="E48" s="30">
        <f t="shared" ref="E48" si="11">C48+D48-1</f>
        <v>45796</v>
      </c>
    </row>
    <row r="49" spans="1:5" ht="28.5" x14ac:dyDescent="0.25">
      <c r="A49" s="32">
        <v>50</v>
      </c>
      <c r="B49" s="10" t="s">
        <v>70</v>
      </c>
      <c r="C49" s="11">
        <f>E47+14</f>
        <v>45810</v>
      </c>
      <c r="D49" s="12">
        <v>3</v>
      </c>
      <c r="E49" s="11">
        <f>C49+D49-1</f>
        <v>45812</v>
      </c>
    </row>
    <row r="50" spans="1:5" x14ac:dyDescent="0.25">
      <c r="A50" s="32">
        <v>51</v>
      </c>
      <c r="B50" s="29" t="s">
        <v>66</v>
      </c>
      <c r="C50" s="30">
        <f>E48+14</f>
        <v>45810</v>
      </c>
      <c r="D50" s="31">
        <v>3</v>
      </c>
      <c r="E50" s="30">
        <f t="shared" ref="E50" si="12">C50+D50-1</f>
        <v>45812</v>
      </c>
    </row>
    <row r="51" spans="1:5" x14ac:dyDescent="0.25">
      <c r="C51" s="2"/>
      <c r="E51" s="2"/>
    </row>
    <row r="52" spans="1:5" x14ac:dyDescent="0.25">
      <c r="C52" s="2"/>
      <c r="E52" s="2"/>
    </row>
    <row r="53" spans="1:5" x14ac:dyDescent="0.25">
      <c r="C53" s="2"/>
      <c r="E53" s="2"/>
    </row>
    <row r="54" spans="1:5" x14ac:dyDescent="0.25">
      <c r="C54" s="2"/>
      <c r="E54" s="2"/>
    </row>
    <row r="55" spans="1:5" x14ac:dyDescent="0.25">
      <c r="C55" s="2"/>
      <c r="E55" s="2"/>
    </row>
    <row r="56" spans="1:5" x14ac:dyDescent="0.25">
      <c r="C56" s="2"/>
      <c r="E56" s="2"/>
    </row>
    <row r="57" spans="1:5" x14ac:dyDescent="0.25">
      <c r="C57" s="2"/>
      <c r="E57" s="2"/>
    </row>
    <row r="58" spans="1:5" x14ac:dyDescent="0.25">
      <c r="C58" s="2"/>
      <c r="E58" s="2"/>
    </row>
    <row r="59" spans="1:5" x14ac:dyDescent="0.25">
      <c r="C59" s="2"/>
      <c r="E59" s="2"/>
    </row>
    <row r="60" spans="1:5" x14ac:dyDescent="0.25">
      <c r="C60" s="2"/>
      <c r="E60" s="2"/>
    </row>
    <row r="61" spans="1:5" x14ac:dyDescent="0.25">
      <c r="C61" s="2"/>
      <c r="E61" s="2"/>
    </row>
    <row r="62" spans="1:5" x14ac:dyDescent="0.25">
      <c r="C62" s="2"/>
      <c r="E62" s="2"/>
    </row>
    <row r="63" spans="1:5" x14ac:dyDescent="0.25">
      <c r="C63" s="2"/>
      <c r="E63" s="2"/>
    </row>
    <row r="64" spans="1:5" x14ac:dyDescent="0.25">
      <c r="C64" s="2"/>
      <c r="E64" s="2"/>
    </row>
    <row r="65" spans="3:5" x14ac:dyDescent="0.25">
      <c r="C65" s="2"/>
      <c r="E65" s="2"/>
    </row>
    <row r="66" spans="3:5" x14ac:dyDescent="0.25">
      <c r="C66" s="2"/>
      <c r="E66" s="2"/>
    </row>
    <row r="67" spans="3:5" x14ac:dyDescent="0.25">
      <c r="C67" s="2"/>
      <c r="E67" s="2"/>
    </row>
  </sheetData>
  <mergeCells count="4">
    <mergeCell ref="B2:E2"/>
    <mergeCell ref="B14:E14"/>
    <mergeCell ref="B23:E23"/>
    <mergeCell ref="B39:E39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818ED-0183-419D-AB6A-C9C23EBF987E}">
  <dimension ref="A1:E70"/>
  <sheetViews>
    <sheetView topLeftCell="A13" workbookViewId="0">
      <selection activeCell="I45" sqref="I45"/>
    </sheetView>
  </sheetViews>
  <sheetFormatPr defaultRowHeight="14.25" x14ac:dyDescent="0.25"/>
  <cols>
    <col min="1" max="1" width="4" style="33" bestFit="1" customWidth="1"/>
    <col min="2" max="2" width="63.85546875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16384" width="9.140625" style="1"/>
  </cols>
  <sheetData>
    <row r="1" spans="1:5" ht="15" x14ac:dyDescent="0.25">
      <c r="A1" s="32"/>
      <c r="B1" s="5" t="s">
        <v>57</v>
      </c>
      <c r="C1" s="6" t="s">
        <v>1</v>
      </c>
      <c r="D1" s="6" t="s">
        <v>2</v>
      </c>
      <c r="E1" s="6" t="s">
        <v>3</v>
      </c>
    </row>
    <row r="2" spans="1:5" x14ac:dyDescent="0.25">
      <c r="A2" s="32">
        <v>1</v>
      </c>
      <c r="B2" s="131" t="s">
        <v>5</v>
      </c>
      <c r="C2" s="131"/>
      <c r="D2" s="131"/>
      <c r="E2" s="131"/>
    </row>
    <row r="3" spans="1:5" ht="15" x14ac:dyDescent="0.25">
      <c r="A3" s="32">
        <v>2</v>
      </c>
      <c r="B3" s="7" t="s">
        <v>42</v>
      </c>
      <c r="C3" s="8">
        <v>44835</v>
      </c>
      <c r="D3" s="9">
        <v>81</v>
      </c>
      <c r="E3" s="8">
        <f t="shared" ref="E3" si="0">C3+D3-1</f>
        <v>44915</v>
      </c>
    </row>
    <row r="4" spans="1:5" x14ac:dyDescent="0.25">
      <c r="A4" s="32">
        <v>3</v>
      </c>
      <c r="B4" s="26" t="s">
        <v>58</v>
      </c>
      <c r="C4" s="27">
        <f>C3</f>
        <v>44835</v>
      </c>
      <c r="D4" s="28">
        <f>30*(6+4)</f>
        <v>300</v>
      </c>
      <c r="E4" s="27">
        <f>C4+D4-1</f>
        <v>45134</v>
      </c>
    </row>
    <row r="5" spans="1:5" x14ac:dyDescent="0.25">
      <c r="A5" s="32">
        <v>4</v>
      </c>
      <c r="B5" s="17" t="s">
        <v>16</v>
      </c>
      <c r="C5" s="18">
        <f>C3+15</f>
        <v>44850</v>
      </c>
      <c r="D5" s="19">
        <v>4</v>
      </c>
      <c r="E5" s="18">
        <f>C5+D5-1</f>
        <v>44853</v>
      </c>
    </row>
    <row r="6" spans="1:5" x14ac:dyDescent="0.25">
      <c r="A6" s="32">
        <v>5</v>
      </c>
      <c r="B6" s="17" t="s">
        <v>17</v>
      </c>
      <c r="C6" s="18">
        <f>E5+1</f>
        <v>44854</v>
      </c>
      <c r="D6" s="19">
        <v>3</v>
      </c>
      <c r="E6" s="18">
        <f>C6+D6-1</f>
        <v>44856</v>
      </c>
    </row>
    <row r="7" spans="1:5" x14ac:dyDescent="0.25">
      <c r="A7" s="32">
        <v>6</v>
      </c>
      <c r="B7" s="20" t="s">
        <v>50</v>
      </c>
      <c r="C7" s="21">
        <f>E6+1</f>
        <v>44857</v>
      </c>
      <c r="D7" s="22">
        <v>8</v>
      </c>
      <c r="E7" s="21">
        <f t="shared" ref="E7" si="1">C7+D7-1</f>
        <v>44864</v>
      </c>
    </row>
    <row r="8" spans="1:5" x14ac:dyDescent="0.25">
      <c r="A8" s="32">
        <v>7</v>
      </c>
      <c r="B8" s="10" t="s">
        <v>25</v>
      </c>
      <c r="C8" s="11">
        <f>E6+1</f>
        <v>44857</v>
      </c>
      <c r="D8" s="12">
        <v>6</v>
      </c>
      <c r="E8" s="11">
        <f>C8+D8-1</f>
        <v>44862</v>
      </c>
    </row>
    <row r="9" spans="1:5" x14ac:dyDescent="0.25">
      <c r="A9" s="32">
        <v>8</v>
      </c>
      <c r="B9" s="10" t="s">
        <v>23</v>
      </c>
      <c r="C9" s="11">
        <f t="shared" ref="C9:C10" si="2">E8+1</f>
        <v>44863</v>
      </c>
      <c r="D9" s="12">
        <v>6</v>
      </c>
      <c r="E9" s="11">
        <f>C9+D9-1</f>
        <v>44868</v>
      </c>
    </row>
    <row r="10" spans="1:5" x14ac:dyDescent="0.25">
      <c r="A10" s="32">
        <v>9</v>
      </c>
      <c r="B10" s="20" t="s">
        <v>82</v>
      </c>
      <c r="C10" s="21">
        <f t="shared" si="2"/>
        <v>44869</v>
      </c>
      <c r="D10" s="22">
        <v>8</v>
      </c>
      <c r="E10" s="21">
        <f t="shared" ref="E10" si="3">C10+D10-1</f>
        <v>44876</v>
      </c>
    </row>
    <row r="11" spans="1:5" ht="26.25" x14ac:dyDescent="0.25">
      <c r="A11" s="32">
        <v>10</v>
      </c>
      <c r="B11" s="10" t="s">
        <v>10</v>
      </c>
      <c r="C11" s="11">
        <f>E10+1</f>
        <v>44877</v>
      </c>
      <c r="D11" s="12">
        <v>14</v>
      </c>
      <c r="E11" s="11">
        <f>C11+D11-1</f>
        <v>44890</v>
      </c>
    </row>
    <row r="12" spans="1:5" ht="28.5" x14ac:dyDescent="0.25">
      <c r="A12" s="32">
        <v>11</v>
      </c>
      <c r="B12" s="10" t="s">
        <v>22</v>
      </c>
      <c r="C12" s="11">
        <f>C11</f>
        <v>44877</v>
      </c>
      <c r="D12" s="12">
        <v>2</v>
      </c>
      <c r="E12" s="11">
        <f>C12+D12-1</f>
        <v>44878</v>
      </c>
    </row>
    <row r="13" spans="1:5" x14ac:dyDescent="0.25">
      <c r="A13" s="32">
        <v>12</v>
      </c>
      <c r="B13" s="25" t="s">
        <v>35</v>
      </c>
      <c r="C13" s="23">
        <f>E3+1</f>
        <v>44916</v>
      </c>
      <c r="D13" s="24">
        <v>84</v>
      </c>
      <c r="E13" s="23">
        <f>C13+D13-1</f>
        <v>44999</v>
      </c>
    </row>
    <row r="14" spans="1:5" x14ac:dyDescent="0.25">
      <c r="A14" s="32">
        <v>13</v>
      </c>
      <c r="B14" s="131" t="s">
        <v>15</v>
      </c>
      <c r="C14" s="131"/>
      <c r="D14" s="131"/>
      <c r="E14" s="131"/>
    </row>
    <row r="15" spans="1:5" ht="15" x14ac:dyDescent="0.25">
      <c r="A15" s="32">
        <v>14</v>
      </c>
      <c r="B15" s="7" t="s">
        <v>53</v>
      </c>
      <c r="C15" s="8">
        <v>45000</v>
      </c>
      <c r="D15" s="9">
        <v>105</v>
      </c>
      <c r="E15" s="8">
        <f>C15+D15-1</f>
        <v>45104</v>
      </c>
    </row>
    <row r="16" spans="1:5" ht="26.25" x14ac:dyDescent="0.25">
      <c r="A16" s="32">
        <v>15</v>
      </c>
      <c r="B16" s="13" t="s">
        <v>51</v>
      </c>
      <c r="C16" s="14">
        <f>C15</f>
        <v>45000</v>
      </c>
      <c r="D16" s="15">
        <v>105</v>
      </c>
      <c r="E16" s="14">
        <f>C16+D16-1</f>
        <v>45104</v>
      </c>
    </row>
    <row r="17" spans="1:5" ht="15" x14ac:dyDescent="0.25">
      <c r="A17" s="32">
        <v>16</v>
      </c>
      <c r="B17" s="7" t="s">
        <v>54</v>
      </c>
      <c r="C17" s="8">
        <f>E15+1</f>
        <v>45105</v>
      </c>
      <c r="D17" s="9">
        <v>135</v>
      </c>
      <c r="E17" s="8">
        <f>C17+D17-1</f>
        <v>45239</v>
      </c>
    </row>
    <row r="18" spans="1:5" ht="26.25" x14ac:dyDescent="0.25">
      <c r="A18" s="32">
        <v>17</v>
      </c>
      <c r="B18" s="13" t="s">
        <v>52</v>
      </c>
      <c r="C18" s="14">
        <f>C17</f>
        <v>45105</v>
      </c>
      <c r="D18" s="15">
        <v>105</v>
      </c>
      <c r="E18" s="14">
        <f t="shared" ref="E18:E29" si="4">C18+D18-1</f>
        <v>45209</v>
      </c>
    </row>
    <row r="19" spans="1:5" ht="28.5" x14ac:dyDescent="0.25">
      <c r="A19" s="32">
        <v>18</v>
      </c>
      <c r="B19" s="10" t="s">
        <v>59</v>
      </c>
      <c r="C19" s="11">
        <f>C18</f>
        <v>45105</v>
      </c>
      <c r="D19" s="12">
        <v>135</v>
      </c>
      <c r="E19" s="11">
        <f t="shared" si="4"/>
        <v>45239</v>
      </c>
    </row>
    <row r="20" spans="1:5" x14ac:dyDescent="0.25">
      <c r="A20" s="32">
        <v>19</v>
      </c>
      <c r="B20" s="10" t="s">
        <v>39</v>
      </c>
      <c r="C20" s="11">
        <f>C19</f>
        <v>45105</v>
      </c>
      <c r="D20" s="12">
        <f>D18</f>
        <v>105</v>
      </c>
      <c r="E20" s="11">
        <f t="shared" si="4"/>
        <v>45209</v>
      </c>
    </row>
    <row r="21" spans="1:5" x14ac:dyDescent="0.25">
      <c r="A21" s="32">
        <v>20</v>
      </c>
      <c r="B21" s="29" t="s">
        <v>71</v>
      </c>
      <c r="C21" s="30">
        <f>C17</f>
        <v>45105</v>
      </c>
      <c r="D21" s="31">
        <v>2</v>
      </c>
      <c r="E21" s="30">
        <f t="shared" si="4"/>
        <v>45106</v>
      </c>
    </row>
    <row r="22" spans="1:5" x14ac:dyDescent="0.25">
      <c r="A22" s="32">
        <v>21</v>
      </c>
      <c r="B22" s="25" t="s">
        <v>44</v>
      </c>
      <c r="C22" s="23">
        <f>E17+1</f>
        <v>45240</v>
      </c>
      <c r="D22" s="24">
        <v>126</v>
      </c>
      <c r="E22" s="23">
        <f>C22+D22-1</f>
        <v>45365</v>
      </c>
    </row>
    <row r="23" spans="1:5" x14ac:dyDescent="0.25">
      <c r="A23" s="32">
        <v>22</v>
      </c>
      <c r="B23" s="131" t="s">
        <v>14</v>
      </c>
      <c r="C23" s="131"/>
      <c r="D23" s="131"/>
      <c r="E23" s="131"/>
    </row>
    <row r="24" spans="1:5" ht="15" x14ac:dyDescent="0.25">
      <c r="A24" s="32">
        <v>23</v>
      </c>
      <c r="B24" s="7" t="s">
        <v>55</v>
      </c>
      <c r="C24" s="8">
        <v>45366</v>
      </c>
      <c r="D24" s="9">
        <v>128</v>
      </c>
      <c r="E24" s="8">
        <f t="shared" si="4"/>
        <v>45493</v>
      </c>
    </row>
    <row r="25" spans="1:5" x14ac:dyDescent="0.25">
      <c r="A25" s="32">
        <v>24</v>
      </c>
      <c r="B25" s="13" t="s">
        <v>79</v>
      </c>
      <c r="C25" s="14">
        <f>C24</f>
        <v>45366</v>
      </c>
      <c r="D25" s="15">
        <f>D24</f>
        <v>128</v>
      </c>
      <c r="E25" s="14">
        <f t="shared" si="4"/>
        <v>45493</v>
      </c>
    </row>
    <row r="26" spans="1:5" x14ac:dyDescent="0.25">
      <c r="A26" s="32">
        <v>26</v>
      </c>
      <c r="B26" s="20" t="s">
        <v>80</v>
      </c>
      <c r="C26" s="21">
        <f>C25+21</f>
        <v>45387</v>
      </c>
      <c r="D26" s="22">
        <v>14</v>
      </c>
      <c r="E26" s="21">
        <f t="shared" si="4"/>
        <v>45400</v>
      </c>
    </row>
    <row r="27" spans="1:5" x14ac:dyDescent="0.25">
      <c r="A27" s="32">
        <v>27</v>
      </c>
      <c r="B27" s="10" t="s">
        <v>40</v>
      </c>
      <c r="C27" s="11">
        <f>C25</f>
        <v>45366</v>
      </c>
      <c r="D27" s="12">
        <v>112</v>
      </c>
      <c r="E27" s="11">
        <f t="shared" si="4"/>
        <v>45477</v>
      </c>
    </row>
    <row r="28" spans="1:5" x14ac:dyDescent="0.25">
      <c r="A28" s="32">
        <v>28</v>
      </c>
      <c r="B28" s="10" t="s">
        <v>77</v>
      </c>
      <c r="C28" s="11">
        <f>E27+1</f>
        <v>45478</v>
      </c>
      <c r="D28" s="12">
        <v>3</v>
      </c>
      <c r="E28" s="11">
        <f>C28+D28-1</f>
        <v>45480</v>
      </c>
    </row>
    <row r="29" spans="1:5" ht="15" x14ac:dyDescent="0.25">
      <c r="A29" s="32">
        <v>29</v>
      </c>
      <c r="B29" s="7" t="s">
        <v>49</v>
      </c>
      <c r="C29" s="8">
        <f>E24+1</f>
        <v>45494</v>
      </c>
      <c r="D29" s="9">
        <v>121</v>
      </c>
      <c r="E29" s="8">
        <f t="shared" si="4"/>
        <v>45614</v>
      </c>
    </row>
    <row r="30" spans="1:5" x14ac:dyDescent="0.25">
      <c r="A30" s="32">
        <v>29</v>
      </c>
      <c r="B30" s="13" t="s">
        <v>78</v>
      </c>
      <c r="C30" s="14">
        <f>C29</f>
        <v>45494</v>
      </c>
      <c r="D30" s="15">
        <v>121</v>
      </c>
      <c r="E30" s="14">
        <f>C30+D30-1</f>
        <v>45614</v>
      </c>
    </row>
    <row r="31" spans="1:5" x14ac:dyDescent="0.25">
      <c r="A31" s="32">
        <v>30</v>
      </c>
      <c r="B31" s="20" t="s">
        <v>81</v>
      </c>
      <c r="C31" s="21">
        <f>C30+21</f>
        <v>45515</v>
      </c>
      <c r="D31" s="22">
        <v>14</v>
      </c>
      <c r="E31" s="21">
        <f t="shared" ref="E31:E35" si="5">C31+D31-1</f>
        <v>45528</v>
      </c>
    </row>
    <row r="32" spans="1:5" x14ac:dyDescent="0.25">
      <c r="A32" s="32">
        <v>31</v>
      </c>
      <c r="B32" s="10" t="s">
        <v>46</v>
      </c>
      <c r="C32" s="21">
        <f>C30</f>
        <v>45494</v>
      </c>
      <c r="D32" s="22">
        <v>21</v>
      </c>
      <c r="E32" s="11">
        <f t="shared" si="5"/>
        <v>45514</v>
      </c>
    </row>
    <row r="33" spans="1:5" ht="28.5" x14ac:dyDescent="0.25">
      <c r="A33" s="32">
        <v>32</v>
      </c>
      <c r="B33" s="10" t="s">
        <v>45</v>
      </c>
      <c r="C33" s="21">
        <f>C29</f>
        <v>45494</v>
      </c>
      <c r="D33" s="22">
        <v>121</v>
      </c>
      <c r="E33" s="11">
        <f t="shared" si="5"/>
        <v>45614</v>
      </c>
    </row>
    <row r="34" spans="1:5" x14ac:dyDescent="0.25">
      <c r="A34" s="32">
        <v>33</v>
      </c>
      <c r="B34" s="29" t="s">
        <v>47</v>
      </c>
      <c r="C34" s="30">
        <f>C29</f>
        <v>45494</v>
      </c>
      <c r="D34" s="31">
        <v>28</v>
      </c>
      <c r="E34" s="30">
        <f t="shared" si="5"/>
        <v>45521</v>
      </c>
    </row>
    <row r="35" spans="1:5" ht="15" x14ac:dyDescent="0.25">
      <c r="A35" s="32">
        <v>34</v>
      </c>
      <c r="B35" s="7" t="s">
        <v>65</v>
      </c>
      <c r="C35" s="8">
        <f>E29+1</f>
        <v>45615</v>
      </c>
      <c r="D35" s="9">
        <v>23</v>
      </c>
      <c r="E35" s="8">
        <f t="shared" si="5"/>
        <v>45637</v>
      </c>
    </row>
    <row r="36" spans="1:5" x14ac:dyDescent="0.25">
      <c r="A36" s="32">
        <v>35</v>
      </c>
      <c r="B36" s="10" t="s">
        <v>61</v>
      </c>
      <c r="C36" s="11">
        <f>C35</f>
        <v>45615</v>
      </c>
      <c r="D36" s="12">
        <f>D35</f>
        <v>23</v>
      </c>
      <c r="E36" s="11">
        <f>C36+D36-1</f>
        <v>45637</v>
      </c>
    </row>
    <row r="37" spans="1:5" x14ac:dyDescent="0.25">
      <c r="A37" s="32">
        <v>36</v>
      </c>
      <c r="B37" s="10" t="s">
        <v>60</v>
      </c>
      <c r="C37" s="11">
        <f>C35</f>
        <v>45615</v>
      </c>
      <c r="D37" s="12">
        <f>D35</f>
        <v>23</v>
      </c>
      <c r="E37" s="11">
        <f>C37+D37-1</f>
        <v>45637</v>
      </c>
    </row>
    <row r="38" spans="1:5" x14ac:dyDescent="0.25">
      <c r="A38" s="32">
        <v>37</v>
      </c>
      <c r="B38" s="25" t="s">
        <v>63</v>
      </c>
      <c r="C38" s="23">
        <f>E35+1</f>
        <v>45638</v>
      </c>
      <c r="D38" s="24">
        <v>93</v>
      </c>
      <c r="E38" s="23">
        <f>C38+D38-1</f>
        <v>45730</v>
      </c>
    </row>
    <row r="39" spans="1:5" x14ac:dyDescent="0.25">
      <c r="A39" s="32">
        <v>38</v>
      </c>
      <c r="B39" s="131" t="s">
        <v>62</v>
      </c>
      <c r="C39" s="131"/>
      <c r="D39" s="131"/>
      <c r="E39" s="131"/>
    </row>
    <row r="40" spans="1:5" ht="15" x14ac:dyDescent="0.25">
      <c r="A40" s="32">
        <v>39</v>
      </c>
      <c r="B40" s="7" t="s">
        <v>85</v>
      </c>
      <c r="C40" s="8">
        <v>45731</v>
      </c>
      <c r="D40" s="9">
        <v>42</v>
      </c>
      <c r="E40" s="8">
        <f t="shared" ref="E40" si="6">C40+D40-1</f>
        <v>45772</v>
      </c>
    </row>
    <row r="41" spans="1:5" ht="28.5" x14ac:dyDescent="0.25">
      <c r="A41" s="32">
        <v>40</v>
      </c>
      <c r="B41" s="10" t="s">
        <v>86</v>
      </c>
      <c r="C41" s="11">
        <f>C40</f>
        <v>45731</v>
      </c>
      <c r="D41" s="12">
        <v>42</v>
      </c>
      <c r="E41" s="11">
        <f>C41+D41-1</f>
        <v>45772</v>
      </c>
    </row>
    <row r="42" spans="1:5" x14ac:dyDescent="0.25">
      <c r="A42" s="32">
        <v>41</v>
      </c>
      <c r="B42" s="10" t="s">
        <v>87</v>
      </c>
      <c r="C42" s="11">
        <f>C40</f>
        <v>45731</v>
      </c>
      <c r="D42" s="12">
        <v>2</v>
      </c>
      <c r="E42" s="11">
        <f>C42+D42-1</f>
        <v>45732</v>
      </c>
    </row>
    <row r="43" spans="1:5" ht="15.75" customHeight="1" x14ac:dyDescent="0.25">
      <c r="A43" s="32">
        <v>43</v>
      </c>
      <c r="B43" s="29" t="s">
        <v>66</v>
      </c>
      <c r="C43" s="30">
        <f>C40</f>
        <v>45731</v>
      </c>
      <c r="D43" s="31">
        <v>2</v>
      </c>
      <c r="E43" s="30">
        <f t="shared" ref="E43:E45" si="7">C43+D43-1</f>
        <v>45732</v>
      </c>
    </row>
    <row r="44" spans="1:5" ht="15.75" customHeight="1" x14ac:dyDescent="0.25">
      <c r="A44" s="32">
        <v>44</v>
      </c>
      <c r="B44" s="7" t="s">
        <v>84</v>
      </c>
      <c r="C44" s="8">
        <f>E40+1</f>
        <v>45773</v>
      </c>
      <c r="D44" s="9">
        <v>12</v>
      </c>
      <c r="E44" s="8">
        <f t="shared" si="7"/>
        <v>45784</v>
      </c>
    </row>
    <row r="45" spans="1:5" ht="15.75" customHeight="1" x14ac:dyDescent="0.25">
      <c r="A45" s="32">
        <v>45</v>
      </c>
      <c r="B45" s="10" t="s">
        <v>46</v>
      </c>
      <c r="C45" s="21">
        <f>C44</f>
        <v>45773</v>
      </c>
      <c r="D45" s="22">
        <v>12</v>
      </c>
      <c r="E45" s="11">
        <f t="shared" si="7"/>
        <v>45784</v>
      </c>
    </row>
    <row r="46" spans="1:5" ht="28.5" x14ac:dyDescent="0.25">
      <c r="A46" s="32">
        <v>46</v>
      </c>
      <c r="B46" s="10" t="s">
        <v>88</v>
      </c>
      <c r="C46" s="11">
        <f>C44</f>
        <v>45773</v>
      </c>
      <c r="D46" s="12">
        <v>7</v>
      </c>
      <c r="E46" s="11">
        <f>C46+D46-1</f>
        <v>45779</v>
      </c>
    </row>
    <row r="47" spans="1:5" ht="15.75" customHeight="1" x14ac:dyDescent="0.25">
      <c r="A47" s="32">
        <v>47</v>
      </c>
      <c r="B47" s="7" t="s">
        <v>67</v>
      </c>
      <c r="C47" s="8">
        <f>E44+1</f>
        <v>45785</v>
      </c>
      <c r="D47" s="9">
        <v>21</v>
      </c>
      <c r="E47" s="8">
        <f>C47+D47-1</f>
        <v>45805</v>
      </c>
    </row>
    <row r="48" spans="1:5" x14ac:dyDescent="0.25">
      <c r="A48" s="32">
        <v>48</v>
      </c>
      <c r="B48" s="10" t="s">
        <v>83</v>
      </c>
      <c r="C48" s="11">
        <f>C47</f>
        <v>45785</v>
      </c>
      <c r="D48" s="12">
        <f>D47</f>
        <v>21</v>
      </c>
      <c r="E48" s="11">
        <f>C48+D48-1</f>
        <v>45805</v>
      </c>
    </row>
    <row r="49" spans="1:5" ht="15" x14ac:dyDescent="0.25">
      <c r="A49" s="32">
        <v>49</v>
      </c>
      <c r="B49" s="7" t="s">
        <v>69</v>
      </c>
      <c r="C49" s="8">
        <f>E47+1</f>
        <v>45806</v>
      </c>
      <c r="D49" s="9">
        <v>60</v>
      </c>
      <c r="E49" s="8">
        <f t="shared" ref="E49" si="8">C49+D49-1</f>
        <v>45865</v>
      </c>
    </row>
    <row r="50" spans="1:5" ht="28.5" x14ac:dyDescent="0.25">
      <c r="A50" s="32">
        <v>50</v>
      </c>
      <c r="B50" s="10" t="s">
        <v>70</v>
      </c>
      <c r="C50" s="11">
        <f>C49</f>
        <v>45806</v>
      </c>
      <c r="D50" s="12">
        <v>3</v>
      </c>
      <c r="E50" s="11">
        <f>C50+D50-1</f>
        <v>45808</v>
      </c>
    </row>
    <row r="51" spans="1:5" x14ac:dyDescent="0.25">
      <c r="A51" s="32">
        <v>51</v>
      </c>
      <c r="B51" s="29" t="s">
        <v>66</v>
      </c>
      <c r="C51" s="30">
        <f>C49</f>
        <v>45806</v>
      </c>
      <c r="D51" s="31">
        <v>3</v>
      </c>
      <c r="E51" s="30">
        <f t="shared" ref="E51" si="9">C51+D51-1</f>
        <v>45808</v>
      </c>
    </row>
    <row r="52" spans="1:5" ht="28.5" x14ac:dyDescent="0.25">
      <c r="A52" s="32">
        <v>52</v>
      </c>
      <c r="B52" s="10" t="s">
        <v>70</v>
      </c>
      <c r="C52" s="11">
        <f>E50+14</f>
        <v>45822</v>
      </c>
      <c r="D52" s="12">
        <v>3</v>
      </c>
      <c r="E52" s="11">
        <f>C52+D52-1</f>
        <v>45824</v>
      </c>
    </row>
    <row r="53" spans="1:5" x14ac:dyDescent="0.25">
      <c r="A53" s="32">
        <v>53</v>
      </c>
      <c r="B53" s="29" t="s">
        <v>66</v>
      </c>
      <c r="C53" s="30">
        <f>E51+14</f>
        <v>45822</v>
      </c>
      <c r="D53" s="31">
        <v>3</v>
      </c>
      <c r="E53" s="30">
        <f t="shared" ref="E53" si="10">C53+D53-1</f>
        <v>45824</v>
      </c>
    </row>
    <row r="54" spans="1:5" x14ac:dyDescent="0.25">
      <c r="C54" s="2"/>
      <c r="E54" s="2"/>
    </row>
    <row r="55" spans="1:5" x14ac:dyDescent="0.25">
      <c r="C55" s="2"/>
      <c r="E55" s="2"/>
    </row>
    <row r="56" spans="1:5" x14ac:dyDescent="0.25">
      <c r="C56" s="2"/>
      <c r="E56" s="2"/>
    </row>
    <row r="57" spans="1:5" x14ac:dyDescent="0.25">
      <c r="C57" s="2"/>
      <c r="E57" s="2"/>
    </row>
    <row r="58" spans="1:5" x14ac:dyDescent="0.25">
      <c r="C58" s="2"/>
      <c r="E58" s="2"/>
    </row>
    <row r="59" spans="1:5" x14ac:dyDescent="0.25">
      <c r="C59" s="2"/>
      <c r="E59" s="2"/>
    </row>
    <row r="60" spans="1:5" x14ac:dyDescent="0.25">
      <c r="C60" s="2"/>
      <c r="E60" s="2"/>
    </row>
    <row r="61" spans="1:5" x14ac:dyDescent="0.25">
      <c r="C61" s="2"/>
      <c r="E61" s="2"/>
    </row>
    <row r="62" spans="1:5" x14ac:dyDescent="0.25">
      <c r="C62" s="2"/>
      <c r="E62" s="2"/>
    </row>
    <row r="63" spans="1:5" x14ac:dyDescent="0.25">
      <c r="C63" s="2"/>
      <c r="E63" s="2"/>
    </row>
    <row r="64" spans="1:5" x14ac:dyDescent="0.25">
      <c r="C64" s="2"/>
      <c r="E64" s="2"/>
    </row>
    <row r="65" spans="3:5" x14ac:dyDescent="0.25">
      <c r="C65" s="2"/>
      <c r="E65" s="2"/>
    </row>
    <row r="66" spans="3:5" x14ac:dyDescent="0.25">
      <c r="C66" s="2"/>
      <c r="E66" s="2"/>
    </row>
    <row r="67" spans="3:5" x14ac:dyDescent="0.25">
      <c r="C67" s="2"/>
      <c r="E67" s="2"/>
    </row>
    <row r="68" spans="3:5" x14ac:dyDescent="0.25">
      <c r="C68" s="2"/>
      <c r="E68" s="2"/>
    </row>
    <row r="69" spans="3:5" x14ac:dyDescent="0.25">
      <c r="C69" s="2"/>
      <c r="E69" s="2"/>
    </row>
    <row r="70" spans="3:5" x14ac:dyDescent="0.25">
      <c r="C70" s="2"/>
      <c r="E70" s="2"/>
    </row>
  </sheetData>
  <mergeCells count="4">
    <mergeCell ref="B2:E2"/>
    <mergeCell ref="B14:E14"/>
    <mergeCell ref="B23:E23"/>
    <mergeCell ref="B39:E39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49051-AE10-47A9-9A99-46A7263360F7}">
  <sheetPr>
    <tabColor theme="7" tint="-0.249977111117893"/>
  </sheetPr>
  <dimension ref="A1:E75"/>
  <sheetViews>
    <sheetView zoomScale="115" zoomScaleNormal="115" workbookViewId="0">
      <selection activeCell="N15" sqref="N15"/>
    </sheetView>
  </sheetViews>
  <sheetFormatPr defaultRowHeight="14.25" x14ac:dyDescent="0.25"/>
  <cols>
    <col min="1" max="1" width="4" style="33" bestFit="1" customWidth="1"/>
    <col min="2" max="2" width="61.5703125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16384" width="9.140625" style="1"/>
  </cols>
  <sheetData>
    <row r="1" spans="1:5" ht="15" x14ac:dyDescent="0.25">
      <c r="A1" s="32"/>
      <c r="B1" s="5" t="s">
        <v>57</v>
      </c>
      <c r="C1" s="6" t="s">
        <v>1</v>
      </c>
      <c r="D1" s="6" t="s">
        <v>2</v>
      </c>
      <c r="E1" s="6" t="s">
        <v>3</v>
      </c>
    </row>
    <row r="2" spans="1:5" x14ac:dyDescent="0.25">
      <c r="A2" s="32">
        <v>1</v>
      </c>
      <c r="B2" s="131" t="s">
        <v>5</v>
      </c>
      <c r="C2" s="131"/>
      <c r="D2" s="131"/>
      <c r="E2" s="131"/>
    </row>
    <row r="3" spans="1:5" ht="15" x14ac:dyDescent="0.25">
      <c r="A3" s="32">
        <f>A2+1</f>
        <v>2</v>
      </c>
      <c r="B3" s="7" t="s">
        <v>4</v>
      </c>
      <c r="C3" s="8">
        <v>44835</v>
      </c>
      <c r="D3" s="9">
        <v>81</v>
      </c>
      <c r="E3" s="8">
        <f t="shared" ref="E3" si="0">C3+D3-1</f>
        <v>44915</v>
      </c>
    </row>
    <row r="4" spans="1:5" x14ac:dyDescent="0.25">
      <c r="A4" s="32">
        <f t="shared" ref="A4:A58" si="1">A3+1</f>
        <v>3</v>
      </c>
      <c r="B4" s="26" t="s">
        <v>58</v>
      </c>
      <c r="C4" s="27">
        <f>C3</f>
        <v>44835</v>
      </c>
      <c r="D4" s="28">
        <f>30*(6+4)</f>
        <v>300</v>
      </c>
      <c r="E4" s="27">
        <f>C4+D4-1</f>
        <v>45134</v>
      </c>
    </row>
    <row r="5" spans="1:5" ht="26.25" x14ac:dyDescent="0.25">
      <c r="A5" s="32">
        <f t="shared" si="1"/>
        <v>4</v>
      </c>
      <c r="B5" s="10" t="s">
        <v>98</v>
      </c>
      <c r="C5" s="11">
        <f>C3</f>
        <v>44835</v>
      </c>
      <c r="D5" s="12">
        <v>2</v>
      </c>
      <c r="E5" s="11">
        <f>C5+D5-1</f>
        <v>44836</v>
      </c>
    </row>
    <row r="6" spans="1:5" x14ac:dyDescent="0.25">
      <c r="A6" s="32">
        <f t="shared" si="1"/>
        <v>5</v>
      </c>
      <c r="B6" s="17" t="s">
        <v>16</v>
      </c>
      <c r="C6" s="18">
        <f>C3+15</f>
        <v>44850</v>
      </c>
      <c r="D6" s="19">
        <v>4</v>
      </c>
      <c r="E6" s="18">
        <f>C6+D6-1</f>
        <v>44853</v>
      </c>
    </row>
    <row r="7" spans="1:5" x14ac:dyDescent="0.25">
      <c r="A7" s="32">
        <f t="shared" si="1"/>
        <v>6</v>
      </c>
      <c r="B7" s="17" t="s">
        <v>17</v>
      </c>
      <c r="C7" s="18">
        <f>E6+1</f>
        <v>44854</v>
      </c>
      <c r="D7" s="19">
        <v>3</v>
      </c>
      <c r="E7" s="18">
        <f>C7+D7-1</f>
        <v>44856</v>
      </c>
    </row>
    <row r="8" spans="1:5" x14ac:dyDescent="0.25">
      <c r="A8" s="32">
        <f t="shared" si="1"/>
        <v>7</v>
      </c>
      <c r="B8" s="20" t="s">
        <v>50</v>
      </c>
      <c r="C8" s="21">
        <f>E7+1</f>
        <v>44857</v>
      </c>
      <c r="D8" s="22">
        <v>8</v>
      </c>
      <c r="E8" s="21">
        <f t="shared" ref="E8" si="2">C8+D8-1</f>
        <v>44864</v>
      </c>
    </row>
    <row r="9" spans="1:5" x14ac:dyDescent="0.25">
      <c r="A9" s="32">
        <f t="shared" si="1"/>
        <v>8</v>
      </c>
      <c r="B9" s="10" t="s">
        <v>25</v>
      </c>
      <c r="C9" s="11">
        <f>E8+1</f>
        <v>44865</v>
      </c>
      <c r="D9" s="12">
        <v>6</v>
      </c>
      <c r="E9" s="11">
        <f>C9+D9-1</f>
        <v>44870</v>
      </c>
    </row>
    <row r="10" spans="1:5" x14ac:dyDescent="0.25">
      <c r="A10" s="32">
        <f t="shared" si="1"/>
        <v>9</v>
      </c>
      <c r="B10" s="10" t="s">
        <v>103</v>
      </c>
      <c r="C10" s="11">
        <f t="shared" ref="C10" si="3">E9+1</f>
        <v>44871</v>
      </c>
      <c r="D10" s="12">
        <v>6</v>
      </c>
      <c r="E10" s="11">
        <f>C10+D10-1</f>
        <v>44876</v>
      </c>
    </row>
    <row r="11" spans="1:5" x14ac:dyDescent="0.25">
      <c r="A11" s="32">
        <f t="shared" si="1"/>
        <v>10</v>
      </c>
      <c r="B11" s="10" t="s">
        <v>101</v>
      </c>
      <c r="C11" s="11">
        <f>E10+1</f>
        <v>44877</v>
      </c>
      <c r="D11" s="12">
        <v>4</v>
      </c>
      <c r="E11" s="11">
        <f>C11+D11-1</f>
        <v>44880</v>
      </c>
    </row>
    <row r="12" spans="1:5" x14ac:dyDescent="0.25">
      <c r="A12" s="32">
        <f t="shared" si="1"/>
        <v>11</v>
      </c>
      <c r="B12" s="10" t="s">
        <v>104</v>
      </c>
      <c r="C12" s="11">
        <f>E11+1</f>
        <v>44881</v>
      </c>
      <c r="D12" s="12">
        <v>4</v>
      </c>
      <c r="E12" s="11">
        <f>C12+D12-1</f>
        <v>44884</v>
      </c>
    </row>
    <row r="13" spans="1:5" x14ac:dyDescent="0.25">
      <c r="A13" s="32">
        <f t="shared" si="1"/>
        <v>12</v>
      </c>
      <c r="B13" s="20" t="s">
        <v>102</v>
      </c>
      <c r="C13" s="21">
        <f>E12+1</f>
        <v>44885</v>
      </c>
      <c r="D13" s="22">
        <v>10</v>
      </c>
      <c r="E13" s="21">
        <f t="shared" ref="E13" si="4">C13+D13-1</f>
        <v>44894</v>
      </c>
    </row>
    <row r="14" spans="1:5" ht="26.25" x14ac:dyDescent="0.25">
      <c r="A14" s="32">
        <f t="shared" si="1"/>
        <v>13</v>
      </c>
      <c r="B14" s="10" t="s">
        <v>10</v>
      </c>
      <c r="C14" s="11">
        <f>E13+1</f>
        <v>44895</v>
      </c>
      <c r="D14" s="12">
        <v>14</v>
      </c>
      <c r="E14" s="11">
        <f>C14+D14-1</f>
        <v>44908</v>
      </c>
    </row>
    <row r="15" spans="1:5" x14ac:dyDescent="0.25">
      <c r="A15" s="32">
        <f t="shared" si="1"/>
        <v>14</v>
      </c>
      <c r="B15" s="25" t="s">
        <v>35</v>
      </c>
      <c r="C15" s="23">
        <f>E3+1</f>
        <v>44916</v>
      </c>
      <c r="D15" s="24">
        <v>84</v>
      </c>
      <c r="E15" s="23">
        <f>C15+D15-1</f>
        <v>44999</v>
      </c>
    </row>
    <row r="16" spans="1:5" x14ac:dyDescent="0.25">
      <c r="A16" s="32">
        <f t="shared" si="1"/>
        <v>15</v>
      </c>
      <c r="B16" s="131" t="s">
        <v>15</v>
      </c>
      <c r="C16" s="131"/>
      <c r="D16" s="131"/>
      <c r="E16" s="131"/>
    </row>
    <row r="17" spans="1:5" ht="15" x14ac:dyDescent="0.25">
      <c r="A17" s="32">
        <f t="shared" si="1"/>
        <v>16</v>
      </c>
      <c r="B17" s="7" t="s">
        <v>53</v>
      </c>
      <c r="C17" s="8">
        <v>45000</v>
      </c>
      <c r="D17" s="9">
        <v>105</v>
      </c>
      <c r="E17" s="8">
        <f>C17+D17-1</f>
        <v>45104</v>
      </c>
    </row>
    <row r="18" spans="1:5" ht="26.25" x14ac:dyDescent="0.25">
      <c r="A18" s="32">
        <f t="shared" si="1"/>
        <v>17</v>
      </c>
      <c r="B18" s="13" t="s">
        <v>99</v>
      </c>
      <c r="C18" s="14">
        <f>C17</f>
        <v>45000</v>
      </c>
      <c r="D18" s="15">
        <v>105</v>
      </c>
      <c r="E18" s="14">
        <f>C18+D18-1</f>
        <v>45104</v>
      </c>
    </row>
    <row r="19" spans="1:5" ht="26.25" x14ac:dyDescent="0.25">
      <c r="A19" s="32">
        <f t="shared" si="1"/>
        <v>18</v>
      </c>
      <c r="B19" s="20" t="s">
        <v>105</v>
      </c>
      <c r="C19" s="36">
        <f>C18+75</f>
        <v>45075</v>
      </c>
      <c r="D19" s="37">
        <v>8</v>
      </c>
      <c r="E19" s="36">
        <f>C19+D19-1</f>
        <v>45082</v>
      </c>
    </row>
    <row r="20" spans="1:5" ht="15" x14ac:dyDescent="0.25">
      <c r="A20" s="32">
        <f t="shared" si="1"/>
        <v>19</v>
      </c>
      <c r="B20" s="7" t="s">
        <v>54</v>
      </c>
      <c r="C20" s="8">
        <f>E17+1</f>
        <v>45105</v>
      </c>
      <c r="D20" s="9">
        <v>147</v>
      </c>
      <c r="E20" s="8">
        <f>C20+D20-1</f>
        <v>45251</v>
      </c>
    </row>
    <row r="21" spans="1:5" ht="26.25" x14ac:dyDescent="0.25">
      <c r="A21" s="32">
        <f t="shared" si="1"/>
        <v>20</v>
      </c>
      <c r="B21" s="13" t="s">
        <v>100</v>
      </c>
      <c r="C21" s="14">
        <f>C20</f>
        <v>45105</v>
      </c>
      <c r="D21" s="15">
        <v>105</v>
      </c>
      <c r="E21" s="14">
        <f t="shared" ref="E21:E33" si="5">C21+D21-1</f>
        <v>45209</v>
      </c>
    </row>
    <row r="22" spans="1:5" ht="26.25" x14ac:dyDescent="0.25">
      <c r="A22" s="32">
        <f t="shared" si="1"/>
        <v>21</v>
      </c>
      <c r="B22" s="20" t="s">
        <v>106</v>
      </c>
      <c r="C22" s="21">
        <f>C21+75</f>
        <v>45180</v>
      </c>
      <c r="D22" s="22">
        <v>8</v>
      </c>
      <c r="E22" s="21">
        <f>C22+D22-1</f>
        <v>45187</v>
      </c>
    </row>
    <row r="23" spans="1:5" ht="28.5" x14ac:dyDescent="0.25">
      <c r="A23" s="32">
        <f t="shared" si="1"/>
        <v>22</v>
      </c>
      <c r="B23" s="10" t="s">
        <v>59</v>
      </c>
      <c r="C23" s="11">
        <f>C21</f>
        <v>45105</v>
      </c>
      <c r="D23" s="12">
        <f>D20</f>
        <v>147</v>
      </c>
      <c r="E23" s="11">
        <f t="shared" si="5"/>
        <v>45251</v>
      </c>
    </row>
    <row r="24" spans="1:5" x14ac:dyDescent="0.25">
      <c r="A24" s="32">
        <f t="shared" si="1"/>
        <v>23</v>
      </c>
      <c r="B24" s="10" t="s">
        <v>109</v>
      </c>
      <c r="C24" s="11">
        <f>C23</f>
        <v>45105</v>
      </c>
      <c r="D24" s="12">
        <f>D21</f>
        <v>105</v>
      </c>
      <c r="E24" s="11">
        <f t="shared" si="5"/>
        <v>45209</v>
      </c>
    </row>
    <row r="25" spans="1:5" x14ac:dyDescent="0.25">
      <c r="A25" s="32">
        <f t="shared" si="1"/>
        <v>24</v>
      </c>
      <c r="B25" s="29" t="s">
        <v>71</v>
      </c>
      <c r="C25" s="30">
        <f>C20</f>
        <v>45105</v>
      </c>
      <c r="D25" s="31">
        <v>2</v>
      </c>
      <c r="E25" s="30">
        <f t="shared" si="5"/>
        <v>45106</v>
      </c>
    </row>
    <row r="26" spans="1:5" x14ac:dyDescent="0.25">
      <c r="A26" s="32">
        <f t="shared" si="1"/>
        <v>25</v>
      </c>
      <c r="B26" s="25" t="s">
        <v>44</v>
      </c>
      <c r="C26" s="23">
        <f>E20+1</f>
        <v>45252</v>
      </c>
      <c r="D26" s="24">
        <v>114</v>
      </c>
      <c r="E26" s="23">
        <f>C26+D26-1</f>
        <v>45365</v>
      </c>
    </row>
    <row r="27" spans="1:5" x14ac:dyDescent="0.25">
      <c r="A27" s="32">
        <f t="shared" si="1"/>
        <v>26</v>
      </c>
      <c r="B27" s="131" t="s">
        <v>14</v>
      </c>
      <c r="C27" s="131"/>
      <c r="D27" s="131"/>
      <c r="E27" s="131"/>
    </row>
    <row r="28" spans="1:5" ht="15" x14ac:dyDescent="0.25">
      <c r="A28" s="32">
        <f t="shared" si="1"/>
        <v>27</v>
      </c>
      <c r="B28" s="7" t="s">
        <v>55</v>
      </c>
      <c r="C28" s="8">
        <v>45366</v>
      </c>
      <c r="D28" s="9">
        <v>128</v>
      </c>
      <c r="E28" s="8">
        <f t="shared" si="5"/>
        <v>45493</v>
      </c>
    </row>
    <row r="29" spans="1:5" x14ac:dyDescent="0.25">
      <c r="A29" s="32">
        <f t="shared" si="1"/>
        <v>28</v>
      </c>
      <c r="B29" s="13" t="s">
        <v>95</v>
      </c>
      <c r="C29" s="14">
        <f>C28</f>
        <v>45366</v>
      </c>
      <c r="D29" s="15">
        <f>D28</f>
        <v>128</v>
      </c>
      <c r="E29" s="14">
        <f t="shared" si="5"/>
        <v>45493</v>
      </c>
    </row>
    <row r="30" spans="1:5" x14ac:dyDescent="0.25">
      <c r="A30" s="32">
        <f t="shared" si="1"/>
        <v>29</v>
      </c>
      <c r="B30" s="20" t="s">
        <v>96</v>
      </c>
      <c r="C30" s="21">
        <f>C29+21</f>
        <v>45387</v>
      </c>
      <c r="D30" s="22">
        <v>14</v>
      </c>
      <c r="E30" s="21">
        <f t="shared" si="5"/>
        <v>45400</v>
      </c>
    </row>
    <row r="31" spans="1:5" x14ac:dyDescent="0.25">
      <c r="A31" s="32">
        <f t="shared" si="1"/>
        <v>30</v>
      </c>
      <c r="B31" s="10" t="s">
        <v>40</v>
      </c>
      <c r="C31" s="11">
        <f>C29</f>
        <v>45366</v>
      </c>
      <c r="D31" s="12">
        <v>112</v>
      </c>
      <c r="E31" s="11">
        <f t="shared" si="5"/>
        <v>45477</v>
      </c>
    </row>
    <row r="32" spans="1:5" x14ac:dyDescent="0.25">
      <c r="A32" s="32">
        <f t="shared" si="1"/>
        <v>31</v>
      </c>
      <c r="B32" s="10" t="s">
        <v>107</v>
      </c>
      <c r="C32" s="11">
        <f>E31+1</f>
        <v>45478</v>
      </c>
      <c r="D32" s="12">
        <v>3</v>
      </c>
      <c r="E32" s="11">
        <f>C32+D32-1</f>
        <v>45480</v>
      </c>
    </row>
    <row r="33" spans="1:5" ht="15" x14ac:dyDescent="0.25">
      <c r="A33" s="32">
        <f t="shared" si="1"/>
        <v>32</v>
      </c>
      <c r="B33" s="7" t="s">
        <v>49</v>
      </c>
      <c r="C33" s="8">
        <f>E28+1</f>
        <v>45494</v>
      </c>
      <c r="D33" s="9">
        <v>121</v>
      </c>
      <c r="E33" s="8">
        <f t="shared" si="5"/>
        <v>45614</v>
      </c>
    </row>
    <row r="34" spans="1:5" x14ac:dyDescent="0.25">
      <c r="A34" s="32">
        <f t="shared" si="1"/>
        <v>33</v>
      </c>
      <c r="B34" s="13" t="s">
        <v>21</v>
      </c>
      <c r="C34" s="14">
        <f>C33</f>
        <v>45494</v>
      </c>
      <c r="D34" s="15">
        <v>121</v>
      </c>
      <c r="E34" s="14">
        <f>C34+D34-1</f>
        <v>45614</v>
      </c>
    </row>
    <row r="35" spans="1:5" x14ac:dyDescent="0.25">
      <c r="A35" s="32">
        <f t="shared" si="1"/>
        <v>34</v>
      </c>
      <c r="B35" s="20" t="s">
        <v>97</v>
      </c>
      <c r="C35" s="21">
        <f>C34+21</f>
        <v>45515</v>
      </c>
      <c r="D35" s="22">
        <v>14</v>
      </c>
      <c r="E35" s="21">
        <f t="shared" ref="E35:E40" si="6">C35+D35-1</f>
        <v>45528</v>
      </c>
    </row>
    <row r="36" spans="1:5" x14ac:dyDescent="0.25">
      <c r="A36" s="32">
        <f t="shared" si="1"/>
        <v>35</v>
      </c>
      <c r="B36" s="10" t="s">
        <v>46</v>
      </c>
      <c r="C36" s="21">
        <f>C34</f>
        <v>45494</v>
      </c>
      <c r="D36" s="22">
        <v>21</v>
      </c>
      <c r="E36" s="11">
        <f t="shared" si="6"/>
        <v>45514</v>
      </c>
    </row>
    <row r="37" spans="1:5" ht="28.5" x14ac:dyDescent="0.25">
      <c r="A37" s="32">
        <f t="shared" si="1"/>
        <v>36</v>
      </c>
      <c r="B37" s="10" t="s">
        <v>45</v>
      </c>
      <c r="C37" s="21">
        <f>C33</f>
        <v>45494</v>
      </c>
      <c r="D37" s="22">
        <v>121</v>
      </c>
      <c r="E37" s="11">
        <f t="shared" si="6"/>
        <v>45614</v>
      </c>
    </row>
    <row r="38" spans="1:5" x14ac:dyDescent="0.25">
      <c r="A38" s="32">
        <f t="shared" si="1"/>
        <v>37</v>
      </c>
      <c r="B38" s="10" t="s">
        <v>90</v>
      </c>
      <c r="C38" s="21">
        <f>E33</f>
        <v>45614</v>
      </c>
      <c r="D38" s="34" t="s">
        <v>91</v>
      </c>
      <c r="E38" s="35" t="s">
        <v>91</v>
      </c>
    </row>
    <row r="39" spans="1:5" x14ac:dyDescent="0.25">
      <c r="A39" s="32">
        <f t="shared" si="1"/>
        <v>38</v>
      </c>
      <c r="B39" s="29" t="s">
        <v>47</v>
      </c>
      <c r="C39" s="30">
        <f>C33</f>
        <v>45494</v>
      </c>
      <c r="D39" s="31">
        <v>28</v>
      </c>
      <c r="E39" s="30">
        <f t="shared" si="6"/>
        <v>45521</v>
      </c>
    </row>
    <row r="40" spans="1:5" ht="15" x14ac:dyDescent="0.25">
      <c r="A40" s="32">
        <f t="shared" si="1"/>
        <v>39</v>
      </c>
      <c r="B40" s="7" t="s">
        <v>65</v>
      </c>
      <c r="C40" s="8">
        <f>E33+1</f>
        <v>45615</v>
      </c>
      <c r="D40" s="9">
        <v>23</v>
      </c>
      <c r="E40" s="8">
        <f t="shared" si="6"/>
        <v>45637</v>
      </c>
    </row>
    <row r="41" spans="1:5" x14ac:dyDescent="0.25">
      <c r="A41" s="32">
        <f t="shared" si="1"/>
        <v>40</v>
      </c>
      <c r="B41" s="10" t="s">
        <v>61</v>
      </c>
      <c r="C41" s="11">
        <f>C40</f>
        <v>45615</v>
      </c>
      <c r="D41" s="12">
        <f>D40</f>
        <v>23</v>
      </c>
      <c r="E41" s="11">
        <f>C41+D41-1</f>
        <v>45637</v>
      </c>
    </row>
    <row r="42" spans="1:5" x14ac:dyDescent="0.25">
      <c r="A42" s="32">
        <f t="shared" si="1"/>
        <v>41</v>
      </c>
      <c r="B42" s="10" t="s">
        <v>60</v>
      </c>
      <c r="C42" s="11">
        <f>C40</f>
        <v>45615</v>
      </c>
      <c r="D42" s="12">
        <f>D40</f>
        <v>23</v>
      </c>
      <c r="E42" s="11">
        <f>C42+D42-1</f>
        <v>45637</v>
      </c>
    </row>
    <row r="43" spans="1:5" x14ac:dyDescent="0.25">
      <c r="A43" s="32">
        <f t="shared" si="1"/>
        <v>42</v>
      </c>
      <c r="B43" s="25" t="s">
        <v>63</v>
      </c>
      <c r="C43" s="23">
        <f>E40+1</f>
        <v>45638</v>
      </c>
      <c r="D43" s="24">
        <v>93</v>
      </c>
      <c r="E43" s="23">
        <f>C43+D43-1</f>
        <v>45730</v>
      </c>
    </row>
    <row r="44" spans="1:5" x14ac:dyDescent="0.25">
      <c r="A44" s="32">
        <f t="shared" si="1"/>
        <v>43</v>
      </c>
      <c r="B44" s="131" t="s">
        <v>62</v>
      </c>
      <c r="C44" s="131"/>
      <c r="D44" s="131"/>
      <c r="E44" s="131"/>
    </row>
    <row r="45" spans="1:5" ht="15" x14ac:dyDescent="0.25">
      <c r="A45" s="32">
        <f t="shared" si="1"/>
        <v>44</v>
      </c>
      <c r="B45" s="7" t="s">
        <v>89</v>
      </c>
      <c r="C45" s="8">
        <v>45731</v>
      </c>
      <c r="D45" s="9">
        <v>21</v>
      </c>
      <c r="E45" s="8">
        <f>C45+D45-1</f>
        <v>45751</v>
      </c>
    </row>
    <row r="46" spans="1:5" x14ac:dyDescent="0.25">
      <c r="A46" s="32">
        <f t="shared" si="1"/>
        <v>45</v>
      </c>
      <c r="B46" s="10" t="s">
        <v>68</v>
      </c>
      <c r="C46" s="11">
        <f>C45</f>
        <v>45731</v>
      </c>
      <c r="D46" s="12">
        <f>D45</f>
        <v>21</v>
      </c>
      <c r="E46" s="11">
        <f>C46+D46-1</f>
        <v>45751</v>
      </c>
    </row>
    <row r="47" spans="1:5" x14ac:dyDescent="0.25">
      <c r="A47" s="32">
        <f t="shared" si="1"/>
        <v>46</v>
      </c>
      <c r="B47" s="10" t="s">
        <v>93</v>
      </c>
      <c r="C47" s="11">
        <f>C45</f>
        <v>45731</v>
      </c>
      <c r="D47" s="12">
        <v>5</v>
      </c>
      <c r="E47" s="11">
        <f>C47+D47-1</f>
        <v>45735</v>
      </c>
    </row>
    <row r="48" spans="1:5" x14ac:dyDescent="0.25">
      <c r="A48" s="32">
        <f t="shared" si="1"/>
        <v>47</v>
      </c>
      <c r="B48" s="29" t="s">
        <v>66</v>
      </c>
      <c r="C48" s="30">
        <f>C45</f>
        <v>45731</v>
      </c>
      <c r="D48" s="31">
        <v>2</v>
      </c>
      <c r="E48" s="30">
        <f>C48+D48-1</f>
        <v>45732</v>
      </c>
    </row>
    <row r="49" spans="1:5" ht="15.75" customHeight="1" x14ac:dyDescent="0.25">
      <c r="A49" s="32">
        <f t="shared" si="1"/>
        <v>48</v>
      </c>
      <c r="B49" s="7" t="s">
        <v>67</v>
      </c>
      <c r="C49" s="8">
        <f>E45+1</f>
        <v>45752</v>
      </c>
      <c r="D49" s="9">
        <v>21</v>
      </c>
      <c r="E49" s="8">
        <f t="shared" ref="E49" si="7">C49+D49-1</f>
        <v>45772</v>
      </c>
    </row>
    <row r="50" spans="1:5" ht="28.5" x14ac:dyDescent="0.25">
      <c r="A50" s="32">
        <f t="shared" si="1"/>
        <v>49</v>
      </c>
      <c r="B50" s="10" t="s">
        <v>94</v>
      </c>
      <c r="C50" s="11">
        <f>C49</f>
        <v>45752</v>
      </c>
      <c r="D50" s="12">
        <v>21</v>
      </c>
      <c r="E50" s="11">
        <f>C50+D50-1</f>
        <v>45772</v>
      </c>
    </row>
    <row r="51" spans="1:5" ht="15" x14ac:dyDescent="0.25">
      <c r="A51" s="32">
        <f t="shared" si="1"/>
        <v>50</v>
      </c>
      <c r="B51" s="7" t="s">
        <v>69</v>
      </c>
      <c r="C51" s="8">
        <f>E49+1</f>
        <v>45773</v>
      </c>
      <c r="D51" s="9">
        <v>21</v>
      </c>
      <c r="E51" s="8">
        <f t="shared" ref="E51:E52" si="8">C51+D51-1</f>
        <v>45793</v>
      </c>
    </row>
    <row r="52" spans="1:5" ht="26.25" x14ac:dyDescent="0.25">
      <c r="A52" s="32">
        <f t="shared" si="1"/>
        <v>51</v>
      </c>
      <c r="B52" s="10" t="s">
        <v>92</v>
      </c>
      <c r="C52" s="21">
        <f>C51</f>
        <v>45773</v>
      </c>
      <c r="D52" s="22">
        <v>21</v>
      </c>
      <c r="E52" s="11">
        <f t="shared" si="8"/>
        <v>45793</v>
      </c>
    </row>
    <row r="53" spans="1:5" ht="28.5" x14ac:dyDescent="0.25">
      <c r="A53" s="32">
        <f t="shared" si="1"/>
        <v>52</v>
      </c>
      <c r="B53" s="10" t="s">
        <v>94</v>
      </c>
      <c r="C53" s="11">
        <f>C51</f>
        <v>45773</v>
      </c>
      <c r="D53" s="12">
        <v>9</v>
      </c>
      <c r="E53" s="11">
        <f>C53+D53-1</f>
        <v>45781</v>
      </c>
    </row>
    <row r="54" spans="1:5" ht="15" x14ac:dyDescent="0.25">
      <c r="A54" s="32">
        <f t="shared" si="1"/>
        <v>53</v>
      </c>
      <c r="B54" s="7" t="s">
        <v>75</v>
      </c>
      <c r="C54" s="8">
        <f>E51+1</f>
        <v>45794</v>
      </c>
      <c r="D54" s="9">
        <v>90</v>
      </c>
      <c r="E54" s="8">
        <f t="shared" ref="E54" si="9">C54+D54-1</f>
        <v>45883</v>
      </c>
    </row>
    <row r="55" spans="1:5" ht="28.5" x14ac:dyDescent="0.25">
      <c r="A55" s="32">
        <f t="shared" si="1"/>
        <v>54</v>
      </c>
      <c r="B55" s="10" t="s">
        <v>70</v>
      </c>
      <c r="C55" s="11">
        <f>C54</f>
        <v>45794</v>
      </c>
      <c r="D55" s="12">
        <v>3</v>
      </c>
      <c r="E55" s="11">
        <f>C55+D55-1</f>
        <v>45796</v>
      </c>
    </row>
    <row r="56" spans="1:5" x14ac:dyDescent="0.25">
      <c r="A56" s="32">
        <f t="shared" si="1"/>
        <v>55</v>
      </c>
      <c r="B56" s="29" t="s">
        <v>108</v>
      </c>
      <c r="C56" s="30">
        <f>C54</f>
        <v>45794</v>
      </c>
      <c r="D56" s="31">
        <v>3</v>
      </c>
      <c r="E56" s="30">
        <f t="shared" ref="E56" si="10">C56+D56-1</f>
        <v>45796</v>
      </c>
    </row>
    <row r="57" spans="1:5" ht="28.5" x14ac:dyDescent="0.25">
      <c r="A57" s="32">
        <f t="shared" si="1"/>
        <v>56</v>
      </c>
      <c r="B57" s="10" t="s">
        <v>70</v>
      </c>
      <c r="C57" s="11">
        <f>E55+14</f>
        <v>45810</v>
      </c>
      <c r="D57" s="12">
        <v>3</v>
      </c>
      <c r="E57" s="11">
        <f>C57+D57-1</f>
        <v>45812</v>
      </c>
    </row>
    <row r="58" spans="1:5" x14ac:dyDescent="0.25">
      <c r="A58" s="32">
        <f t="shared" si="1"/>
        <v>57</v>
      </c>
      <c r="B58" s="29" t="s">
        <v>66</v>
      </c>
      <c r="C58" s="30">
        <f>E56+14</f>
        <v>45810</v>
      </c>
      <c r="D58" s="31">
        <v>3</v>
      </c>
      <c r="E58" s="30">
        <f t="shared" ref="E58" si="11">C58+D58-1</f>
        <v>45812</v>
      </c>
    </row>
    <row r="59" spans="1:5" x14ac:dyDescent="0.25">
      <c r="C59" s="2"/>
      <c r="E59" s="2"/>
    </row>
    <row r="60" spans="1:5" x14ac:dyDescent="0.25">
      <c r="C60" s="2"/>
      <c r="E60" s="2"/>
    </row>
    <row r="61" spans="1:5" x14ac:dyDescent="0.25">
      <c r="C61" s="2"/>
      <c r="E61" s="2"/>
    </row>
    <row r="62" spans="1:5" x14ac:dyDescent="0.25">
      <c r="C62" s="2"/>
      <c r="E62" s="2"/>
    </row>
    <row r="63" spans="1:5" x14ac:dyDescent="0.25">
      <c r="C63" s="2"/>
      <c r="E63" s="2"/>
    </row>
    <row r="64" spans="1:5" x14ac:dyDescent="0.25">
      <c r="C64" s="2"/>
      <c r="E64" s="2"/>
    </row>
    <row r="65" spans="3:5" x14ac:dyDescent="0.25">
      <c r="C65" s="2"/>
      <c r="E65" s="2"/>
    </row>
    <row r="66" spans="3:5" x14ac:dyDescent="0.25">
      <c r="C66" s="2"/>
      <c r="E66" s="2"/>
    </row>
    <row r="67" spans="3:5" x14ac:dyDescent="0.25">
      <c r="C67" s="2"/>
      <c r="E67" s="2"/>
    </row>
    <row r="68" spans="3:5" x14ac:dyDescent="0.25">
      <c r="C68" s="2"/>
      <c r="E68" s="2"/>
    </row>
    <row r="69" spans="3:5" x14ac:dyDescent="0.25">
      <c r="C69" s="2"/>
      <c r="E69" s="2"/>
    </row>
    <row r="70" spans="3:5" x14ac:dyDescent="0.25">
      <c r="C70" s="2"/>
      <c r="E70" s="2"/>
    </row>
    <row r="71" spans="3:5" x14ac:dyDescent="0.25">
      <c r="C71" s="2"/>
      <c r="E71" s="2"/>
    </row>
    <row r="72" spans="3:5" x14ac:dyDescent="0.25">
      <c r="C72" s="2"/>
      <c r="E72" s="2"/>
    </row>
    <row r="73" spans="3:5" x14ac:dyDescent="0.25">
      <c r="C73" s="2"/>
      <c r="E73" s="2"/>
    </row>
    <row r="74" spans="3:5" x14ac:dyDescent="0.25">
      <c r="C74" s="2"/>
      <c r="E74" s="2"/>
    </row>
    <row r="75" spans="3:5" x14ac:dyDescent="0.25">
      <c r="C75" s="2"/>
      <c r="E75" s="2"/>
    </row>
  </sheetData>
  <mergeCells count="4">
    <mergeCell ref="B2:E2"/>
    <mergeCell ref="B16:E16"/>
    <mergeCell ref="B27:E27"/>
    <mergeCell ref="B44:E44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18A0A-B6FB-48AB-B900-2360C6A1BFE0}">
  <dimension ref="A1:H101"/>
  <sheetViews>
    <sheetView topLeftCell="A16" workbookViewId="0">
      <selection activeCell="E54" sqref="E54"/>
    </sheetView>
  </sheetViews>
  <sheetFormatPr defaultRowHeight="14.25" x14ac:dyDescent="0.25"/>
  <cols>
    <col min="1" max="1" width="4" style="33" bestFit="1" customWidth="1"/>
    <col min="2" max="2" width="57.42578125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6" width="9.140625" style="41"/>
    <col min="7" max="16384" width="9.140625" style="1"/>
  </cols>
  <sheetData>
    <row r="1" spans="1:6" ht="15" x14ac:dyDescent="0.25">
      <c r="A1" s="32"/>
      <c r="B1" s="5" t="s">
        <v>57</v>
      </c>
      <c r="C1" s="6" t="s">
        <v>1</v>
      </c>
      <c r="D1" s="6" t="s">
        <v>2</v>
      </c>
      <c r="E1" s="6" t="s">
        <v>3</v>
      </c>
    </row>
    <row r="2" spans="1:6" x14ac:dyDescent="0.25">
      <c r="A2" s="32">
        <v>1</v>
      </c>
      <c r="B2" s="131" t="s">
        <v>5</v>
      </c>
      <c r="C2" s="131"/>
      <c r="D2" s="131"/>
      <c r="E2" s="131"/>
    </row>
    <row r="3" spans="1:6" ht="15" x14ac:dyDescent="0.25">
      <c r="A3" s="32">
        <f>A2+1</f>
        <v>2</v>
      </c>
      <c r="B3" s="7" t="s">
        <v>4</v>
      </c>
      <c r="C3" s="8">
        <v>44835</v>
      </c>
      <c r="D3" s="9">
        <v>81</v>
      </c>
      <c r="E3" s="8">
        <f t="shared" ref="E3" si="0">C3+D3-1</f>
        <v>44915</v>
      </c>
    </row>
    <row r="4" spans="1:6" x14ac:dyDescent="0.25">
      <c r="A4" s="32">
        <f t="shared" ref="A4:A84" si="1">A3+1</f>
        <v>3</v>
      </c>
      <c r="B4" s="26" t="s">
        <v>58</v>
      </c>
      <c r="C4" s="27">
        <f>C3</f>
        <v>44835</v>
      </c>
      <c r="D4" s="28">
        <f>30*(6+4)</f>
        <v>300</v>
      </c>
      <c r="E4" s="27">
        <f t="shared" ref="E4:E33" si="2">C4+D4-1</f>
        <v>45134</v>
      </c>
    </row>
    <row r="5" spans="1:6" ht="26.25" x14ac:dyDescent="0.25">
      <c r="A5" s="32">
        <f t="shared" si="1"/>
        <v>4</v>
      </c>
      <c r="B5" s="10" t="s">
        <v>98</v>
      </c>
      <c r="C5" s="11">
        <f>C3</f>
        <v>44835</v>
      </c>
      <c r="D5" s="12">
        <v>2</v>
      </c>
      <c r="E5" s="11">
        <f t="shared" si="2"/>
        <v>44836</v>
      </c>
    </row>
    <row r="6" spans="1:6" ht="28.5" x14ac:dyDescent="0.25">
      <c r="A6" s="32">
        <f t="shared" si="1"/>
        <v>5</v>
      </c>
      <c r="B6" s="17" t="s">
        <v>119</v>
      </c>
      <c r="C6" s="18">
        <f>C3+15</f>
        <v>44850</v>
      </c>
      <c r="D6" s="38">
        <v>2</v>
      </c>
      <c r="E6" s="18">
        <f t="shared" si="2"/>
        <v>44851</v>
      </c>
      <c r="F6" s="41" t="s">
        <v>111</v>
      </c>
    </row>
    <row r="7" spans="1:6" ht="28.5" x14ac:dyDescent="0.25">
      <c r="A7" s="32"/>
      <c r="B7" s="39" t="s">
        <v>110</v>
      </c>
      <c r="C7" s="40">
        <f>C4+15</f>
        <v>44850</v>
      </c>
      <c r="D7" s="38">
        <v>2</v>
      </c>
      <c r="E7" s="40">
        <f t="shared" si="2"/>
        <v>44851</v>
      </c>
    </row>
    <row r="8" spans="1:6" x14ac:dyDescent="0.25">
      <c r="A8" s="32"/>
      <c r="B8" s="39" t="s">
        <v>118</v>
      </c>
      <c r="C8" s="40">
        <f>E6+1</f>
        <v>44852</v>
      </c>
      <c r="D8" s="38">
        <v>7</v>
      </c>
      <c r="E8" s="40">
        <f t="shared" si="2"/>
        <v>44858</v>
      </c>
    </row>
    <row r="9" spans="1:6" x14ac:dyDescent="0.25">
      <c r="A9" s="32"/>
      <c r="B9" s="39" t="s">
        <v>113</v>
      </c>
      <c r="C9" s="40">
        <f>C8</f>
        <v>44852</v>
      </c>
      <c r="D9" s="38">
        <v>2</v>
      </c>
      <c r="E9" s="40">
        <f t="shared" si="2"/>
        <v>44853</v>
      </c>
      <c r="F9" s="41" t="s">
        <v>115</v>
      </c>
    </row>
    <row r="10" spans="1:6" x14ac:dyDescent="0.25">
      <c r="A10" s="32"/>
      <c r="B10" s="39" t="s">
        <v>114</v>
      </c>
      <c r="C10" s="40">
        <f>E9+1</f>
        <v>44854</v>
      </c>
      <c r="D10" s="38">
        <v>2</v>
      </c>
      <c r="E10" s="40">
        <f t="shared" si="2"/>
        <v>44855</v>
      </c>
    </row>
    <row r="11" spans="1:6" x14ac:dyDescent="0.25">
      <c r="A11" s="32"/>
      <c r="B11" s="39" t="s">
        <v>116</v>
      </c>
      <c r="C11" s="40">
        <f>E10+1</f>
        <v>44856</v>
      </c>
      <c r="D11" s="38">
        <v>3</v>
      </c>
      <c r="E11" s="40">
        <f t="shared" si="2"/>
        <v>44858</v>
      </c>
    </row>
    <row r="12" spans="1:6" ht="28.5" x14ac:dyDescent="0.25">
      <c r="A12" s="32"/>
      <c r="B12" s="39" t="s">
        <v>117</v>
      </c>
      <c r="C12" s="40">
        <f>E8+1</f>
        <v>44859</v>
      </c>
      <c r="D12" s="38">
        <v>1</v>
      </c>
      <c r="E12" s="40">
        <f t="shared" si="2"/>
        <v>44859</v>
      </c>
    </row>
    <row r="13" spans="1:6" x14ac:dyDescent="0.25">
      <c r="A13" s="32"/>
      <c r="B13" s="39" t="s">
        <v>120</v>
      </c>
      <c r="C13" s="40">
        <f>C7</f>
        <v>44850</v>
      </c>
      <c r="D13" s="38">
        <v>10</v>
      </c>
      <c r="E13" s="40">
        <f t="shared" si="2"/>
        <v>44859</v>
      </c>
    </row>
    <row r="14" spans="1:6" ht="28.5" x14ac:dyDescent="0.25">
      <c r="A14" s="32">
        <f>A6+1</f>
        <v>6</v>
      </c>
      <c r="B14" s="17" t="s">
        <v>121</v>
      </c>
      <c r="C14" s="18">
        <f t="shared" ref="C14:C21" si="3">E13+1</f>
        <v>44860</v>
      </c>
      <c r="D14" s="38">
        <v>14</v>
      </c>
      <c r="E14" s="18">
        <f t="shared" si="2"/>
        <v>44873</v>
      </c>
      <c r="F14" s="41" t="s">
        <v>112</v>
      </c>
    </row>
    <row r="15" spans="1:6" ht="28.5" x14ac:dyDescent="0.25">
      <c r="A15" s="32"/>
      <c r="B15" s="39" t="s">
        <v>122</v>
      </c>
      <c r="C15" s="40">
        <f t="shared" si="3"/>
        <v>44874</v>
      </c>
      <c r="D15" s="38">
        <v>2</v>
      </c>
      <c r="E15" s="40">
        <f t="shared" si="2"/>
        <v>44875</v>
      </c>
    </row>
    <row r="16" spans="1:6" x14ac:dyDescent="0.25">
      <c r="A16" s="32"/>
      <c r="B16" s="39" t="s">
        <v>126</v>
      </c>
      <c r="C16" s="40">
        <f t="shared" si="3"/>
        <v>44876</v>
      </c>
      <c r="D16" s="38">
        <v>1</v>
      </c>
      <c r="E16" s="40">
        <f t="shared" si="2"/>
        <v>44876</v>
      </c>
    </row>
    <row r="17" spans="1:6" x14ac:dyDescent="0.25">
      <c r="A17" s="32"/>
      <c r="B17" s="39" t="s">
        <v>125</v>
      </c>
      <c r="C17" s="40">
        <f t="shared" si="3"/>
        <v>44877</v>
      </c>
      <c r="D17" s="38">
        <v>2</v>
      </c>
      <c r="E17" s="40">
        <f t="shared" si="2"/>
        <v>44878</v>
      </c>
      <c r="F17" s="41" t="s">
        <v>129</v>
      </c>
    </row>
    <row r="18" spans="1:6" x14ac:dyDescent="0.25">
      <c r="A18" s="32"/>
      <c r="B18" s="39" t="s">
        <v>124</v>
      </c>
      <c r="C18" s="40">
        <f t="shared" si="3"/>
        <v>44879</v>
      </c>
      <c r="D18" s="38">
        <v>3</v>
      </c>
      <c r="E18" s="40">
        <f t="shared" si="2"/>
        <v>44881</v>
      </c>
      <c r="F18" s="41" t="s">
        <v>129</v>
      </c>
    </row>
    <row r="19" spans="1:6" x14ac:dyDescent="0.25">
      <c r="A19" s="32"/>
      <c r="B19" s="39" t="s">
        <v>141</v>
      </c>
      <c r="C19" s="40">
        <f t="shared" si="3"/>
        <v>44882</v>
      </c>
      <c r="D19" s="38">
        <v>7</v>
      </c>
      <c r="E19" s="40">
        <f t="shared" si="2"/>
        <v>44888</v>
      </c>
      <c r="F19" s="41" t="s">
        <v>129</v>
      </c>
    </row>
    <row r="20" spans="1:6" x14ac:dyDescent="0.25">
      <c r="A20" s="32"/>
      <c r="B20" s="39" t="s">
        <v>123</v>
      </c>
      <c r="C20" s="40">
        <f t="shared" si="3"/>
        <v>44889</v>
      </c>
      <c r="D20" s="38">
        <v>5</v>
      </c>
      <c r="E20" s="40">
        <f t="shared" si="2"/>
        <v>44893</v>
      </c>
      <c r="F20" s="41" t="s">
        <v>129</v>
      </c>
    </row>
    <row r="21" spans="1:6" x14ac:dyDescent="0.25">
      <c r="A21" s="32"/>
      <c r="B21" s="39" t="s">
        <v>127</v>
      </c>
      <c r="C21" s="40">
        <f t="shared" si="3"/>
        <v>44894</v>
      </c>
      <c r="D21" s="38">
        <v>2</v>
      </c>
      <c r="E21" s="40">
        <f t="shared" si="2"/>
        <v>44895</v>
      </c>
      <c r="F21" s="41" t="s">
        <v>129</v>
      </c>
    </row>
    <row r="22" spans="1:6" x14ac:dyDescent="0.25">
      <c r="A22" s="32"/>
      <c r="B22" s="39" t="s">
        <v>128</v>
      </c>
      <c r="C22" s="40">
        <f>C15</f>
        <v>44874</v>
      </c>
      <c r="D22" s="38">
        <v>22</v>
      </c>
      <c r="E22" s="40">
        <f t="shared" si="2"/>
        <v>44895</v>
      </c>
      <c r="F22" s="41" t="s">
        <v>129</v>
      </c>
    </row>
    <row r="23" spans="1:6" ht="26.25" x14ac:dyDescent="0.25">
      <c r="A23" s="32"/>
      <c r="B23" s="39" t="s">
        <v>130</v>
      </c>
      <c r="C23" s="40">
        <f>E22+1</f>
        <v>44896</v>
      </c>
      <c r="D23" s="38">
        <v>1</v>
      </c>
      <c r="E23" s="40">
        <f t="shared" si="2"/>
        <v>44896</v>
      </c>
    </row>
    <row r="24" spans="1:6" ht="28.5" x14ac:dyDescent="0.25">
      <c r="A24" s="32"/>
      <c r="B24" s="39" t="s">
        <v>136</v>
      </c>
      <c r="C24" s="40">
        <f>C23</f>
        <v>44896</v>
      </c>
      <c r="D24" s="38">
        <v>22</v>
      </c>
      <c r="E24" s="40">
        <f t="shared" si="2"/>
        <v>44917</v>
      </c>
    </row>
    <row r="25" spans="1:6" ht="28.5" x14ac:dyDescent="0.25">
      <c r="A25" s="32"/>
      <c r="B25" s="39" t="s">
        <v>134</v>
      </c>
      <c r="C25" s="40">
        <f>E23+1</f>
        <v>44897</v>
      </c>
      <c r="D25" s="38">
        <v>1</v>
      </c>
      <c r="E25" s="40">
        <f t="shared" si="2"/>
        <v>44897</v>
      </c>
    </row>
    <row r="26" spans="1:6" ht="28.5" x14ac:dyDescent="0.25">
      <c r="A26" s="32"/>
      <c r="B26" s="39" t="s">
        <v>133</v>
      </c>
      <c r="C26" s="40">
        <f>E25+1</f>
        <v>44898</v>
      </c>
      <c r="D26" s="38">
        <v>1</v>
      </c>
      <c r="E26" s="40">
        <f t="shared" si="2"/>
        <v>44898</v>
      </c>
    </row>
    <row r="27" spans="1:6" x14ac:dyDescent="0.25">
      <c r="A27" s="32"/>
      <c r="B27" s="39" t="s">
        <v>131</v>
      </c>
      <c r="C27" s="40">
        <f>E26+1</f>
        <v>44899</v>
      </c>
      <c r="D27" s="38">
        <v>3</v>
      </c>
      <c r="E27" s="40">
        <f t="shared" si="2"/>
        <v>44901</v>
      </c>
    </row>
    <row r="28" spans="1:6" x14ac:dyDescent="0.25">
      <c r="A28" s="32"/>
      <c r="B28" s="39" t="s">
        <v>132</v>
      </c>
      <c r="C28" s="40">
        <f>E27+1</f>
        <v>44902</v>
      </c>
      <c r="D28" s="38">
        <v>3</v>
      </c>
      <c r="E28" s="40">
        <f t="shared" si="2"/>
        <v>44904</v>
      </c>
    </row>
    <row r="29" spans="1:6" x14ac:dyDescent="0.25">
      <c r="A29" s="32"/>
      <c r="B29" s="39" t="s">
        <v>135</v>
      </c>
      <c r="C29" s="40">
        <f>E28+1</f>
        <v>44905</v>
      </c>
      <c r="D29" s="38">
        <v>4</v>
      </c>
      <c r="E29" s="40">
        <f t="shared" si="2"/>
        <v>44908</v>
      </c>
    </row>
    <row r="30" spans="1:6" x14ac:dyDescent="0.25">
      <c r="A30" s="32"/>
      <c r="B30" s="39" t="s">
        <v>137</v>
      </c>
      <c r="C30" s="40">
        <f>E29+1</f>
        <v>44909</v>
      </c>
      <c r="D30" s="38">
        <v>2</v>
      </c>
      <c r="E30" s="40">
        <f t="shared" si="2"/>
        <v>44910</v>
      </c>
    </row>
    <row r="31" spans="1:6" x14ac:dyDescent="0.25">
      <c r="A31" s="32"/>
      <c r="B31" s="39" t="s">
        <v>138</v>
      </c>
      <c r="C31" s="40">
        <f>C25</f>
        <v>44897</v>
      </c>
      <c r="D31" s="38">
        <v>14</v>
      </c>
      <c r="E31" s="40">
        <f t="shared" si="2"/>
        <v>44910</v>
      </c>
    </row>
    <row r="32" spans="1:6" x14ac:dyDescent="0.25">
      <c r="A32" s="32"/>
      <c r="B32" s="39" t="s">
        <v>139</v>
      </c>
      <c r="C32" s="40">
        <f>E31+1</f>
        <v>44911</v>
      </c>
      <c r="D32" s="38">
        <v>1</v>
      </c>
      <c r="E32" s="40">
        <f t="shared" si="2"/>
        <v>44911</v>
      </c>
    </row>
    <row r="33" spans="1:8" ht="28.5" x14ac:dyDescent="0.25">
      <c r="A33" s="32"/>
      <c r="B33" s="39" t="s">
        <v>140</v>
      </c>
      <c r="C33" s="40">
        <f>C32</f>
        <v>44911</v>
      </c>
      <c r="D33" s="38">
        <v>1</v>
      </c>
      <c r="E33" s="40">
        <f t="shared" si="2"/>
        <v>44911</v>
      </c>
    </row>
    <row r="34" spans="1:8" ht="15" x14ac:dyDescent="0.25">
      <c r="A34" s="32">
        <f>A14+1</f>
        <v>7</v>
      </c>
      <c r="B34" s="20" t="s">
        <v>50</v>
      </c>
      <c r="C34" s="21">
        <f>E14+1</f>
        <v>44874</v>
      </c>
      <c r="D34" s="22">
        <v>8</v>
      </c>
      <c r="E34" s="21">
        <f t="shared" ref="E34" si="4">C34+D34-1</f>
        <v>44881</v>
      </c>
      <c r="F34" s="51" t="s">
        <v>148</v>
      </c>
      <c r="G34" s="52"/>
      <c r="H34" s="52"/>
    </row>
    <row r="35" spans="1:8" ht="15" x14ac:dyDescent="0.25">
      <c r="A35" s="32">
        <f t="shared" si="1"/>
        <v>8</v>
      </c>
      <c r="B35" s="42" t="s">
        <v>25</v>
      </c>
      <c r="C35" s="43">
        <f>E34+1</f>
        <v>44882</v>
      </c>
      <c r="D35" s="44">
        <v>6</v>
      </c>
      <c r="E35" s="43">
        <f>C35+D35-1</f>
        <v>44887</v>
      </c>
      <c r="F35" s="51"/>
      <c r="G35" s="52"/>
      <c r="H35" s="52"/>
    </row>
    <row r="36" spans="1:8" ht="15" x14ac:dyDescent="0.25">
      <c r="A36" s="32">
        <f t="shared" si="1"/>
        <v>9</v>
      </c>
      <c r="B36" s="42" t="s">
        <v>103</v>
      </c>
      <c r="C36" s="43">
        <f t="shared" ref="C36" si="5">E35+1</f>
        <v>44888</v>
      </c>
      <c r="D36" s="44">
        <v>6</v>
      </c>
      <c r="E36" s="43">
        <f>C36+D36-1</f>
        <v>44893</v>
      </c>
      <c r="F36" s="51" t="s">
        <v>146</v>
      </c>
      <c r="G36" s="52"/>
      <c r="H36" s="52"/>
    </row>
    <row r="37" spans="1:8" ht="26.25" x14ac:dyDescent="0.25">
      <c r="A37" s="32">
        <f t="shared" si="1"/>
        <v>10</v>
      </c>
      <c r="B37" s="42" t="s">
        <v>101</v>
      </c>
      <c r="C37" s="43">
        <f>E36+1</f>
        <v>44894</v>
      </c>
      <c r="D37" s="44">
        <v>4</v>
      </c>
      <c r="E37" s="43">
        <f>C37+D37-1</f>
        <v>44897</v>
      </c>
      <c r="F37" s="51"/>
      <c r="G37" s="52"/>
      <c r="H37" s="52"/>
    </row>
    <row r="38" spans="1:8" ht="26.25" x14ac:dyDescent="0.25">
      <c r="A38" s="32">
        <f t="shared" si="1"/>
        <v>11</v>
      </c>
      <c r="B38" s="42" t="s">
        <v>104</v>
      </c>
      <c r="C38" s="43">
        <f>E37+1</f>
        <v>44898</v>
      </c>
      <c r="D38" s="44">
        <v>4</v>
      </c>
      <c r="E38" s="43">
        <f>C38+D38-1</f>
        <v>44901</v>
      </c>
      <c r="F38" s="51"/>
      <c r="G38" s="52"/>
      <c r="H38" s="52"/>
    </row>
    <row r="39" spans="1:8" ht="26.25" x14ac:dyDescent="0.25">
      <c r="A39" s="32">
        <f t="shared" si="1"/>
        <v>12</v>
      </c>
      <c r="B39" s="20" t="s">
        <v>102</v>
      </c>
      <c r="C39" s="21">
        <f>E38+1</f>
        <v>44902</v>
      </c>
      <c r="D39" s="22">
        <v>10</v>
      </c>
      <c r="E39" s="21">
        <f t="shared" ref="E39" si="6">C39+D39-1</f>
        <v>44911</v>
      </c>
      <c r="F39" s="51" t="s">
        <v>149</v>
      </c>
      <c r="G39" s="52"/>
      <c r="H39" s="52"/>
    </row>
    <row r="40" spans="1:8" ht="26.25" x14ac:dyDescent="0.25">
      <c r="A40" s="32">
        <f t="shared" si="1"/>
        <v>13</v>
      </c>
      <c r="B40" s="10" t="s">
        <v>10</v>
      </c>
      <c r="C40" s="11">
        <f>E39+1</f>
        <v>44912</v>
      </c>
      <c r="D40" s="12">
        <v>14</v>
      </c>
      <c r="E40" s="11">
        <f>C40+D40-1</f>
        <v>44925</v>
      </c>
      <c r="F40" s="51" t="s">
        <v>148</v>
      </c>
      <c r="G40" s="52"/>
      <c r="H40" s="52"/>
    </row>
    <row r="41" spans="1:8" x14ac:dyDescent="0.25">
      <c r="A41" s="32">
        <f t="shared" si="1"/>
        <v>14</v>
      </c>
      <c r="B41" s="25" t="s">
        <v>35</v>
      </c>
      <c r="C41" s="23">
        <f>E3+1</f>
        <v>44916</v>
      </c>
      <c r="D41" s="24">
        <v>84</v>
      </c>
      <c r="E41" s="23">
        <f>C41+D41-1</f>
        <v>44999</v>
      </c>
    </row>
    <row r="42" spans="1:8" x14ac:dyDescent="0.25">
      <c r="A42" s="32">
        <f t="shared" si="1"/>
        <v>15</v>
      </c>
      <c r="B42" s="131" t="s">
        <v>15</v>
      </c>
      <c r="C42" s="131"/>
      <c r="D42" s="131"/>
      <c r="E42" s="131"/>
    </row>
    <row r="43" spans="1:8" ht="15" x14ac:dyDescent="0.25">
      <c r="A43" s="32">
        <f t="shared" si="1"/>
        <v>16</v>
      </c>
      <c r="B43" s="7" t="s">
        <v>53</v>
      </c>
      <c r="C43" s="8">
        <v>45000</v>
      </c>
      <c r="D43" s="9">
        <v>105</v>
      </c>
      <c r="E43" s="8">
        <f>C43+D43-1</f>
        <v>45104</v>
      </c>
    </row>
    <row r="44" spans="1:8" ht="26.25" x14ac:dyDescent="0.25">
      <c r="A44" s="32">
        <f t="shared" si="1"/>
        <v>17</v>
      </c>
      <c r="B44" s="13" t="s">
        <v>99</v>
      </c>
      <c r="C44" s="14">
        <f>C43</f>
        <v>45000</v>
      </c>
      <c r="D44" s="15">
        <v>105</v>
      </c>
      <c r="E44" s="14">
        <f>C44+D44-1</f>
        <v>45104</v>
      </c>
    </row>
    <row r="45" spans="1:8" ht="26.25" x14ac:dyDescent="0.25">
      <c r="A45" s="32">
        <f t="shared" si="1"/>
        <v>18</v>
      </c>
      <c r="B45" s="20" t="s">
        <v>105</v>
      </c>
      <c r="C45" s="36">
        <f>C44+75</f>
        <v>45075</v>
      </c>
      <c r="D45" s="37">
        <v>8</v>
      </c>
      <c r="E45" s="36">
        <f>C45+D45-1</f>
        <v>45082</v>
      </c>
    </row>
    <row r="46" spans="1:8" ht="15" x14ac:dyDescent="0.25">
      <c r="A46" s="32">
        <f t="shared" si="1"/>
        <v>19</v>
      </c>
      <c r="B46" s="7" t="s">
        <v>54</v>
      </c>
      <c r="C46" s="8">
        <f>E43+1</f>
        <v>45105</v>
      </c>
      <c r="D46" s="9">
        <v>147</v>
      </c>
      <c r="E46" s="8">
        <f>C46+D46-1</f>
        <v>45251</v>
      </c>
    </row>
    <row r="47" spans="1:8" ht="38.25" x14ac:dyDescent="0.25">
      <c r="A47" s="32">
        <f t="shared" si="1"/>
        <v>20</v>
      </c>
      <c r="B47" s="13" t="s">
        <v>100</v>
      </c>
      <c r="C47" s="14">
        <f>C46</f>
        <v>45105</v>
      </c>
      <c r="D47" s="15">
        <v>105</v>
      </c>
      <c r="E47" s="14">
        <f t="shared" ref="E47:E59" si="7">C47+D47-1</f>
        <v>45209</v>
      </c>
    </row>
    <row r="48" spans="1:8" ht="26.25" x14ac:dyDescent="0.25">
      <c r="A48" s="32">
        <f t="shared" si="1"/>
        <v>21</v>
      </c>
      <c r="B48" s="20" t="s">
        <v>106</v>
      </c>
      <c r="C48" s="21">
        <f>C47+75</f>
        <v>45180</v>
      </c>
      <c r="D48" s="22">
        <v>8</v>
      </c>
      <c r="E48" s="21">
        <f>C48+D48-1</f>
        <v>45187</v>
      </c>
    </row>
    <row r="49" spans="1:5" ht="28.5" x14ac:dyDescent="0.25">
      <c r="A49" s="32">
        <f t="shared" si="1"/>
        <v>22</v>
      </c>
      <c r="B49" s="10" t="s">
        <v>59</v>
      </c>
      <c r="C49" s="11">
        <f>C47</f>
        <v>45105</v>
      </c>
      <c r="D49" s="12">
        <f>D46</f>
        <v>147</v>
      </c>
      <c r="E49" s="11">
        <f t="shared" si="7"/>
        <v>45251</v>
      </c>
    </row>
    <row r="50" spans="1:5" x14ac:dyDescent="0.25">
      <c r="A50" s="32">
        <f t="shared" si="1"/>
        <v>23</v>
      </c>
      <c r="B50" s="10" t="s">
        <v>109</v>
      </c>
      <c r="C50" s="11">
        <f>C49</f>
        <v>45105</v>
      </c>
      <c r="D50" s="12">
        <f>D47</f>
        <v>105</v>
      </c>
      <c r="E50" s="11">
        <f t="shared" si="7"/>
        <v>45209</v>
      </c>
    </row>
    <row r="51" spans="1:5" x14ac:dyDescent="0.25">
      <c r="A51" s="32">
        <f t="shared" si="1"/>
        <v>24</v>
      </c>
      <c r="B51" s="29" t="s">
        <v>71</v>
      </c>
      <c r="C51" s="30">
        <f>C46</f>
        <v>45105</v>
      </c>
      <c r="D51" s="31">
        <v>2</v>
      </c>
      <c r="E51" s="30">
        <f t="shared" si="7"/>
        <v>45106</v>
      </c>
    </row>
    <row r="52" spans="1:5" x14ac:dyDescent="0.25">
      <c r="A52" s="32">
        <f t="shared" si="1"/>
        <v>25</v>
      </c>
      <c r="B52" s="25" t="s">
        <v>44</v>
      </c>
      <c r="C52" s="23">
        <f>E46+1</f>
        <v>45252</v>
      </c>
      <c r="D52" s="24">
        <v>114</v>
      </c>
      <c r="E52" s="23">
        <f>C52+D52-1</f>
        <v>45365</v>
      </c>
    </row>
    <row r="53" spans="1:5" x14ac:dyDescent="0.25">
      <c r="A53" s="32">
        <f t="shared" si="1"/>
        <v>26</v>
      </c>
      <c r="B53" s="131" t="s">
        <v>14</v>
      </c>
      <c r="C53" s="131"/>
      <c r="D53" s="131"/>
      <c r="E53" s="131"/>
    </row>
    <row r="54" spans="1:5" ht="15" x14ac:dyDescent="0.25">
      <c r="A54" s="32">
        <f t="shared" si="1"/>
        <v>27</v>
      </c>
      <c r="B54" s="7" t="s">
        <v>55</v>
      </c>
      <c r="C54" s="8">
        <v>45366</v>
      </c>
      <c r="D54" s="9">
        <v>128</v>
      </c>
      <c r="E54" s="8">
        <f t="shared" si="7"/>
        <v>45493</v>
      </c>
    </row>
    <row r="55" spans="1:5" x14ac:dyDescent="0.25">
      <c r="A55" s="32">
        <f t="shared" si="1"/>
        <v>28</v>
      </c>
      <c r="B55" s="13" t="s">
        <v>95</v>
      </c>
      <c r="C55" s="14">
        <f>C54</f>
        <v>45366</v>
      </c>
      <c r="D55" s="15">
        <f>D54</f>
        <v>128</v>
      </c>
      <c r="E55" s="14">
        <f t="shared" si="7"/>
        <v>45493</v>
      </c>
    </row>
    <row r="56" spans="1:5" ht="26.25" x14ac:dyDescent="0.25">
      <c r="A56" s="32">
        <f t="shared" si="1"/>
        <v>29</v>
      </c>
      <c r="B56" s="20" t="s">
        <v>96</v>
      </c>
      <c r="C56" s="21">
        <f>C55+21</f>
        <v>45387</v>
      </c>
      <c r="D56" s="22">
        <v>14</v>
      </c>
      <c r="E56" s="21">
        <f t="shared" si="7"/>
        <v>45400</v>
      </c>
    </row>
    <row r="57" spans="1:5" x14ac:dyDescent="0.25">
      <c r="A57" s="32">
        <f t="shared" si="1"/>
        <v>30</v>
      </c>
      <c r="B57" s="10" t="s">
        <v>40</v>
      </c>
      <c r="C57" s="11">
        <f>C55</f>
        <v>45366</v>
      </c>
      <c r="D57" s="12">
        <v>112</v>
      </c>
      <c r="E57" s="11">
        <f t="shared" si="7"/>
        <v>45477</v>
      </c>
    </row>
    <row r="58" spans="1:5" x14ac:dyDescent="0.25">
      <c r="A58" s="32">
        <f t="shared" si="1"/>
        <v>31</v>
      </c>
      <c r="B58" s="10" t="s">
        <v>107</v>
      </c>
      <c r="C58" s="11">
        <f>E57+1</f>
        <v>45478</v>
      </c>
      <c r="D58" s="12">
        <v>3</v>
      </c>
      <c r="E58" s="11">
        <f>C58+D58-1</f>
        <v>45480</v>
      </c>
    </row>
    <row r="59" spans="1:5" ht="15" x14ac:dyDescent="0.25">
      <c r="A59" s="32">
        <f t="shared" si="1"/>
        <v>32</v>
      </c>
      <c r="B59" s="7" t="s">
        <v>49</v>
      </c>
      <c r="C59" s="8">
        <f>E54+1</f>
        <v>45494</v>
      </c>
      <c r="D59" s="9">
        <v>121</v>
      </c>
      <c r="E59" s="8">
        <f t="shared" si="7"/>
        <v>45614</v>
      </c>
    </row>
    <row r="60" spans="1:5" x14ac:dyDescent="0.25">
      <c r="A60" s="32">
        <f t="shared" si="1"/>
        <v>33</v>
      </c>
      <c r="B60" s="13" t="s">
        <v>21</v>
      </c>
      <c r="C60" s="14">
        <f>C59</f>
        <v>45494</v>
      </c>
      <c r="D60" s="15">
        <v>121</v>
      </c>
      <c r="E60" s="14">
        <f>C60+D60-1</f>
        <v>45614</v>
      </c>
    </row>
    <row r="61" spans="1:5" ht="26.25" x14ac:dyDescent="0.25">
      <c r="A61" s="32">
        <f t="shared" si="1"/>
        <v>34</v>
      </c>
      <c r="B61" s="20" t="s">
        <v>97</v>
      </c>
      <c r="C61" s="21">
        <f>C60+21</f>
        <v>45515</v>
      </c>
      <c r="D61" s="22">
        <v>14</v>
      </c>
      <c r="E61" s="21">
        <f t="shared" ref="E61:E66" si="8">C61+D61-1</f>
        <v>45528</v>
      </c>
    </row>
    <row r="62" spans="1:5" x14ac:dyDescent="0.25">
      <c r="A62" s="32">
        <f t="shared" si="1"/>
        <v>35</v>
      </c>
      <c r="B62" s="10" t="s">
        <v>46</v>
      </c>
      <c r="C62" s="21">
        <f>C60</f>
        <v>45494</v>
      </c>
      <c r="D62" s="22">
        <v>21</v>
      </c>
      <c r="E62" s="11">
        <f t="shared" si="8"/>
        <v>45514</v>
      </c>
    </row>
    <row r="63" spans="1:5" ht="28.5" x14ac:dyDescent="0.25">
      <c r="A63" s="32">
        <f t="shared" si="1"/>
        <v>36</v>
      </c>
      <c r="B63" s="10" t="s">
        <v>45</v>
      </c>
      <c r="C63" s="21">
        <f>C59</f>
        <v>45494</v>
      </c>
      <c r="D63" s="22">
        <v>121</v>
      </c>
      <c r="E63" s="11">
        <f t="shared" si="8"/>
        <v>45614</v>
      </c>
    </row>
    <row r="64" spans="1:5" x14ac:dyDescent="0.25">
      <c r="A64" s="32">
        <f t="shared" si="1"/>
        <v>37</v>
      </c>
      <c r="B64" s="10" t="s">
        <v>90</v>
      </c>
      <c r="C64" s="21">
        <f>E59</f>
        <v>45614</v>
      </c>
      <c r="D64" s="34" t="s">
        <v>91</v>
      </c>
      <c r="E64" s="35" t="s">
        <v>91</v>
      </c>
    </row>
    <row r="65" spans="1:5" x14ac:dyDescent="0.25">
      <c r="A65" s="32">
        <f t="shared" si="1"/>
        <v>38</v>
      </c>
      <c r="B65" s="29" t="s">
        <v>47</v>
      </c>
      <c r="C65" s="30">
        <f>C59</f>
        <v>45494</v>
      </c>
      <c r="D65" s="31">
        <v>28</v>
      </c>
      <c r="E65" s="30">
        <f t="shared" si="8"/>
        <v>45521</v>
      </c>
    </row>
    <row r="66" spans="1:5" ht="15" x14ac:dyDescent="0.25">
      <c r="A66" s="32">
        <f t="shared" si="1"/>
        <v>39</v>
      </c>
      <c r="B66" s="7" t="s">
        <v>65</v>
      </c>
      <c r="C66" s="8">
        <f>E59+1</f>
        <v>45615</v>
      </c>
      <c r="D66" s="9">
        <v>23</v>
      </c>
      <c r="E66" s="8">
        <f t="shared" si="8"/>
        <v>45637</v>
      </c>
    </row>
    <row r="67" spans="1:5" x14ac:dyDescent="0.25">
      <c r="A67" s="32">
        <f t="shared" si="1"/>
        <v>40</v>
      </c>
      <c r="B67" s="10" t="s">
        <v>61</v>
      </c>
      <c r="C67" s="11">
        <f>C66</f>
        <v>45615</v>
      </c>
      <c r="D67" s="12">
        <f>D66</f>
        <v>23</v>
      </c>
      <c r="E67" s="11">
        <f>C67+D67-1</f>
        <v>45637</v>
      </c>
    </row>
    <row r="68" spans="1:5" x14ac:dyDescent="0.25">
      <c r="A68" s="32">
        <f t="shared" si="1"/>
        <v>41</v>
      </c>
      <c r="B68" s="10" t="s">
        <v>60</v>
      </c>
      <c r="C68" s="11">
        <f>C66</f>
        <v>45615</v>
      </c>
      <c r="D68" s="12">
        <f>D66</f>
        <v>23</v>
      </c>
      <c r="E68" s="11">
        <f>C68+D68-1</f>
        <v>45637</v>
      </c>
    </row>
    <row r="69" spans="1:5" x14ac:dyDescent="0.25">
      <c r="A69" s="32">
        <f t="shared" si="1"/>
        <v>42</v>
      </c>
      <c r="B69" s="25" t="s">
        <v>63</v>
      </c>
      <c r="C69" s="23">
        <f>E66+1</f>
        <v>45638</v>
      </c>
      <c r="D69" s="24">
        <v>93</v>
      </c>
      <c r="E69" s="23">
        <f>C69+D69-1</f>
        <v>45730</v>
      </c>
    </row>
    <row r="70" spans="1:5" x14ac:dyDescent="0.25">
      <c r="A70" s="32">
        <f t="shared" si="1"/>
        <v>43</v>
      </c>
      <c r="B70" s="131" t="s">
        <v>62</v>
      </c>
      <c r="C70" s="131"/>
      <c r="D70" s="131"/>
      <c r="E70" s="131"/>
    </row>
    <row r="71" spans="1:5" ht="15" x14ac:dyDescent="0.25">
      <c r="A71" s="32">
        <f t="shared" si="1"/>
        <v>44</v>
      </c>
      <c r="B71" s="7" t="s">
        <v>89</v>
      </c>
      <c r="C71" s="8">
        <v>45731</v>
      </c>
      <c r="D71" s="9">
        <v>21</v>
      </c>
      <c r="E71" s="8">
        <f>C71+D71-1</f>
        <v>45751</v>
      </c>
    </row>
    <row r="72" spans="1:5" x14ac:dyDescent="0.25">
      <c r="A72" s="32">
        <f t="shared" si="1"/>
        <v>45</v>
      </c>
      <c r="B72" s="10" t="s">
        <v>68</v>
      </c>
      <c r="C72" s="11">
        <f>C71</f>
        <v>45731</v>
      </c>
      <c r="D72" s="12">
        <f>D71</f>
        <v>21</v>
      </c>
      <c r="E72" s="11">
        <f>C72+D72-1</f>
        <v>45751</v>
      </c>
    </row>
    <row r="73" spans="1:5" x14ac:dyDescent="0.25">
      <c r="A73" s="32">
        <f t="shared" si="1"/>
        <v>46</v>
      </c>
      <c r="B73" s="10" t="s">
        <v>93</v>
      </c>
      <c r="C73" s="11">
        <f>C71</f>
        <v>45731</v>
      </c>
      <c r="D73" s="12">
        <v>5</v>
      </c>
      <c r="E73" s="11">
        <f>C73+D73-1</f>
        <v>45735</v>
      </c>
    </row>
    <row r="74" spans="1:5" x14ac:dyDescent="0.25">
      <c r="A74" s="32">
        <f t="shared" si="1"/>
        <v>47</v>
      </c>
      <c r="B74" s="29" t="s">
        <v>66</v>
      </c>
      <c r="C74" s="30">
        <f>C71</f>
        <v>45731</v>
      </c>
      <c r="D74" s="31">
        <v>2</v>
      </c>
      <c r="E74" s="30">
        <f>C74+D74-1</f>
        <v>45732</v>
      </c>
    </row>
    <row r="75" spans="1:5" ht="15.75" customHeight="1" x14ac:dyDescent="0.25">
      <c r="A75" s="32">
        <f t="shared" si="1"/>
        <v>48</v>
      </c>
      <c r="B75" s="7" t="s">
        <v>67</v>
      </c>
      <c r="C75" s="8">
        <f>E71+1</f>
        <v>45752</v>
      </c>
      <c r="D75" s="9">
        <v>21</v>
      </c>
      <c r="E75" s="8">
        <f t="shared" ref="E75" si="9">C75+D75-1</f>
        <v>45772</v>
      </c>
    </row>
    <row r="76" spans="1:5" ht="28.5" x14ac:dyDescent="0.25">
      <c r="A76" s="32">
        <f t="shared" si="1"/>
        <v>49</v>
      </c>
      <c r="B76" s="10" t="s">
        <v>94</v>
      </c>
      <c r="C76" s="11">
        <f>C75</f>
        <v>45752</v>
      </c>
      <c r="D76" s="12">
        <v>21</v>
      </c>
      <c r="E76" s="11">
        <f>C76+D76-1</f>
        <v>45772</v>
      </c>
    </row>
    <row r="77" spans="1:5" ht="15" x14ac:dyDescent="0.25">
      <c r="A77" s="32">
        <f t="shared" si="1"/>
        <v>50</v>
      </c>
      <c r="B77" s="7" t="s">
        <v>69</v>
      </c>
      <c r="C77" s="8">
        <f>E75+1</f>
        <v>45773</v>
      </c>
      <c r="D77" s="9">
        <v>21</v>
      </c>
      <c r="E77" s="8">
        <f t="shared" ref="E77:E78" si="10">C77+D77-1</f>
        <v>45793</v>
      </c>
    </row>
    <row r="78" spans="1:5" ht="26.25" x14ac:dyDescent="0.25">
      <c r="A78" s="32">
        <f t="shared" si="1"/>
        <v>51</v>
      </c>
      <c r="B78" s="10" t="s">
        <v>92</v>
      </c>
      <c r="C78" s="21">
        <f>C77</f>
        <v>45773</v>
      </c>
      <c r="D78" s="22">
        <v>21</v>
      </c>
      <c r="E78" s="11">
        <f t="shared" si="10"/>
        <v>45793</v>
      </c>
    </row>
    <row r="79" spans="1:5" ht="28.5" x14ac:dyDescent="0.25">
      <c r="A79" s="32">
        <f t="shared" si="1"/>
        <v>52</v>
      </c>
      <c r="B79" s="10" t="s">
        <v>94</v>
      </c>
      <c r="C79" s="11">
        <f>C77</f>
        <v>45773</v>
      </c>
      <c r="D79" s="12">
        <v>9</v>
      </c>
      <c r="E79" s="11">
        <f>C79+D79-1</f>
        <v>45781</v>
      </c>
    </row>
    <row r="80" spans="1:5" ht="15" x14ac:dyDescent="0.25">
      <c r="A80" s="32">
        <f t="shared" si="1"/>
        <v>53</v>
      </c>
      <c r="B80" s="7" t="s">
        <v>75</v>
      </c>
      <c r="C80" s="8">
        <f>E77+1</f>
        <v>45794</v>
      </c>
      <c r="D80" s="9">
        <v>90</v>
      </c>
      <c r="E80" s="8">
        <f t="shared" ref="E80" si="11">C80+D80-1</f>
        <v>45883</v>
      </c>
    </row>
    <row r="81" spans="1:5" ht="28.5" x14ac:dyDescent="0.25">
      <c r="A81" s="32">
        <f t="shared" si="1"/>
        <v>54</v>
      </c>
      <c r="B81" s="10" t="s">
        <v>70</v>
      </c>
      <c r="C81" s="11">
        <f>C80</f>
        <v>45794</v>
      </c>
      <c r="D81" s="12">
        <v>3</v>
      </c>
      <c r="E81" s="11">
        <f>C81+D81-1</f>
        <v>45796</v>
      </c>
    </row>
    <row r="82" spans="1:5" x14ac:dyDescent="0.25">
      <c r="A82" s="32">
        <f t="shared" si="1"/>
        <v>55</v>
      </c>
      <c r="B82" s="29" t="s">
        <v>108</v>
      </c>
      <c r="C82" s="30">
        <f>C80</f>
        <v>45794</v>
      </c>
      <c r="D82" s="31">
        <v>3</v>
      </c>
      <c r="E82" s="30">
        <f t="shared" ref="E82" si="12">C82+D82-1</f>
        <v>45796</v>
      </c>
    </row>
    <row r="83" spans="1:5" ht="28.5" x14ac:dyDescent="0.25">
      <c r="A83" s="32">
        <f t="shared" si="1"/>
        <v>56</v>
      </c>
      <c r="B83" s="10" t="s">
        <v>70</v>
      </c>
      <c r="C83" s="11">
        <f>E81+14</f>
        <v>45810</v>
      </c>
      <c r="D83" s="12">
        <v>3</v>
      </c>
      <c r="E83" s="11">
        <f>C83+D83-1</f>
        <v>45812</v>
      </c>
    </row>
    <row r="84" spans="1:5" x14ac:dyDescent="0.25">
      <c r="A84" s="32">
        <f t="shared" si="1"/>
        <v>57</v>
      </c>
      <c r="B84" s="29" t="s">
        <v>66</v>
      </c>
      <c r="C84" s="30">
        <f>E82+14</f>
        <v>45810</v>
      </c>
      <c r="D84" s="31">
        <v>3</v>
      </c>
      <c r="E84" s="30">
        <f t="shared" ref="E84" si="13">C84+D84-1</f>
        <v>45812</v>
      </c>
    </row>
    <row r="85" spans="1:5" x14ac:dyDescent="0.25">
      <c r="C85" s="2"/>
      <c r="E85" s="2"/>
    </row>
    <row r="86" spans="1:5" x14ac:dyDescent="0.25">
      <c r="C86" s="2"/>
      <c r="E86" s="2"/>
    </row>
    <row r="87" spans="1:5" x14ac:dyDescent="0.25">
      <c r="C87" s="2"/>
      <c r="E87" s="2"/>
    </row>
    <row r="88" spans="1:5" x14ac:dyDescent="0.25">
      <c r="C88" s="2"/>
      <c r="E88" s="2"/>
    </row>
    <row r="89" spans="1:5" x14ac:dyDescent="0.25">
      <c r="C89" s="2"/>
      <c r="E89" s="2"/>
    </row>
    <row r="90" spans="1:5" x14ac:dyDescent="0.25">
      <c r="C90" s="2"/>
      <c r="E90" s="2"/>
    </row>
    <row r="91" spans="1:5" x14ac:dyDescent="0.25">
      <c r="C91" s="2"/>
      <c r="E91" s="2"/>
    </row>
    <row r="92" spans="1:5" x14ac:dyDescent="0.25">
      <c r="C92" s="2"/>
      <c r="E92" s="2"/>
    </row>
    <row r="93" spans="1:5" x14ac:dyDescent="0.25">
      <c r="C93" s="2"/>
      <c r="E93" s="2"/>
    </row>
    <row r="94" spans="1:5" x14ac:dyDescent="0.25">
      <c r="C94" s="2"/>
      <c r="E94" s="2"/>
    </row>
    <row r="95" spans="1:5" x14ac:dyDescent="0.25">
      <c r="C95" s="2"/>
      <c r="E95" s="2"/>
    </row>
    <row r="96" spans="1:5" x14ac:dyDescent="0.25">
      <c r="C96" s="2"/>
      <c r="E96" s="2"/>
    </row>
    <row r="97" spans="3:5" x14ac:dyDescent="0.25">
      <c r="C97" s="2"/>
      <c r="E97" s="2"/>
    </row>
    <row r="98" spans="3:5" x14ac:dyDescent="0.25">
      <c r="C98" s="2"/>
      <c r="E98" s="2"/>
    </row>
    <row r="99" spans="3:5" x14ac:dyDescent="0.25">
      <c r="C99" s="2"/>
      <c r="E99" s="2"/>
    </row>
    <row r="100" spans="3:5" x14ac:dyDescent="0.25">
      <c r="C100" s="2"/>
      <c r="E100" s="2"/>
    </row>
    <row r="101" spans="3:5" x14ac:dyDescent="0.25">
      <c r="C101" s="2"/>
      <c r="E101" s="2"/>
    </row>
  </sheetData>
  <mergeCells count="4">
    <mergeCell ref="B2:E2"/>
    <mergeCell ref="B42:E42"/>
    <mergeCell ref="B53:E53"/>
    <mergeCell ref="B70:E7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16-04-21</vt:lpstr>
      <vt:lpstr>21-04-21</vt:lpstr>
      <vt:lpstr>07-05-21</vt:lpstr>
      <vt:lpstr>17-05-21</vt:lpstr>
      <vt:lpstr>18-05-21</vt:lpstr>
      <vt:lpstr>24-05-21</vt:lpstr>
      <vt:lpstr>26-05-21</vt:lpstr>
      <vt:lpstr>14-06-21</vt:lpstr>
      <vt:lpstr>02-09-21_TV</vt:lpstr>
      <vt:lpstr>03-09-21_TV</vt:lpstr>
      <vt:lpstr>13-09-21_TV+pazeni</vt:lpstr>
      <vt:lpstr>05-10-21+piloty</vt:lpstr>
      <vt:lpstr>20-01-22</vt:lpstr>
      <vt:lpstr>08-02-22</vt:lpstr>
      <vt:lpstr>21-02-22</vt:lpstr>
      <vt:lpstr>28-02-22</vt:lpstr>
      <vt:lpstr>11-03-22</vt:lpstr>
      <vt:lpstr>05-04-22</vt:lpstr>
      <vt:lpstr>24-01-23</vt:lpstr>
      <vt:lpstr>20-02-2023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Čech</dc:creator>
  <cp:lastModifiedBy>Ing. Petr Čech</cp:lastModifiedBy>
  <cp:lastPrinted>2022-02-18T08:59:05Z</cp:lastPrinted>
  <dcterms:created xsi:type="dcterms:W3CDTF">2021-03-01T09:58:14Z</dcterms:created>
  <dcterms:modified xsi:type="dcterms:W3CDTF">2023-02-24T11:28:06Z</dcterms:modified>
</cp:coreProperties>
</file>