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lachova\.praetor\docs\7f08c1c8\Tracked\0b23a846-c287-4aeb-81b8-cbf30c5bbf30\dbe47980-4230-4137-835a-55a7702acefc\"/>
    </mc:Choice>
  </mc:AlternateContent>
  <xr:revisionPtr revIDLastSave="0" documentId="13_ncr:1_{269ECC76-1EB6-4B22-B732-FFC5DF28E73E}" xr6:coauthVersionLast="47" xr6:coauthVersionMax="47" xr10:uidLastSave="{00000000-0000-0000-0000-000000000000}"/>
  <bookViews>
    <workbookView xWindow="-120" yWindow="-120" windowWidth="29040" windowHeight="15840" tabRatio="767" activeTab="1" xr2:uid="{86AB5560-C288-4865-86E3-B3813A6922F3}"/>
  </bookViews>
  <sheets>
    <sheet name="Pokyny k vyplnění" sheetId="27" r:id="rId1"/>
    <sheet name="Nabídková cena" sheetId="33" r:id="rId2"/>
    <sheet name="List1" sheetId="34" r:id="rId3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33" l="1"/>
  <c r="J9" i="33" s="1"/>
  <c r="C28" i="33" l="1"/>
  <c r="H22" i="33" l="1"/>
  <c r="H23" i="33"/>
  <c r="H11" i="33" l="1"/>
  <c r="H12" i="33"/>
  <c r="H13" i="33"/>
  <c r="H14" i="33"/>
  <c r="H15" i="33"/>
  <c r="H16" i="33"/>
  <c r="H17" i="33"/>
  <c r="H18" i="33"/>
  <c r="H19" i="33"/>
  <c r="H20" i="33"/>
  <c r="H21" i="33"/>
  <c r="H10" i="33" l="1"/>
  <c r="H24" i="33" l="1"/>
  <c r="I24" i="33" l="1"/>
  <c r="J24" i="33" s="1"/>
  <c r="I23" i="33"/>
  <c r="J23" i="33" s="1"/>
  <c r="I22" i="33"/>
  <c r="J22" i="33" s="1"/>
  <c r="K22" i="33"/>
  <c r="K23" i="33"/>
  <c r="I14" i="33"/>
  <c r="J14" i="33" s="1"/>
  <c r="I18" i="33"/>
  <c r="J18" i="33" s="1"/>
  <c r="K17" i="33"/>
  <c r="K20" i="33"/>
  <c r="I19" i="33"/>
  <c r="J19" i="33" s="1"/>
  <c r="I11" i="33"/>
  <c r="J11" i="33" s="1"/>
  <c r="K11" i="33"/>
  <c r="K21" i="33"/>
  <c r="K12" i="33"/>
  <c r="K14" i="33"/>
  <c r="K18" i="33"/>
  <c r="I17" i="33"/>
  <c r="J17" i="33" s="1"/>
  <c r="I20" i="33"/>
  <c r="J20" i="33" s="1"/>
  <c r="K19" i="33"/>
  <c r="K16" i="33"/>
  <c r="K13" i="33"/>
  <c r="I15" i="33"/>
  <c r="J15" i="33" s="1"/>
  <c r="I16" i="33"/>
  <c r="J16" i="33" s="1"/>
  <c r="I21" i="33"/>
  <c r="J21" i="33" s="1"/>
  <c r="I13" i="33"/>
  <c r="J13" i="33" s="1"/>
  <c r="I12" i="33"/>
  <c r="J12" i="33" s="1"/>
  <c r="K15" i="33"/>
  <c r="K10" i="33"/>
  <c r="I10" i="33"/>
  <c r="J10" i="33" s="1"/>
  <c r="C29" i="33"/>
</calcChain>
</file>

<file path=xl/sharedStrings.xml><?xml version="1.0" encoding="utf-8"?>
<sst xmlns="http://schemas.openxmlformats.org/spreadsheetml/2006/main" count="65" uniqueCount="49">
  <si>
    <t>Formulář pro vyplnění nabídkové ceny</t>
  </si>
  <si>
    <t>Implementace systému Extended Detection and Response (XDR)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</si>
  <si>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</si>
  <si>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</si>
  <si>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</si>
  <si>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účastníka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</si>
  <si>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</si>
  <si>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</si>
  <si>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t>Nabídková cena</t>
    </r>
    <r>
      <rPr>
        <sz val="11"/>
        <color theme="1"/>
        <rFont val="Verdana"/>
        <family val="2"/>
        <charset val="238"/>
      </rPr>
      <t xml:space="preserve">
Účastník vyplní jednotkovou cenu dle jednotlivých částí plnění pro předdefinovaný počet jednotek, nebo je počet jednotek ponechán k vyplnění účastníkem. Účastník je povinen dodržovat uvedená omezení na cenu.</t>
    </r>
  </si>
  <si>
    <t>Nabídková cena</t>
  </si>
  <si>
    <r>
      <rPr>
        <sz val="14"/>
        <color rgb="FF002B59"/>
        <rFont val="Verdana"/>
      </rPr>
      <t xml:space="preserve">Účastník vyplní </t>
    </r>
    <r>
      <rPr>
        <b/>
        <sz val="14"/>
        <color rgb="FF002B59"/>
        <rFont val="Verdana"/>
      </rPr>
      <t xml:space="preserve">ve sloupci E </t>
    </r>
    <r>
      <rPr>
        <sz val="14"/>
        <color rgb="FF002B59"/>
        <rFont val="Verdana"/>
      </rPr>
      <t xml:space="preserve">("Jednotková cena") jednotkovou cenu </t>
    </r>
    <r>
      <rPr>
        <b/>
        <sz val="14"/>
        <color rgb="FF002B59"/>
        <rFont val="Verdana"/>
      </rPr>
      <t>v Kč bez DPH</t>
    </r>
    <r>
      <rPr>
        <sz val="14"/>
        <color rgb="FF002B59"/>
        <rFont val="Verdana"/>
      </rPr>
      <t xml:space="preserve"> za každou část plnění.</t>
    </r>
  </si>
  <si>
    <r>
      <t xml:space="preserve">Ve </t>
    </r>
    <r>
      <rPr>
        <b/>
        <sz val="14"/>
        <color theme="1"/>
        <rFont val="Verdana"/>
        <family val="2"/>
        <charset val="238"/>
        <scheme val="minor"/>
      </rPr>
      <t>sloupci L</t>
    </r>
    <r>
      <rPr>
        <sz val="14"/>
        <color theme="1"/>
        <rFont val="Verdana"/>
        <family val="2"/>
        <charset val="238"/>
        <scheme val="minor"/>
      </rPr>
      <t xml:space="preserve"> ("Omezení ceny za platební milník") je uveden způsob omezení ceny pro nabídkovou cenu (pouze u položky "Údržba řešení"). Pro ceny vypočítané ve sloupci H tedy platí uvedená omezení vztažená k celkové nabízené ceně.</t>
    </r>
  </si>
  <si>
    <t>V případě, že formulář obsahuje červeně zbarvenou celkovou nabídkovou cenu, nabídka pravděpdobně obsahuje nesprávně vyplněné údaje, které v důsledku mohou vést až k vyloučení účastníka.</t>
  </si>
  <si>
    <t>Fáze</t>
  </si>
  <si>
    <t>Část plnění</t>
  </si>
  <si>
    <t>Odkaz na kapitolu TS</t>
  </si>
  <si>
    <t>Jednotková cena
(v CZK)</t>
  </si>
  <si>
    <t>Počet jednotek</t>
  </si>
  <si>
    <t>jedn.</t>
  </si>
  <si>
    <t>Nabídková cena v Kč bez DPH</t>
  </si>
  <si>
    <t>Omezení ceny za platební milník</t>
  </si>
  <si>
    <t>Náklady na licenci nabízeného řešení NDR</t>
  </si>
  <si>
    <t>2.3</t>
  </si>
  <si>
    <t>ks</t>
  </si>
  <si>
    <t>Náklady na technické podpory výrobce nabízeného řešení NDR (60 měsíců)</t>
  </si>
  <si>
    <t>Náklady na licence nabízeného řešení EDR</t>
  </si>
  <si>
    <t>Náklady na technické podpory výrobce nabízeného řešení EDR (60 měsíců)</t>
  </si>
  <si>
    <t>Náklady na hardware*</t>
  </si>
  <si>
    <t>Náklady na technické podpory výrobce hardware (60 měsíců)</t>
  </si>
  <si>
    <t>Před-implementační analýza</t>
  </si>
  <si>
    <t>4.1.1</t>
  </si>
  <si>
    <t>Instalace a konfigurace řešení</t>
  </si>
  <si>
    <t>4.1.2</t>
  </si>
  <si>
    <t>Optimalizace bezpečnostní / detekční politiky řešení</t>
  </si>
  <si>
    <t>4.1.3</t>
  </si>
  <si>
    <t>Napojení na platformu Log management / SIEM</t>
  </si>
  <si>
    <t>4.1.4</t>
  </si>
  <si>
    <t>Školení (technického servisního týmu Zadavatele SŽ a týmu Security Operations Center)</t>
  </si>
  <si>
    <t>4.1.5</t>
  </si>
  <si>
    <t>Technická podpora servisního týmu zadavatele</t>
  </si>
  <si>
    <t>4.2.1</t>
  </si>
  <si>
    <t>měsíc</t>
  </si>
  <si>
    <t>Údržba řešení</t>
  </si>
  <si>
    <t>4.2.2</t>
  </si>
  <si>
    <t>Konzultace a rozvojové aktivity</t>
  </si>
  <si>
    <t>4.3</t>
  </si>
  <si>
    <t>MD</t>
  </si>
  <si>
    <t>Nabídková cena celkem</t>
  </si>
  <si>
    <t>* Účastník může tuto položku vyplnit hodnotou 0 ve sloupci E, pokud bude veškerý hardware, který je součástí jim dodávaného řešení, provozován v platformě SŽ. Pokud však nebude určitá část nebo veškerý hardware, který je součástí dodávaného řešení, provozován v platformě SŽ, zahrne tento účastník do své cenové kalkulace vyplněním sloupce E hodnotou vyšší než 0, která představuje cenu za dodávaný hardware.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</si>
</sst>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26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b/>
      <sz val="10"/>
      <color theme="0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rgb="FFFF0000"/>
      <name val="Verdana"/>
      <family val="2"/>
      <charset val="238"/>
      <scheme val="major"/>
    </font>
    <font>
      <sz val="14"/>
      <color rgb="FF002B59"/>
      <name val="Verdana"/>
    </font>
    <font>
      <b/>
      <sz val="14"/>
      <color rgb="FF002B59"/>
      <name val="Verdana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9" fontId="22" fillId="0" borderId="0" applyFont="0" applyFill="0" applyBorder="0" applyAlignment="0" applyProtection="0"/>
  </cellStyleXfs>
  <cellXfs count="67">
    <xf numFmtId="0" fontId="0" fillId="0" borderId="0" xfId="0"/>
    <xf numFmtId="0" fontId="3" fillId="0" borderId="1" xfId="2" applyFont="1" applyBorder="1"/>
    <xf numFmtId="0" fontId="3" fillId="0" borderId="2" xfId="2" applyFont="1" applyBorder="1"/>
    <xf numFmtId="0" fontId="3" fillId="0" borderId="3" xfId="2" applyFont="1" applyBorder="1"/>
    <xf numFmtId="0" fontId="3" fillId="0" borderId="4" xfId="2" applyFont="1" applyBorder="1"/>
    <xf numFmtId="0" fontId="3" fillId="0" borderId="5" xfId="2" applyFont="1" applyBorder="1"/>
    <xf numFmtId="0" fontId="3" fillId="0" borderId="6" xfId="2" applyFont="1" applyBorder="1"/>
    <xf numFmtId="0" fontId="3" fillId="0" borderId="7" xfId="2" applyFont="1" applyBorder="1"/>
    <xf numFmtId="0" fontId="3" fillId="0" borderId="8" xfId="2" applyFont="1" applyBorder="1"/>
    <xf numFmtId="0" fontId="3" fillId="0" borderId="9" xfId="2" applyFont="1" applyBorder="1"/>
    <xf numFmtId="0" fontId="5" fillId="0" borderId="1" xfId="2" applyFont="1" applyBorder="1"/>
    <xf numFmtId="0" fontId="3" fillId="0" borderId="11" xfId="2" applyFont="1" applyBorder="1"/>
    <xf numFmtId="0" fontId="3" fillId="0" borderId="12" xfId="2" applyFont="1" applyBorder="1"/>
    <xf numFmtId="0" fontId="3" fillId="0" borderId="13" xfId="2" applyFont="1" applyBorder="1"/>
    <xf numFmtId="0" fontId="3" fillId="0" borderId="14" xfId="2" applyFont="1" applyBorder="1"/>
    <xf numFmtId="0" fontId="6" fillId="3" borderId="0" xfId="2" applyFont="1" applyFill="1"/>
    <xf numFmtId="0" fontId="3" fillId="0" borderId="10" xfId="2" applyFont="1" applyBorder="1"/>
    <xf numFmtId="0" fontId="13" fillId="0" borderId="1" xfId="2" applyFont="1" applyBorder="1"/>
    <xf numFmtId="0" fontId="13" fillId="0" borderId="3" xfId="2" applyFont="1" applyBorder="1"/>
    <xf numFmtId="0" fontId="3" fillId="5" borderId="1" xfId="2" applyFont="1" applyFill="1" applyBorder="1"/>
    <xf numFmtId="0" fontId="15" fillId="0" borderId="3" xfId="2" applyFont="1" applyBorder="1"/>
    <xf numFmtId="0" fontId="11" fillId="0" borderId="0" xfId="2" applyFont="1" applyAlignment="1">
      <alignment horizontal="left" vertical="center"/>
    </xf>
    <xf numFmtId="0" fontId="0" fillId="3" borderId="0" xfId="0" applyFill="1"/>
    <xf numFmtId="0" fontId="8" fillId="4" borderId="15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12" fillId="7" borderId="1" xfId="0" applyFont="1" applyFill="1" applyBorder="1"/>
    <xf numFmtId="164" fontId="12" fillId="7" borderId="1" xfId="0" applyNumberFormat="1" applyFont="1" applyFill="1" applyBorder="1"/>
    <xf numFmtId="0" fontId="16" fillId="3" borderId="0" xfId="0" applyFont="1" applyFill="1"/>
    <xf numFmtId="0" fontId="9" fillId="6" borderId="1" xfId="2" applyFont="1" applyFill="1" applyBorder="1" applyAlignment="1">
      <alignment horizontal="left" vertical="center" wrapText="1"/>
    </xf>
    <xf numFmtId="0" fontId="9" fillId="7" borderId="1" xfId="2" applyFont="1" applyFill="1" applyBorder="1" applyAlignment="1">
      <alignment horizontal="left" vertical="top" wrapText="1"/>
    </xf>
    <xf numFmtId="0" fontId="9" fillId="3" borderId="0" xfId="2" applyFont="1" applyFill="1" applyAlignment="1">
      <alignment horizontal="left" vertical="top" wrapText="1"/>
    </xf>
    <xf numFmtId="0" fontId="2" fillId="6" borderId="1" xfId="2" applyFont="1" applyFill="1" applyBorder="1" applyAlignment="1">
      <alignment horizontal="center" vertical="center" wrapText="1"/>
    </xf>
    <xf numFmtId="49" fontId="9" fillId="8" borderId="1" xfId="2" applyNumberFormat="1" applyFont="1" applyFill="1" applyBorder="1" applyAlignment="1">
      <alignment horizontal="center" vertical="center" wrapText="1"/>
    </xf>
    <xf numFmtId="165" fontId="9" fillId="2" borderId="1" xfId="2" quotePrefix="1" applyNumberFormat="1" applyFont="1" applyFill="1" applyBorder="1" applyAlignment="1">
      <alignment vertical="center" wrapText="1"/>
    </xf>
    <xf numFmtId="0" fontId="17" fillId="3" borderId="0" xfId="0" applyFont="1" applyFill="1"/>
    <xf numFmtId="0" fontId="18" fillId="3" borderId="0" xfId="0" applyFont="1" applyFill="1"/>
    <xf numFmtId="0" fontId="20" fillId="3" borderId="0" xfId="0" applyFont="1" applyFill="1"/>
    <xf numFmtId="0" fontId="21" fillId="4" borderId="15" xfId="2" applyFont="1" applyFill="1" applyBorder="1" applyAlignment="1">
      <alignment horizontal="center" vertical="center" wrapText="1"/>
    </xf>
    <xf numFmtId="0" fontId="6" fillId="3" borderId="0" xfId="2" applyFont="1" applyFill="1" applyAlignment="1">
      <alignment horizontal="left" wrapText="1"/>
    </xf>
    <xf numFmtId="0" fontId="14" fillId="0" borderId="0" xfId="2" applyFont="1" applyAlignment="1">
      <alignment horizontal="left" vertical="top" wrapText="1"/>
    </xf>
    <xf numFmtId="0" fontId="19" fillId="3" borderId="0" xfId="0" applyFont="1" applyFill="1" applyAlignment="1">
      <alignment horizontal="left" wrapText="1"/>
    </xf>
    <xf numFmtId="165" fontId="9" fillId="5" borderId="1" xfId="2" applyNumberFormat="1" applyFont="1" applyFill="1" applyBorder="1" applyAlignment="1" applyProtection="1">
      <alignment vertical="center" wrapText="1"/>
      <protection locked="0"/>
    </xf>
    <xf numFmtId="164" fontId="12" fillId="7" borderId="0" xfId="0" applyNumberFormat="1" applyFont="1" applyFill="1"/>
    <xf numFmtId="0" fontId="0" fillId="3" borderId="0" xfId="0" applyFill="1" applyAlignment="1">
      <alignment vertical="center"/>
    </xf>
    <xf numFmtId="9" fontId="0" fillId="3" borderId="0" xfId="0" applyNumberFormat="1" applyFill="1" applyAlignment="1">
      <alignment vertical="center"/>
    </xf>
    <xf numFmtId="10" fontId="0" fillId="3" borderId="0" xfId="3" applyNumberFormat="1" applyFont="1" applyFill="1" applyAlignment="1">
      <alignment vertical="center"/>
    </xf>
    <xf numFmtId="0" fontId="23" fillId="0" borderId="0" xfId="0" applyFont="1"/>
    <xf numFmtId="9" fontId="9" fillId="2" borderId="1" xfId="3" quotePrefix="1" applyFont="1" applyFill="1" applyBorder="1" applyAlignment="1">
      <alignment vertical="center" wrapText="1"/>
    </xf>
    <xf numFmtId="0" fontId="1" fillId="6" borderId="1" xfId="2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10" fillId="2" borderId="3" xfId="2" applyFont="1" applyFill="1" applyBorder="1" applyAlignment="1">
      <alignment horizontal="left" vertical="top" wrapText="1"/>
    </xf>
    <xf numFmtId="0" fontId="3" fillId="2" borderId="10" xfId="2" applyFont="1" applyFill="1" applyBorder="1" applyAlignment="1">
      <alignment horizontal="left" vertical="top" wrapText="1"/>
    </xf>
    <xf numFmtId="0" fontId="3" fillId="2" borderId="7" xfId="2" applyFont="1" applyFill="1" applyBorder="1" applyAlignment="1">
      <alignment horizontal="left" vertical="top" wrapText="1"/>
    </xf>
    <xf numFmtId="0" fontId="3" fillId="0" borderId="3" xfId="2" applyFont="1" applyBorder="1" applyAlignment="1">
      <alignment horizontal="left" vertical="top" wrapText="1"/>
    </xf>
    <xf numFmtId="0" fontId="3" fillId="0" borderId="10" xfId="2" applyFont="1" applyBorder="1" applyAlignment="1">
      <alignment horizontal="left" vertical="top" wrapText="1"/>
    </xf>
    <xf numFmtId="0" fontId="3" fillId="0" borderId="7" xfId="2" applyFont="1" applyBorder="1" applyAlignment="1">
      <alignment horizontal="left" vertical="top" wrapText="1"/>
    </xf>
    <xf numFmtId="0" fontId="3" fillId="2" borderId="3" xfId="2" applyFont="1" applyFill="1" applyBorder="1" applyAlignment="1">
      <alignment horizontal="left" vertical="top" wrapText="1"/>
    </xf>
    <xf numFmtId="0" fontId="3" fillId="5" borderId="3" xfId="2" applyFont="1" applyFill="1" applyBorder="1" applyAlignment="1" applyProtection="1">
      <alignment horizontal="left"/>
      <protection locked="0"/>
    </xf>
    <xf numFmtId="0" fontId="3" fillId="5" borderId="10" xfId="2" applyFont="1" applyFill="1" applyBorder="1" applyAlignment="1" applyProtection="1">
      <alignment horizontal="left"/>
      <protection locked="0"/>
    </xf>
    <xf numFmtId="0" fontId="3" fillId="5" borderId="7" xfId="2" applyFont="1" applyFill="1" applyBorder="1" applyAlignment="1" applyProtection="1">
      <alignment horizontal="left"/>
      <protection locked="0"/>
    </xf>
    <xf numFmtId="0" fontId="3" fillId="0" borderId="3" xfId="2" applyFont="1" applyBorder="1" applyAlignment="1">
      <alignment horizontal="left"/>
    </xf>
    <xf numFmtId="0" fontId="3" fillId="0" borderId="10" xfId="2" applyFont="1" applyBorder="1" applyAlignment="1">
      <alignment horizontal="left"/>
    </xf>
    <xf numFmtId="0" fontId="24" fillId="3" borderId="0" xfId="2" applyFont="1" applyFill="1" applyAlignment="1">
      <alignment horizontal="left" vertical="center" wrapText="1"/>
    </xf>
    <xf numFmtId="0" fontId="6" fillId="3" borderId="0" xfId="2" applyFont="1" applyFill="1" applyAlignment="1">
      <alignment horizontal="left" vertical="center" wrapText="1"/>
    </xf>
    <xf numFmtId="0" fontId="14" fillId="0" borderId="0" xfId="2" applyFont="1" applyAlignment="1">
      <alignment horizontal="left" vertical="top" wrapText="1"/>
    </xf>
    <xf numFmtId="0" fontId="19" fillId="3" borderId="0" xfId="0" applyFont="1" applyFill="1" applyAlignment="1">
      <alignment horizontal="left" wrapText="1"/>
    </xf>
    <xf numFmtId="0" fontId="0" fillId="3" borderId="0" xfId="0" applyFill="1" applyAlignment="1">
      <alignment vertical="top" wrapText="1"/>
    </xf>
  </cellXfs>
  <cellStyles count="4">
    <cellStyle name="Normal 2" xfId="1" xr:uid="{3428245F-33AC-427B-8D97-B1170F71C089}"/>
    <cellStyle name="Normal 3" xfId="2" xr:uid="{33D0FA27-ABA9-4608-8F76-BD992DE9FF09}"/>
    <cellStyle name="Normální" xfId="0" builtinId="0"/>
    <cellStyle name="Procenta" xfId="3" builtin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BFBFB"/>
      <color rgb="FFFAFAFA"/>
      <color rgb="FF000000"/>
      <color rgb="FFFFEFE7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Šorf David, Mgr." id="{CA643215-F8F7-448B-A5DB-11C4AB816665}" userId="S::sorfd@spravazeleznic.cz::d348e08e-e786-4d2e-ae57-7aace99ccb80" providerId="AD"/>
</personList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3-05-17T10:05:16.97" personId="{CA643215-F8F7-448B-A5DB-11C4AB816665}" id="{F0E2E080-903B-4824-9220-8E47510F0DF3}" done="1">
    <text>Není patrná ani blíže vysvětlená logika doplňování sloupce F. Nejeví se jak důvodné proč by měl kdokoli vyplnit něco jiného než číslo 1 , když položky jsou nazvány tak, že působí souhrnným dojme  (viz náklady na hardware - takové náklady jsou jen jedny či před-implementační analýza - z povahy by měla být jedna). Nevím, zda je šťastné, aby položky 4.1.1 - 4.1.4 byly vázány na MD. Může vést v důsledku k vybrání dražší nabídky, ledaže by byl počet MD závazný, což se mi nezdá vzhledem kontextu placení ve smlouvě a pokud by byl počet MD závazný nedává smysl je uvádět (důležitá by měla být cena za výsledek).</text>
  </threadedComment>
  <threadedComment ref="F10" dT="2023-05-17T09:56:25.70" personId="{CA643215-F8F7-448B-A5DB-11C4AB816665}" id="{6FE2AA61-9B5A-4014-B8E9-8E1E7D3FCF53}" done="1">
    <text>Rozdílná koncepce u NDR a EDR, zde jsou všechny pod jednou jednotkou v druhém případě je 10 000 jednotek, je to odůvodněné a záměrné?</text>
  </threadedComment>
  <threadedComment ref="F11" dT="2023-05-17T09:51:38.41" personId="{CA643215-F8F7-448B-A5DB-11C4AB816665}" id="{ADB75F1F-2BA8-4DD6-9977-7AC05EA8D3F0}" done="1">
    <text>Tohle při hlubším zamyšlení může působit matoucím dojmem.  Jednotkovou cenou je zde cena za 60 měsíců podpory. Bývá většinou obvyklé, že v takové věci je jednotková cena měsíc a počet jednotek 60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30"/>
  <sheetViews>
    <sheetView showGridLines="0" topLeftCell="A4" zoomScale="110" workbookViewId="0">
      <selection activeCell="C27" sqref="C27:K27"/>
    </sheetView>
  </sheetViews>
  <sheetFormatPr defaultColWidth="6.09765625" defaultRowHeight="14.25" x14ac:dyDescent="0.2"/>
  <cols>
    <col min="1" max="1" width="6.09765625" style="1"/>
    <col min="2" max="12" width="7.296875" style="1" customWidth="1"/>
    <col min="13" max="16384" width="6.09765625" style="1"/>
  </cols>
  <sheetData>
    <row r="1" spans="1:13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">
      <c r="A3" s="3"/>
      <c r="B3" s="8"/>
      <c r="L3" s="9"/>
      <c r="M3" s="7"/>
    </row>
    <row r="4" spans="1:13" x14ac:dyDescent="0.2">
      <c r="A4" s="3"/>
      <c r="B4" s="8"/>
      <c r="L4" s="9"/>
      <c r="M4" s="7"/>
    </row>
    <row r="5" spans="1:13" x14ac:dyDescent="0.2">
      <c r="A5" s="3"/>
      <c r="B5" s="8"/>
      <c r="L5" s="9"/>
      <c r="M5" s="7"/>
    </row>
    <row r="6" spans="1:13" x14ac:dyDescent="0.2">
      <c r="A6" s="3"/>
      <c r="B6" s="8"/>
      <c r="L6" s="9"/>
      <c r="M6" s="7"/>
    </row>
    <row r="7" spans="1:13" x14ac:dyDescent="0.2">
      <c r="A7" s="3"/>
      <c r="B7" s="8"/>
      <c r="L7" s="9"/>
      <c r="M7" s="7"/>
    </row>
    <row r="8" spans="1:13" x14ac:dyDescent="0.2">
      <c r="A8" s="3"/>
      <c r="B8" s="8"/>
      <c r="L8" s="9"/>
      <c r="M8" s="7"/>
    </row>
    <row r="9" spans="1:13" x14ac:dyDescent="0.2">
      <c r="A9" s="3"/>
      <c r="B9" s="8"/>
      <c r="L9" s="9"/>
      <c r="M9" s="7"/>
    </row>
    <row r="10" spans="1:13" ht="22.5" x14ac:dyDescent="0.3">
      <c r="A10" s="3"/>
      <c r="B10" s="8"/>
      <c r="C10" s="10" t="s">
        <v>0</v>
      </c>
      <c r="L10" s="9"/>
      <c r="M10" s="7"/>
    </row>
    <row r="11" spans="1:13" x14ac:dyDescent="0.2">
      <c r="A11" s="3"/>
      <c r="B11" s="8"/>
      <c r="C11" s="1" t="s">
        <v>1</v>
      </c>
      <c r="L11" s="9"/>
      <c r="M11" s="7"/>
    </row>
    <row r="12" spans="1:13" x14ac:dyDescent="0.2">
      <c r="A12" s="3"/>
      <c r="B12" s="8"/>
      <c r="L12" s="9"/>
      <c r="M12" s="7"/>
    </row>
    <row r="13" spans="1:13" x14ac:dyDescent="0.2">
      <c r="A13" s="3"/>
      <c r="B13" s="8"/>
      <c r="L13" s="9"/>
      <c r="M13" s="7"/>
    </row>
    <row r="14" spans="1:13" x14ac:dyDescent="0.2">
      <c r="A14" s="3"/>
      <c r="B14" s="8"/>
      <c r="L14" s="9"/>
      <c r="M14" s="7"/>
    </row>
    <row r="15" spans="1:13" ht="43.35" customHeight="1" x14ac:dyDescent="0.2">
      <c r="A15" s="3"/>
      <c r="B15" s="8"/>
      <c r="C15" s="53" t="s">
        <v>2</v>
      </c>
      <c r="D15" s="54"/>
      <c r="E15" s="54"/>
      <c r="F15" s="54"/>
      <c r="G15" s="54"/>
      <c r="H15" s="54"/>
      <c r="I15" s="54"/>
      <c r="J15" s="54"/>
      <c r="K15" s="55"/>
      <c r="L15" s="9"/>
      <c r="M15" s="7"/>
    </row>
    <row r="16" spans="1:13" x14ac:dyDescent="0.2">
      <c r="A16" s="3"/>
      <c r="B16" s="8"/>
      <c r="C16" s="60" t="s">
        <v>3</v>
      </c>
      <c r="D16" s="61"/>
      <c r="E16" s="61"/>
      <c r="F16" s="57"/>
      <c r="G16" s="58"/>
      <c r="H16" s="58"/>
      <c r="I16" s="58"/>
      <c r="J16" s="58"/>
      <c r="K16" s="59"/>
      <c r="L16" s="9"/>
      <c r="M16" s="7"/>
    </row>
    <row r="17" spans="1:13" x14ac:dyDescent="0.2">
      <c r="A17" s="3"/>
      <c r="B17" s="8"/>
      <c r="C17" s="3"/>
      <c r="D17" s="7"/>
      <c r="E17" s="3"/>
      <c r="F17" s="16"/>
      <c r="G17" s="16"/>
      <c r="H17" s="16"/>
      <c r="I17" s="16"/>
      <c r="J17" s="16"/>
      <c r="K17" s="7"/>
      <c r="L17" s="9"/>
      <c r="M17" s="7"/>
    </row>
    <row r="18" spans="1:13" x14ac:dyDescent="0.2">
      <c r="A18" s="3"/>
      <c r="B18" s="8"/>
      <c r="L18" s="9"/>
      <c r="M18" s="7"/>
    </row>
    <row r="19" spans="1:13" ht="15" x14ac:dyDescent="0.2">
      <c r="A19" s="3"/>
      <c r="B19" s="8"/>
      <c r="C19" s="17" t="s">
        <v>4</v>
      </c>
      <c r="L19" s="9"/>
      <c r="M19" s="7"/>
    </row>
    <row r="20" spans="1:13" ht="4.5" customHeight="1" x14ac:dyDescent="0.2">
      <c r="A20" s="3"/>
      <c r="B20" s="8"/>
      <c r="C20" s="18"/>
      <c r="D20" s="16"/>
      <c r="E20" s="16"/>
      <c r="F20" s="16"/>
      <c r="G20" s="16"/>
      <c r="H20" s="16"/>
      <c r="I20" s="16"/>
      <c r="J20" s="16"/>
      <c r="K20" s="7"/>
      <c r="L20" s="9"/>
      <c r="M20" s="7"/>
    </row>
    <row r="21" spans="1:13" ht="68.099999999999994" customHeight="1" x14ac:dyDescent="0.2">
      <c r="A21" s="3"/>
      <c r="B21" s="8"/>
      <c r="C21" s="56" t="s">
        <v>5</v>
      </c>
      <c r="D21" s="51"/>
      <c r="E21" s="51"/>
      <c r="F21" s="51"/>
      <c r="G21" s="51"/>
      <c r="H21" s="51"/>
      <c r="I21" s="51"/>
      <c r="J21" s="51"/>
      <c r="K21" s="52"/>
      <c r="L21" s="9"/>
      <c r="M21" s="7"/>
    </row>
    <row r="22" spans="1:13" x14ac:dyDescent="0.2">
      <c r="A22" s="3"/>
      <c r="B22" s="8"/>
      <c r="C22" s="3"/>
      <c r="D22" s="16"/>
      <c r="E22" s="16"/>
      <c r="F22" s="16"/>
      <c r="G22" s="16"/>
      <c r="H22" s="16"/>
      <c r="I22" s="16"/>
      <c r="J22" s="16"/>
      <c r="K22" s="7"/>
      <c r="L22" s="9"/>
      <c r="M22" s="7"/>
    </row>
    <row r="23" spans="1:13" x14ac:dyDescent="0.2">
      <c r="A23" s="3"/>
      <c r="B23" s="8"/>
      <c r="C23" s="20" t="s">
        <v>6</v>
      </c>
      <c r="D23" s="16"/>
      <c r="E23" s="16"/>
      <c r="F23" s="16"/>
      <c r="G23" s="16"/>
      <c r="H23" s="16"/>
      <c r="I23" s="16"/>
      <c r="J23" s="16"/>
      <c r="K23" s="7"/>
      <c r="L23" s="9"/>
      <c r="M23" s="7"/>
    </row>
    <row r="24" spans="1:13" ht="6.75" customHeight="1" x14ac:dyDescent="0.2">
      <c r="A24" s="3"/>
      <c r="B24" s="8"/>
      <c r="C24" s="3"/>
      <c r="D24" s="16"/>
      <c r="E24" s="16"/>
      <c r="F24" s="16"/>
      <c r="G24" s="16"/>
      <c r="H24" s="16"/>
      <c r="I24" s="16"/>
      <c r="J24" s="16"/>
      <c r="K24" s="7"/>
      <c r="L24" s="9"/>
      <c r="M24" s="7"/>
    </row>
    <row r="25" spans="1:13" x14ac:dyDescent="0.2">
      <c r="A25" s="3"/>
      <c r="B25" s="8"/>
      <c r="C25" s="19"/>
      <c r="D25" s="16" t="s">
        <v>7</v>
      </c>
      <c r="E25" s="16"/>
      <c r="F25" s="16"/>
      <c r="G25" s="16"/>
      <c r="H25" s="16"/>
      <c r="I25" s="16"/>
      <c r="J25" s="16"/>
      <c r="K25" s="7"/>
      <c r="L25" s="9"/>
      <c r="M25" s="7"/>
    </row>
    <row r="26" spans="1:13" x14ac:dyDescent="0.2">
      <c r="A26" s="3"/>
      <c r="B26" s="8"/>
      <c r="L26" s="9"/>
      <c r="M26" s="7"/>
    </row>
    <row r="27" spans="1:13" ht="62.1" customHeight="1" x14ac:dyDescent="0.2">
      <c r="A27" s="3"/>
      <c r="B27" s="8"/>
      <c r="C27" s="50" t="s">
        <v>8</v>
      </c>
      <c r="D27" s="51"/>
      <c r="E27" s="51"/>
      <c r="F27" s="51"/>
      <c r="G27" s="51"/>
      <c r="H27" s="51"/>
      <c r="I27" s="51"/>
      <c r="J27" s="51"/>
      <c r="K27" s="52"/>
      <c r="L27" s="9"/>
      <c r="M27" s="7"/>
    </row>
    <row r="28" spans="1:13" x14ac:dyDescent="0.2">
      <c r="A28" s="3"/>
      <c r="B28" s="8"/>
      <c r="C28" s="3"/>
      <c r="D28" s="16"/>
      <c r="E28" s="16"/>
      <c r="F28" s="16"/>
      <c r="G28" s="16"/>
      <c r="H28" s="16"/>
      <c r="I28" s="16"/>
      <c r="J28" s="16"/>
      <c r="K28" s="7"/>
      <c r="L28" s="9"/>
      <c r="M28" s="7"/>
    </row>
    <row r="29" spans="1:13" x14ac:dyDescent="0.2">
      <c r="A29" s="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7"/>
    </row>
    <row r="30" spans="1:13" x14ac:dyDescent="0.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sheetProtection selectLockedCells="1"/>
  <mergeCells count="5">
    <mergeCell ref="C27:K27"/>
    <mergeCell ref="C15:K15"/>
    <mergeCell ref="C21:K21"/>
    <mergeCell ref="F16:K16"/>
    <mergeCell ref="C16:E16"/>
  </mergeCells>
  <pageMargins left="0.25" right="0.2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</sheetPr>
  <dimension ref="B2:L32"/>
  <sheetViews>
    <sheetView tabSelected="1" topLeftCell="A8" zoomScale="85" zoomScaleNormal="85" workbookViewId="0">
      <selection activeCell="H20" sqref="H20"/>
    </sheetView>
  </sheetViews>
  <sheetFormatPr defaultColWidth="8.69921875" defaultRowHeight="14.25" x14ac:dyDescent="0.2"/>
  <cols>
    <col min="1" max="1" width="5.3984375" style="22" customWidth="1"/>
    <col min="2" max="2" width="11" style="22" customWidth="1"/>
    <col min="3" max="3" width="41.296875" style="22" customWidth="1"/>
    <col min="4" max="4" width="11" style="22" customWidth="1"/>
    <col min="5" max="5" width="16.8984375" style="22" customWidth="1"/>
    <col min="6" max="6" width="7.8984375" style="22" bestFit="1" customWidth="1"/>
    <col min="7" max="7" width="6.8984375" style="22" customWidth="1"/>
    <col min="8" max="8" width="20.69921875" style="22" customWidth="1"/>
    <col min="9" max="9" width="4.09765625" style="22" hidden="1" customWidth="1"/>
    <col min="10" max="10" width="4.5" style="22" hidden="1" customWidth="1"/>
    <col min="11" max="11" width="6.8984375" style="22" hidden="1" customWidth="1"/>
    <col min="12" max="12" width="16.09765625" style="22" customWidth="1"/>
    <col min="13" max="16384" width="8.69921875" style="22"/>
  </cols>
  <sheetData>
    <row r="2" spans="2:12" ht="24.75" x14ac:dyDescent="0.25">
      <c r="B2" s="21" t="s">
        <v>9</v>
      </c>
      <c r="D2" s="15"/>
      <c r="E2" s="15"/>
      <c r="F2" s="15"/>
      <c r="G2" s="15"/>
    </row>
    <row r="3" spans="2:12" ht="18" x14ac:dyDescent="0.25">
      <c r="B3" s="15"/>
      <c r="D3" s="15"/>
      <c r="E3" s="15"/>
      <c r="F3" s="15"/>
      <c r="G3" s="15"/>
    </row>
    <row r="4" spans="2:12" ht="59.25" customHeight="1" x14ac:dyDescent="0.25">
      <c r="B4" s="62" t="s">
        <v>10</v>
      </c>
      <c r="C4" s="63"/>
      <c r="D4" s="63"/>
      <c r="E4" s="63"/>
      <c r="F4" s="63"/>
      <c r="G4" s="63"/>
      <c r="H4" s="63"/>
      <c r="I4" s="38"/>
      <c r="J4" s="38"/>
      <c r="K4" s="38"/>
    </row>
    <row r="5" spans="2:12" ht="22.5" customHeight="1" x14ac:dyDescent="0.25">
      <c r="B5" s="15"/>
      <c r="D5" s="15"/>
      <c r="E5" s="15"/>
      <c r="F5" s="15"/>
      <c r="G5" s="15"/>
    </row>
    <row r="6" spans="2:12" ht="65.849999999999994" customHeight="1" x14ac:dyDescent="0.2">
      <c r="B6" s="64" t="s">
        <v>11</v>
      </c>
      <c r="C6" s="64"/>
      <c r="D6" s="64"/>
      <c r="E6" s="64"/>
      <c r="F6" s="64"/>
      <c r="G6" s="64"/>
      <c r="H6" s="64"/>
      <c r="I6" s="39"/>
      <c r="J6" s="39"/>
      <c r="K6" s="39"/>
    </row>
    <row r="7" spans="2:12" ht="44.25" customHeight="1" x14ac:dyDescent="0.2">
      <c r="B7" s="65" t="s">
        <v>12</v>
      </c>
      <c r="C7" s="65"/>
      <c r="D7" s="65"/>
      <c r="E7" s="65"/>
      <c r="F7" s="65"/>
      <c r="G7" s="65"/>
      <c r="H7" s="65"/>
      <c r="I7" s="40"/>
      <c r="J7" s="40"/>
      <c r="K7" s="40"/>
    </row>
    <row r="8" spans="2:12" ht="49.35" customHeight="1" x14ac:dyDescent="0.2"/>
    <row r="9" spans="2:12" ht="32.1" customHeight="1" x14ac:dyDescent="0.2">
      <c r="B9" s="23" t="s">
        <v>13</v>
      </c>
      <c r="C9" s="23" t="s">
        <v>14</v>
      </c>
      <c r="D9" s="23" t="s">
        <v>15</v>
      </c>
      <c r="E9" s="23" t="s">
        <v>16</v>
      </c>
      <c r="F9" s="23" t="s">
        <v>17</v>
      </c>
      <c r="G9" s="23" t="s">
        <v>18</v>
      </c>
      <c r="H9" s="23" t="s">
        <v>19</v>
      </c>
      <c r="I9" s="43" t="b">
        <f>COUNTBLANK(E10:E23)&gt;0</f>
        <v>1</v>
      </c>
      <c r="J9" s="43" t="b">
        <f>I9</f>
        <v>1</v>
      </c>
      <c r="L9" s="37" t="s">
        <v>20</v>
      </c>
    </row>
    <row r="10" spans="2:12" ht="26.45" customHeight="1" x14ac:dyDescent="0.2">
      <c r="B10" s="31">
        <v>1</v>
      </c>
      <c r="C10" s="28" t="s">
        <v>21</v>
      </c>
      <c r="D10" s="32" t="s">
        <v>22</v>
      </c>
      <c r="E10" s="41"/>
      <c r="F10" s="24">
        <v>1</v>
      </c>
      <c r="G10" s="24" t="s">
        <v>23</v>
      </c>
      <c r="H10" s="33">
        <f>E10*F10</f>
        <v>0</v>
      </c>
      <c r="I10" s="44" t="b">
        <f>IFERROR(H10/$H$24&gt;L10,FALSE)</f>
        <v>0</v>
      </c>
      <c r="J10" s="43" t="b">
        <f>IF($I$9,FALSE,I10)</f>
        <v>0</v>
      </c>
      <c r="K10" s="45" t="e">
        <f>H10/$H$24</f>
        <v>#DIV/0!</v>
      </c>
      <c r="L10" s="33"/>
    </row>
    <row r="11" spans="2:12" ht="26.45" customHeight="1" x14ac:dyDescent="0.2">
      <c r="B11" s="31">
        <v>1</v>
      </c>
      <c r="C11" s="28" t="s">
        <v>24</v>
      </c>
      <c r="D11" s="32" t="s">
        <v>22</v>
      </c>
      <c r="E11" s="41"/>
      <c r="F11" s="24">
        <v>1</v>
      </c>
      <c r="G11" s="24" t="s">
        <v>23</v>
      </c>
      <c r="H11" s="33">
        <f t="shared" ref="H11:H23" si="0">E11*F11</f>
        <v>0</v>
      </c>
      <c r="I11" s="44" t="b">
        <f t="shared" ref="I11:I23" si="1">IFERROR(H11/$H$24&gt;L11,FALSE)</f>
        <v>0</v>
      </c>
      <c r="J11" s="43" t="b">
        <f t="shared" ref="J11:J23" si="2">IF($I$9,FALSE,I11)</f>
        <v>0</v>
      </c>
      <c r="K11" s="45" t="e">
        <f t="shared" ref="K11:K23" si="3">H11/$H$24</f>
        <v>#DIV/0!</v>
      </c>
      <c r="L11" s="33"/>
    </row>
    <row r="12" spans="2:12" ht="26.45" customHeight="1" x14ac:dyDescent="0.2">
      <c r="B12" s="31">
        <v>1</v>
      </c>
      <c r="C12" s="28" t="s">
        <v>25</v>
      </c>
      <c r="D12" s="32" t="s">
        <v>22</v>
      </c>
      <c r="E12" s="41"/>
      <c r="F12" s="24">
        <v>10000</v>
      </c>
      <c r="G12" s="24" t="s">
        <v>23</v>
      </c>
      <c r="H12" s="33">
        <f t="shared" si="0"/>
        <v>0</v>
      </c>
      <c r="I12" s="44" t="b">
        <f t="shared" si="1"/>
        <v>0</v>
      </c>
      <c r="J12" s="43" t="b">
        <f t="shared" si="2"/>
        <v>0</v>
      </c>
      <c r="K12" s="45" t="e">
        <f t="shared" si="3"/>
        <v>#DIV/0!</v>
      </c>
      <c r="L12" s="33"/>
    </row>
    <row r="13" spans="2:12" ht="26.45" customHeight="1" x14ac:dyDescent="0.2">
      <c r="B13" s="31">
        <v>1</v>
      </c>
      <c r="C13" s="28" t="s">
        <v>26</v>
      </c>
      <c r="D13" s="32" t="s">
        <v>22</v>
      </c>
      <c r="E13" s="41"/>
      <c r="F13" s="24">
        <v>1</v>
      </c>
      <c r="G13" s="24" t="s">
        <v>23</v>
      </c>
      <c r="H13" s="33">
        <f t="shared" si="0"/>
        <v>0</v>
      </c>
      <c r="I13" s="44" t="b">
        <f t="shared" si="1"/>
        <v>0</v>
      </c>
      <c r="J13" s="43" t="b">
        <f t="shared" si="2"/>
        <v>0</v>
      </c>
      <c r="K13" s="45" t="e">
        <f t="shared" si="3"/>
        <v>#DIV/0!</v>
      </c>
      <c r="L13" s="33"/>
    </row>
    <row r="14" spans="2:12" ht="26.45" customHeight="1" x14ac:dyDescent="0.2">
      <c r="B14" s="31">
        <v>1</v>
      </c>
      <c r="C14" s="48" t="s">
        <v>27</v>
      </c>
      <c r="D14" s="32" t="s">
        <v>22</v>
      </c>
      <c r="E14" s="41"/>
      <c r="F14" s="24">
        <v>1</v>
      </c>
      <c r="G14" s="24" t="s">
        <v>23</v>
      </c>
      <c r="H14" s="33">
        <f t="shared" si="0"/>
        <v>0</v>
      </c>
      <c r="I14" s="44" t="b">
        <f t="shared" si="1"/>
        <v>0</v>
      </c>
      <c r="J14" s="43" t="b">
        <f t="shared" si="2"/>
        <v>0</v>
      </c>
      <c r="K14" s="45" t="e">
        <f t="shared" si="3"/>
        <v>#DIV/0!</v>
      </c>
      <c r="L14" s="33"/>
    </row>
    <row r="15" spans="2:12" ht="26.45" customHeight="1" x14ac:dyDescent="0.2">
      <c r="B15" s="31">
        <v>1</v>
      </c>
      <c r="C15" s="28" t="s">
        <v>28</v>
      </c>
      <c r="D15" s="32" t="s">
        <v>22</v>
      </c>
      <c r="E15" s="41"/>
      <c r="F15" s="24">
        <v>1</v>
      </c>
      <c r="G15" s="24" t="s">
        <v>23</v>
      </c>
      <c r="H15" s="33">
        <f t="shared" si="0"/>
        <v>0</v>
      </c>
      <c r="I15" s="44" t="b">
        <f t="shared" si="1"/>
        <v>0</v>
      </c>
      <c r="J15" s="43" t="b">
        <f t="shared" si="2"/>
        <v>0</v>
      </c>
      <c r="K15" s="45" t="e">
        <f t="shared" si="3"/>
        <v>#DIV/0!</v>
      </c>
      <c r="L15" s="33"/>
    </row>
    <row r="16" spans="2:12" ht="26.45" customHeight="1" x14ac:dyDescent="0.2">
      <c r="B16" s="31">
        <v>1</v>
      </c>
      <c r="C16" s="28" t="s">
        <v>29</v>
      </c>
      <c r="D16" s="32" t="s">
        <v>30</v>
      </c>
      <c r="E16" s="41"/>
      <c r="F16" s="24">
        <v>1</v>
      </c>
      <c r="G16" s="24" t="s">
        <v>23</v>
      </c>
      <c r="H16" s="33">
        <f t="shared" si="0"/>
        <v>0</v>
      </c>
      <c r="I16" s="44" t="b">
        <f t="shared" si="1"/>
        <v>0</v>
      </c>
      <c r="J16" s="43" t="b">
        <f t="shared" si="2"/>
        <v>0</v>
      </c>
      <c r="K16" s="45" t="e">
        <f t="shared" si="3"/>
        <v>#DIV/0!</v>
      </c>
      <c r="L16" s="33"/>
    </row>
    <row r="17" spans="2:12" ht="26.45" customHeight="1" x14ac:dyDescent="0.2">
      <c r="B17" s="31">
        <v>1</v>
      </c>
      <c r="C17" s="28" t="s">
        <v>31</v>
      </c>
      <c r="D17" s="32" t="s">
        <v>32</v>
      </c>
      <c r="E17" s="41"/>
      <c r="F17" s="24">
        <v>1</v>
      </c>
      <c r="G17" s="24" t="s">
        <v>23</v>
      </c>
      <c r="H17" s="33">
        <f t="shared" si="0"/>
        <v>0</v>
      </c>
      <c r="I17" s="44" t="b">
        <f t="shared" si="1"/>
        <v>0</v>
      </c>
      <c r="J17" s="43" t="b">
        <f t="shared" si="2"/>
        <v>0</v>
      </c>
      <c r="K17" s="45" t="e">
        <f t="shared" si="3"/>
        <v>#DIV/0!</v>
      </c>
      <c r="L17" s="33"/>
    </row>
    <row r="18" spans="2:12" ht="26.45" customHeight="1" x14ac:dyDescent="0.2">
      <c r="B18" s="31">
        <v>2</v>
      </c>
      <c r="C18" s="28" t="s">
        <v>33</v>
      </c>
      <c r="D18" s="32" t="s">
        <v>34</v>
      </c>
      <c r="E18" s="41"/>
      <c r="F18" s="24">
        <v>1</v>
      </c>
      <c r="G18" s="24" t="s">
        <v>23</v>
      </c>
      <c r="H18" s="33">
        <f t="shared" si="0"/>
        <v>0</v>
      </c>
      <c r="I18" s="44" t="b">
        <f t="shared" si="1"/>
        <v>0</v>
      </c>
      <c r="J18" s="43" t="b">
        <f t="shared" si="2"/>
        <v>0</v>
      </c>
      <c r="K18" s="45" t="e">
        <f t="shared" si="3"/>
        <v>#DIV/0!</v>
      </c>
      <c r="L18" s="33"/>
    </row>
    <row r="19" spans="2:12" ht="26.45" customHeight="1" x14ac:dyDescent="0.2">
      <c r="B19" s="31">
        <v>2</v>
      </c>
      <c r="C19" s="28" t="s">
        <v>35</v>
      </c>
      <c r="D19" s="32" t="s">
        <v>36</v>
      </c>
      <c r="E19" s="41"/>
      <c r="F19" s="24">
        <v>1</v>
      </c>
      <c r="G19" s="24" t="s">
        <v>23</v>
      </c>
      <c r="H19" s="33">
        <f t="shared" si="0"/>
        <v>0</v>
      </c>
      <c r="I19" s="44" t="b">
        <f t="shared" si="1"/>
        <v>0</v>
      </c>
      <c r="J19" s="43" t="b">
        <f t="shared" si="2"/>
        <v>0</v>
      </c>
      <c r="K19" s="45" t="e">
        <f t="shared" si="3"/>
        <v>#DIV/0!</v>
      </c>
      <c r="L19" s="33"/>
    </row>
    <row r="20" spans="2:12" ht="26.45" customHeight="1" x14ac:dyDescent="0.2">
      <c r="B20" s="31">
        <v>3</v>
      </c>
      <c r="C20" s="28" t="s">
        <v>37</v>
      </c>
      <c r="D20" s="32" t="s">
        <v>38</v>
      </c>
      <c r="E20" s="41"/>
      <c r="F20" s="24">
        <v>1</v>
      </c>
      <c r="G20" s="24" t="s">
        <v>23</v>
      </c>
      <c r="H20" s="33">
        <f t="shared" si="0"/>
        <v>0</v>
      </c>
      <c r="I20" s="44" t="b">
        <f t="shared" si="1"/>
        <v>0</v>
      </c>
      <c r="J20" s="43" t="b">
        <f t="shared" si="2"/>
        <v>0</v>
      </c>
      <c r="K20" s="45" t="e">
        <f t="shared" si="3"/>
        <v>#DIV/0!</v>
      </c>
      <c r="L20" s="33"/>
    </row>
    <row r="21" spans="2:12" ht="26.45" customHeight="1" x14ac:dyDescent="0.2">
      <c r="B21" s="31">
        <v>4</v>
      </c>
      <c r="C21" s="28" t="s">
        <v>39</v>
      </c>
      <c r="D21" s="32" t="s">
        <v>40</v>
      </c>
      <c r="E21" s="41"/>
      <c r="F21" s="24">
        <v>60</v>
      </c>
      <c r="G21" s="24" t="s">
        <v>41</v>
      </c>
      <c r="H21" s="33">
        <f t="shared" si="0"/>
        <v>0</v>
      </c>
      <c r="I21" s="44" t="b">
        <f t="shared" si="1"/>
        <v>0</v>
      </c>
      <c r="J21" s="43" t="b">
        <f t="shared" si="2"/>
        <v>0</v>
      </c>
      <c r="K21" s="45" t="e">
        <f t="shared" si="3"/>
        <v>#DIV/0!</v>
      </c>
      <c r="L21" s="33"/>
    </row>
    <row r="22" spans="2:12" ht="26.45" customHeight="1" x14ac:dyDescent="0.2">
      <c r="B22" s="31">
        <v>4</v>
      </c>
      <c r="C22" s="28" t="s">
        <v>42</v>
      </c>
      <c r="D22" s="32" t="s">
        <v>43</v>
      </c>
      <c r="E22" s="41"/>
      <c r="F22" s="24">
        <v>60</v>
      </c>
      <c r="G22" s="24" t="s">
        <v>41</v>
      </c>
      <c r="H22" s="33">
        <f t="shared" si="0"/>
        <v>0</v>
      </c>
      <c r="I22" s="44" t="b">
        <f t="shared" si="1"/>
        <v>0</v>
      </c>
      <c r="J22" s="43" t="b">
        <f>IF($I$9,FALSE,I22)</f>
        <v>0</v>
      </c>
      <c r="K22" s="45" t="e">
        <f t="shared" si="3"/>
        <v>#DIV/0!</v>
      </c>
      <c r="L22" s="47">
        <v>0.15</v>
      </c>
    </row>
    <row r="23" spans="2:12" ht="26.45" customHeight="1" x14ac:dyDescent="0.2">
      <c r="B23" s="31">
        <v>5</v>
      </c>
      <c r="C23" s="28" t="s">
        <v>44</v>
      </c>
      <c r="D23" s="32" t="s">
        <v>45</v>
      </c>
      <c r="E23" s="41"/>
      <c r="F23" s="24">
        <v>50</v>
      </c>
      <c r="G23" s="24" t="s">
        <v>46</v>
      </c>
      <c r="H23" s="33">
        <f t="shared" si="0"/>
        <v>0</v>
      </c>
      <c r="I23" s="44" t="b">
        <f t="shared" si="1"/>
        <v>0</v>
      </c>
      <c r="J23" s="43" t="b">
        <f t="shared" si="2"/>
        <v>0</v>
      </c>
      <c r="K23" s="45" t="e">
        <f t="shared" si="3"/>
        <v>#DIV/0!</v>
      </c>
      <c r="L23" s="33"/>
    </row>
    <row r="24" spans="2:12" x14ac:dyDescent="0.2">
      <c r="B24" s="25"/>
      <c r="C24" s="25" t="s">
        <v>47</v>
      </c>
      <c r="D24" s="29"/>
      <c r="E24" s="25"/>
      <c r="F24" s="25"/>
      <c r="G24" s="25"/>
      <c r="H24" s="26">
        <f>SUM(H10:H23)</f>
        <v>0</v>
      </c>
      <c r="I24" s="43" t="b">
        <f>$H$24&gt;90000000</f>
        <v>0</v>
      </c>
      <c r="J24" s="43" t="b">
        <f>I24</f>
        <v>0</v>
      </c>
      <c r="K24" s="42"/>
      <c r="L24"/>
    </row>
    <row r="25" spans="2:12" x14ac:dyDescent="0.2">
      <c r="D25" s="30"/>
      <c r="G25" s="27"/>
      <c r="L25" s="36"/>
    </row>
    <row r="26" spans="2:12" ht="11.45" customHeight="1" x14ac:dyDescent="0.2">
      <c r="D26" s="30"/>
      <c r="G26" s="27"/>
    </row>
    <row r="28" spans="2:12" x14ac:dyDescent="0.2">
      <c r="C28" s="46" t="str">
        <f>IF(I9,"Nejsou vyplněny jednotkové ceny pro všechny fáze!","")</f>
        <v>Nejsou vyplněny jednotkové ceny pro všechny fáze!</v>
      </c>
    </row>
    <row r="29" spans="2:12" x14ac:dyDescent="0.2">
      <c r="C29" s="34" t="str">
        <f>IF(I24,"Celková cena převyšuje povolený limit zakázky!","")</f>
        <v/>
      </c>
    </row>
    <row r="30" spans="2:12" x14ac:dyDescent="0.2">
      <c r="C30" s="35"/>
    </row>
    <row r="31" spans="2:12" ht="114" customHeight="1" x14ac:dyDescent="0.2">
      <c r="C31" s="66" t="s">
        <v>48</v>
      </c>
      <c r="D31" s="66"/>
      <c r="E31" s="66"/>
      <c r="F31" s="66"/>
      <c r="G31" s="66"/>
      <c r="H31" s="66"/>
      <c r="I31" s="66"/>
      <c r="J31" s="66"/>
      <c r="K31" s="66"/>
      <c r="L31" s="66"/>
    </row>
    <row r="32" spans="2:12" x14ac:dyDescent="0.2">
      <c r="C32" s="49"/>
      <c r="D32" s="49"/>
      <c r="E32" s="49"/>
      <c r="F32" s="49"/>
      <c r="G32" s="49"/>
      <c r="H32" s="49"/>
      <c r="I32" s="49"/>
      <c r="J32" s="49"/>
      <c r="K32" s="49"/>
      <c r="L32" s="49"/>
    </row>
  </sheetData>
  <sheetProtection selectLockedCells="1"/>
  <mergeCells count="4">
    <mergeCell ref="B4:H4"/>
    <mergeCell ref="B6:H6"/>
    <mergeCell ref="B7:H7"/>
    <mergeCell ref="C31:L31"/>
  </mergeCells>
  <conditionalFormatting sqref="K24 B10:H24">
    <cfRule type="expression" dxfId="4" priority="23">
      <formula>#REF!</formula>
    </cfRule>
  </conditionalFormatting>
  <conditionalFormatting sqref="L10:L23">
    <cfRule type="expression" dxfId="3" priority="4">
      <formula>#REF!</formula>
    </cfRule>
  </conditionalFormatting>
  <conditionalFormatting sqref="H24">
    <cfRule type="expression" dxfId="2" priority="3">
      <formula>$H$24&gt;90000000</formula>
    </cfRule>
    <cfRule type="expression" dxfId="1" priority="1">
      <formula>$H$22/$H$24&gt;$L$22</formula>
    </cfRule>
  </conditionalFormatting>
  <conditionalFormatting sqref="H22">
    <cfRule type="expression" dxfId="0" priority="2">
      <formula>$H$22/$H$24&gt;$L$22</formula>
    </cfRule>
  </conditionalFormatting>
  <dataValidations count="1">
    <dataValidation type="decimal" operator="greaterThanOrEqual" allowBlank="1" showInputMessage="1" showErrorMessage="1" sqref="E10:E23" xr:uid="{6CBBAF2A-B1E1-4537-88D1-5D29D1ED08C3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D873B-A954-498E-A440-C5A5511B1D99}">
  <dimension ref="A1"/>
  <sheetViews>
    <sheetView workbookViewId="0"/>
  </sheetViews>
  <sheetFormatPr defaultRowHeight="14.25" x14ac:dyDescent="0.2"/>
  <cols>
    <col min="2" max="4" width="8.69921875" customWidth="1"/>
  </cols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9" ma:contentTypeDescription="Vytvoří nový dokument" ma:contentTypeScope="" ma:versionID="66f324a52e84942d1299428aea5bbda9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cd160a4377041132fa7abc26996ea7aa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68eef5-98d5-40a3-92f6-b741586f1a2a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47F986-C18B-4572-991D-947978D75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836539-ACA7-4CCD-86DA-93CEA161832B}">
  <ds:schemaRefs>
    <ds:schemaRef ds:uri="http://schemas.microsoft.com/office/2006/metadata/properties"/>
    <ds:schemaRef ds:uri="http://schemas.microsoft.com/office/infopath/2007/PartnerControls"/>
    <ds:schemaRef ds:uri="5d68eef5-98d5-40a3-92f6-b741586f1a2a"/>
  </ds:schemaRefs>
</ds:datastoreItem>
</file>

<file path=customXml/itemProps3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Pokyny k vyplnění</vt:lpstr>
      <vt:lpstr>Nabídková cena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Barbora Vlachová</cp:lastModifiedBy>
  <cp:revision/>
  <dcterms:created xsi:type="dcterms:W3CDTF">2021-12-16T08:52:35Z</dcterms:created>
  <dcterms:modified xsi:type="dcterms:W3CDTF">2023-05-28T11:25:35Z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