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N:\Hanka\Akce\_20062_Královo Pole\_Soutěž 042023\_Dotazy\ZD č.4 (25-94)_20230606\Opravované soupisy prací_ZD č.4\"/>
    </mc:Choice>
  </mc:AlternateContent>
  <bookViews>
    <workbookView xWindow="0" yWindow="0" windowWidth="28800" windowHeight="13830"/>
  </bookViews>
  <sheets>
    <sheet name="D.1.2.2_PS 04-14-07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88" i="1" l="1"/>
  <c r="O88" i="1" s="1"/>
  <c r="I84" i="1"/>
  <c r="O84" i="1" s="1"/>
  <c r="O80" i="1"/>
  <c r="I80" i="1"/>
  <c r="I76" i="1"/>
  <c r="O76" i="1" s="1"/>
  <c r="I72" i="1"/>
  <c r="O72" i="1" s="1"/>
  <c r="I68" i="1"/>
  <c r="O68" i="1" s="1"/>
  <c r="O64" i="1"/>
  <c r="I64" i="1"/>
  <c r="O60" i="1"/>
  <c r="I60" i="1"/>
  <c r="I56" i="1"/>
  <c r="O56" i="1" s="1"/>
  <c r="I52" i="1"/>
  <c r="O52" i="1" s="1"/>
  <c r="O48" i="1"/>
  <c r="I48" i="1"/>
  <c r="O44" i="1"/>
  <c r="I44" i="1"/>
  <c r="I40" i="1"/>
  <c r="O40" i="1" s="1"/>
  <c r="I36" i="1"/>
  <c r="O36" i="1" s="1"/>
  <c r="O32" i="1"/>
  <c r="I32" i="1"/>
  <c r="O28" i="1"/>
  <c r="I28" i="1"/>
  <c r="I24" i="1"/>
  <c r="O24" i="1" s="1"/>
  <c r="O19" i="1"/>
  <c r="R18" i="1" s="1"/>
  <c r="O18" i="1" s="1"/>
  <c r="I19" i="1"/>
  <c r="Q18" i="1"/>
  <c r="I18" i="1"/>
  <c r="O14" i="1"/>
  <c r="I14" i="1"/>
  <c r="Q9" i="1" s="1"/>
  <c r="I9" i="1" s="1"/>
  <c r="O10" i="1"/>
  <c r="R9" i="1" s="1"/>
  <c r="O9" i="1" s="1"/>
  <c r="I10" i="1"/>
  <c r="Q23" i="1" l="1"/>
  <c r="I23" i="1" s="1"/>
  <c r="I3" i="1" s="1"/>
  <c r="R23" i="1"/>
  <c r="O23" i="1" s="1"/>
  <c r="O2" i="1" s="1"/>
</calcChain>
</file>

<file path=xl/sharedStrings.xml><?xml version="1.0" encoding="utf-8"?>
<sst xmlns="http://schemas.openxmlformats.org/spreadsheetml/2006/main" count="317" uniqueCount="124">
  <si>
    <t>ASPE10</t>
  </si>
  <si>
    <t>Firma: SUDOP BRNO, spol. s r.o.</t>
  </si>
  <si>
    <t>3</t>
  </si>
  <si>
    <t>Soupis prací objektu</t>
  </si>
  <si>
    <t>S</t>
  </si>
  <si>
    <t xml:space="preserve">Stavba: </t>
  </si>
  <si>
    <t>20062</t>
  </si>
  <si>
    <t>Rekonstrukce žst. Brno - Královo Pole PDPS 04/2023</t>
  </si>
  <si>
    <t>PS 04-14-07</t>
  </si>
  <si>
    <t>0,00</t>
  </si>
  <si>
    <t>2</t>
  </si>
  <si>
    <t>O</t>
  </si>
  <si>
    <t>Objekt:</t>
  </si>
  <si>
    <t>D.1.2.2</t>
  </si>
  <si>
    <t>ROZHLASOVÉ ZAŘÍZENÍ</t>
  </si>
  <si>
    <t>15,00</t>
  </si>
  <si>
    <t>O1</t>
  </si>
  <si>
    <t>Rozpočet:</t>
  </si>
  <si>
    <t>zast. Česká, rozhlasové zařízení, doplnění</t>
  </si>
  <si>
    <t>21,00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</si>
  <si>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</si>
  <si>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</si>
  <si>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</si>
  <si>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</si>
  <si>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</si>
  <si>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</si>
  <si>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</si>
  <si>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cena</t>
  </si>
  <si>
    <t>Jednotková</t>
  </si>
  <si>
    <t>Celkem</t>
  </si>
  <si>
    <t>0</t>
  </si>
  <si>
    <t>1</t>
  </si>
  <si>
    <t>4</t>
  </si>
  <si>
    <t>5</t>
  </si>
  <si>
    <t>6</t>
  </si>
  <si>
    <t>9</t>
  </si>
  <si>
    <t>10</t>
  </si>
  <si>
    <t>SD</t>
  </si>
  <si>
    <t>Zemní práce</t>
  </si>
  <si>
    <t>P</t>
  </si>
  <si>
    <t>13273</t>
  </si>
  <si>
    <t/>
  </si>
  <si>
    <t>HLOUBENÍ RÝH ŠÍŘ DO 2M PAŽ I NEPAŽ TŘ. I</t>
  </si>
  <si>
    <t>M3</t>
  </si>
  <si>
    <t>PP</t>
  </si>
  <si>
    <t>VV</t>
  </si>
  <si>
    <t>délka: 70=70,000 [A] 
hloubka: 0,6=0,600 [B] 
šířka: 0,3=0,300 [C] 
a*b*c=12,600 [D]</t>
  </si>
  <si>
    <t>TS</t>
  </si>
  <si>
    <t>položka zahrnuje: 
- vodorovná a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příplatek za lepivost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svahování a přesvah. svahů do konečného tvaru, výměna hornin v podloží a v pláni znehodnocené klimatickými vlivy 
- ruční vykopávky, odstranění kořenů a napadávek 
- pažení, vzepření a rozepření vč. přepažování (vyjma štětových stěn) 
- úpravu, ochranu a očištění dna, základové spáry, stěn a svahů 
- odvedení nebo obvedení vody v okolí výkopiště a ve výkopišti 
- třídění výkopku 
- veškeré pomocné konstrukce umožňující provedení vykopávky (příjezdy, sjezdy, nájezdy, lešení, podpěr. konstr., přemostění, zpevněné plochy, zakrytí a pod.) 
- nezahrnuje uložení zeminy (na skládku, do násypu) ani poplatky za skládku, vykazují se v položce č.0141**</t>
  </si>
  <si>
    <t>141733</t>
  </si>
  <si>
    <t>PROTLAČOVÁNÍ POTRUBÍ Z PLAST HMOT DN DO 150MM</t>
  </si>
  <si>
    <t>m</t>
  </si>
  <si>
    <t>položka zahrnuje dodávku protlačovaného potrubí a veškeré pomocné práce (startovací zařízení, startovací a cílová jáma, opěrné a vodící bloky a pod.)</t>
  </si>
  <si>
    <t>Vodorovné konstrukce</t>
  </si>
  <si>
    <t>465923</t>
  </si>
  <si>
    <t>PŘEDLÁŽDĚNÍ DLAŽBY Z BETON DLAŽDIC</t>
  </si>
  <si>
    <t>m2</t>
  </si>
  <si>
    <t>délka: 60=60,000 [A] 
šířka: 0,5=0,500 [B] 
a*b=30,000 [C]</t>
  </si>
  <si>
    <t>- pod pojmem *předláždění* se rozumí rozebrání stávající dlažby a pokládka dlažby ze stávajícího dlažebního materiálu (bez dodávky nového) 
- zahrnuje nezbytnou manipulaci s tímto materiálem (nakládání, doprava, složení, očištění) 
- dodání a rozprostření materiálu pro lože a jeho tloušťku předepsanou dokumentací a pro předepsanou výplň spar 
- nutné zemní práce (svahování, úpravu pláně a pod.) 
- nezahrnuje podklad pod dlažbu, vykazuje se samostatně položkami SD 45</t>
  </si>
  <si>
    <t>7</t>
  </si>
  <si>
    <t>Přidružená stavební výroba</t>
  </si>
  <si>
    <t>702111</t>
  </si>
  <si>
    <t>KABELOVÝ ŽLAB ZEMNÍ VČETNĚ KRYTU SVĚTLÉ ŠÍŘKY DO 120 MM</t>
  </si>
  <si>
    <t>1. Položka obsahuje: 
 – kompletní montáž, rozměření, upevnění, řezání, spojování a pod.  
 – veškerý spojovací a montážní materiál vč. upevňovacího materiálu ( držáky apod.) 
 – pomocné mechanismy 
2. Položka neobsahuje: 
 X 
3. Způsob měření: 
Měří se metr délkový.</t>
  </si>
  <si>
    <t>75IF21</t>
  </si>
  <si>
    <t>ROZPOJOVACÍ SVORKOVNICE 2/10, 2/8</t>
  </si>
  <si>
    <t>KUS</t>
  </si>
  <si>
    <t>1. Položka obsahuje: 
 – dodávku specifikovaného bloku/zařízení včetně potřebného drobného montážního materiálu 
 – dodávku souvisejícího příslušenství pro specifikovaný blok/zařízení 
 – dopravu a skladování 
 – kompletní montáž specifikovaného bloku/zařízení a souvisejícího příslušenství včetně potřebného drobného montážního materiálu 
 – veškeré potřebné mechanizmy, včetně obsluhy, náklady na mzdy a přibližné (průměrné) náklady na pořízení potřebných materiálů včetně všech ostatních vedlejších nákladů 
2. Položka neobsahuje: 
 X 
3. Způsob měření: 
Udává se počet kusů kompletní konstrukce a práce.</t>
  </si>
  <si>
    <t>75IF2X</t>
  </si>
  <si>
    <t>ROZPOJOVACÍ SVORKOVNICE 2/10, 2/8 - MONTÁŽ</t>
  </si>
  <si>
    <t>1. Položka obsahuje: 
 – kompletní montáž specifikovaného bloku/zařízení a souvisejícího příslušenství včetně potřebného drobného montážního materiálu 
 – veškeré potřebné mechanizmy, včetně obsluhy, náklady na mzdy a přibližné (průměrné) náklady na pořízení potřebných materiálů včetně všech ostatních vedlejších nákladů 
2. Položka neobsahuje: 
 X 
3. Způsob měření: 
Udává se počet kusů kompletní konstrukce nebo práce.</t>
  </si>
  <si>
    <t>75IF41</t>
  </si>
  <si>
    <t>MONTÁŽNÍ RÁM DO 10+1</t>
  </si>
  <si>
    <t>8</t>
  </si>
  <si>
    <t>75IF4X</t>
  </si>
  <si>
    <t>MONTÁŽNÍ RÁM DO 10+1 - MONTÁŽ</t>
  </si>
  <si>
    <t>75IFA1</t>
  </si>
  <si>
    <t>NOSNÍK BLESKOJISTEK</t>
  </si>
  <si>
    <t>75IFAX</t>
  </si>
  <si>
    <t>NOSNÍK BLESKOJISTEK - MONTÁŽ</t>
  </si>
  <si>
    <t>11</t>
  </si>
  <si>
    <t>75IFB1</t>
  </si>
  <si>
    <t>BLESKOJISTKA</t>
  </si>
  <si>
    <t>12</t>
  </si>
  <si>
    <t>75IFBX</t>
  </si>
  <si>
    <t>BLESKOJISTKA - MONTÁŽ</t>
  </si>
  <si>
    <t>13</t>
  </si>
  <si>
    <t>75IH11</t>
  </si>
  <si>
    <t>UKONČENÍ KABELU CELOPLASTOVÉHO BEZ PANCÍŘE DO 40 ŽIL</t>
  </si>
  <si>
    <t>1. Položka obsahuje: 
 – kompletní ukončení specifikované kabelizace včetně potřebného drobného montážního materiálu 
 – veškeré potřebné mechanizmy, včetně obsluhy, náklady na mzdy a přibližné (průměrné) náklady na pořízení potřebných materiálů včetně všech ostatních vedlejších nákladů 
2. Položka neobsahuje: 
 X 
3. Způsob měření: 
Udává se počet kusů kompletní konstrukce nebo práce.</t>
  </si>
  <si>
    <t>14</t>
  </si>
  <si>
    <t>75L11X</t>
  </si>
  <si>
    <t>ROZHLASOVÁ ÚSTŘEDNA - MONTÁŽ</t>
  </si>
  <si>
    <t>1. Položka obsahuje: 
 – kompletní montáž (oživení, konfigurace, nastavení a uvedení do provozu) specifikovaného bloku/zařízení a souvisejícího příslušenství včetně drobného montážního materiálu 
 – veškeré potřebné mechanizmy, včetně obsluhy, náklady na mzdy a přibližné (průměrné) náklady na pořízení potřebných materiálů včetně všech ostatních vedlejších nákladů 
2. Položka neobsahuje: 
 X 
3. Způsob měření: 
Udává se počet kusů kompletní konstrukce nebo práce.</t>
  </si>
  <si>
    <t>15</t>
  </si>
  <si>
    <t>75L11Y</t>
  </si>
  <si>
    <t>ROZHLASOVÁ ÚSTŘEDNA - DEMONTÁŽ</t>
  </si>
  <si>
    <t>1. Položka obsahuje: 
 – demontáž (pro další využití/do šrotu) specifikovaného bloku/zařízení včetně potřebného drobného pomocného materiálu 
 – veškeré potřebné mechanizmy, včetně obsluhy, náklady na mzdy a přibližné (průměrné) náklady na pořízení potřebných materiálů včetně všech ostatních vedlejších nákladů 
 – odvoz demontovaného bloku/zařízení a skladování, případně ekologické likvidace bloku/zařízení 
2. Položka neobsahuje: 
 X 
3. Způsob měření: 
Udává se počet kusů kompletní konstrukce nebo práce.</t>
  </si>
  <si>
    <t>16</t>
  </si>
  <si>
    <t>75L191</t>
  </si>
  <si>
    <t>KABEL SILOVÝ PRO ROZHLAS PRŮMĚRU DO 1,5 MM2</t>
  </si>
  <si>
    <t>kmžíla</t>
  </si>
  <si>
    <t>1. Položka obsahuje: 
 – dodávku specifikovaného kabelu včetně potřebného drobného montážního materiálu 
 – dopravu a skladování 
 – práce spojené s uložením specifikovaného kabelu specifikovaným způsobem 
 – veškeré potřebné mechanizmy, včetně obsluhy, náklady na mzdy a přibližné (průměrné) náklady na pořízení potřebných materiálů 
 – práce spojené s montáží specifikované kabelizace specifikovaným způsobem 
 – veškeré potřebné mechanizmy, včetně obsluhy, náklady na mzdy a přibližné (průměrné) náklady na pořízení potřebných materiálů 
2. Položka neobsahuje: 
 X 
3. Způsob měření: 
Dodávka a montáž specifikované kabelizace se měří v délce udané v kmžíla.</t>
  </si>
  <si>
    <t>17</t>
  </si>
  <si>
    <t>75L19X</t>
  </si>
  <si>
    <t>KABEL SILOVÝ PRO ROZHLAS - MONTÁŽ</t>
  </si>
  <si>
    <t>1. Položka obsahuje: 
 – práce spojené s montáží specifikované kabelizace specifikovaným způsobem 
 – veškeré potřebné mechanizmy, včetně obsluhy, náklady na mzdy a přibližné (průměrné) náklady na pořízení potřebných materiálů 
2. Položka neobsahuje: 
 X 
3. Způsob měření: 
Práce specifikovaného se měří délce kabelizace udané v kmžíla.</t>
  </si>
  <si>
    <t>18</t>
  </si>
  <si>
    <t>75L1A2</t>
  </si>
  <si>
    <t>MĚŘENÍ AKUSTICKÉHO HLUKU NA HRANICI OCHRANNÉHO PÁSMA V ZAST.</t>
  </si>
  <si>
    <t>komplet</t>
  </si>
  <si>
    <t>1. Položka obsahuje: 
 – práce spojené s měřením specifikovaného celku/bloku/zařízení včetně potřebného drobného montážního materiálu 
 – veškeré potřebné mechanizmy (měřicí přístroje a měřící příslušenství), včetně obsluhy, náklady na mzdy a přibližné (průměrné) náklady na pořízení potřebných materiálů včetně všech ostatních vedlejších nákladů 
2. Položka neobsahuje: 
 X 
3. Způsob měření: 
Udává se komplet odlišných materiálů a činností, které tvoří funkční nedělitelný celek daný názvem položky.</t>
  </si>
  <si>
    <t>19</t>
  </si>
  <si>
    <t>75L1B2</t>
  </si>
  <si>
    <t>ZKOUŠENÍ, NASTAVENÍ A UVEDENÍ ROZHLASOVÉHO ZAŘÍZENÍ DO PROVOZU</t>
  </si>
  <si>
    <t>1. Položka obsahuje: 
 – práce spojené se zkoušením, nastavením a uvedení do provozu specifikovaného celku/bloku/zařízení včetně potřebného drobného montážního materiálu 
 – veškeré potřebné mechanizmy (měřicí přístroje a měřící příslušenství), včetně obsluhy, náklady na mzdy a přibližné (průměrné) náklady na pořízení potřebných materiálů včetně všech ostatních vedlejších nákladů 
2. Položka neobsahuje: 
 X 
3. Způsob měření: 
Udává se komplet odlišných materiálů a činností, které tvoří funkční nedělitelný celek daný názvem položky.</t>
  </si>
  <si>
    <t>20</t>
  </si>
  <si>
    <t>75L1C2</t>
  </si>
  <si>
    <t>DEMONTÁŽ ROZHLASOVÉHO ZAŘÍZENÍ VENKOVNÍ KABELOVÉ ROZVODY</t>
  </si>
  <si>
    <t>1. Položka obsahuje: 
 – demontáž (pro další využití/do šrotu) specifikované kabelizace včetně potřebného drobného pomocného materiálu 
 – veškeré potřebné mechanizmy, včetně obsluhy, náklady na mzdy a přibližné (průměrné) náklady na pořízení potřebných materiálů včetně všech ostatních vedlejších nákladů 
 – odvoz demontované kabelizace a skladování, případně ekologické likvidace bloku/zařízení 
2. Položka neobsahuje: 
 X 
3. Způsob měření: 
Udává se počet metrů kompletní konstrukce nebo práce.</t>
  </si>
  <si>
    <t>ZD č.4 - 6.6.2023</t>
  </si>
  <si>
    <t>xxxxx</t>
  </si>
  <si>
    <t>nové opravy</t>
  </si>
  <si>
    <t>opravy v předešlých verzích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</si>
</sst>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"/>
  </numFmts>
  <fonts count="9" x14ac:knownFonts="1">
    <font>
      <sz val="10"/>
      <name val="Arial"/>
    </font>
    <font>
      <sz val="10"/>
      <name val="Arial"/>
      <family val="2"/>
      <charset val="238"/>
    </font>
    <font>
      <b/>
      <sz val="16"/>
      <color rgb="FF000000"/>
      <name val="Arial"/>
      <family val="2"/>
      <charset val="238"/>
    </font>
    <font>
      <b/>
      <sz val="11"/>
      <name val="Arial"/>
      <family val="2"/>
      <charset val="238"/>
    </font>
    <font>
      <sz val="10"/>
      <color rgb="FFFFFFFF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sz val="10"/>
      <color rgb="FFFF0000"/>
      <name val="Arial"/>
      <family val="2"/>
      <charset val="238"/>
    </font>
    <font>
      <sz val="10"/>
      <color rgb="FF00B05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38">
    <xf numFmtId="0" fontId="0" fillId="0" borderId="0" xfId="0"/>
    <xf numFmtId="0" fontId="0" fillId="2" borderId="0" xfId="1" applyFont="1" applyFill="1"/>
    <xf numFmtId="0" fontId="2" fillId="2" borderId="0" xfId="1" applyFont="1" applyFill="1" applyAlignment="1">
      <alignment horizontal="center" vertical="center"/>
    </xf>
    <xf numFmtId="0" fontId="0" fillId="2" borderId="1" xfId="1" applyFont="1" applyFill="1" applyBorder="1"/>
    <xf numFmtId="0" fontId="3" fillId="2" borderId="0" xfId="1" applyFont="1" applyFill="1"/>
    <xf numFmtId="0" fontId="3" fillId="2" borderId="0" xfId="1" applyFont="1" applyFill="1" applyAlignment="1">
      <alignment horizontal="left"/>
    </xf>
    <xf numFmtId="0" fontId="0" fillId="2" borderId="2" xfId="1" applyFont="1" applyFill="1" applyBorder="1"/>
    <xf numFmtId="0" fontId="0" fillId="2" borderId="3" xfId="1" applyFont="1" applyFill="1" applyBorder="1" applyAlignment="1">
      <alignment horizontal="center"/>
    </xf>
    <xf numFmtId="4" fontId="0" fillId="2" borderId="3" xfId="1" applyNumberFormat="1" applyFont="1" applyFill="1" applyBorder="1" applyAlignment="1">
      <alignment horizontal="center"/>
    </xf>
    <xf numFmtId="0" fontId="0" fillId="2" borderId="4" xfId="1" applyFont="1" applyFill="1" applyBorder="1"/>
    <xf numFmtId="0" fontId="3" fillId="2" borderId="1" xfId="1" applyFont="1" applyFill="1" applyBorder="1"/>
    <xf numFmtId="0" fontId="3" fillId="2" borderId="1" xfId="1" applyFont="1" applyFill="1" applyBorder="1" applyAlignment="1">
      <alignment horizontal="left"/>
    </xf>
    <xf numFmtId="0" fontId="4" fillId="3" borderId="3" xfId="1" applyFont="1" applyFill="1" applyBorder="1" applyAlignment="1">
      <alignment horizontal="center" vertical="center" wrapText="1"/>
    </xf>
    <xf numFmtId="0" fontId="0" fillId="2" borderId="5" xfId="1" applyFont="1" applyFill="1" applyBorder="1"/>
    <xf numFmtId="0" fontId="5" fillId="2" borderId="5" xfId="1" applyFont="1" applyFill="1" applyBorder="1" applyAlignment="1">
      <alignment horizontal="right"/>
    </xf>
    <xf numFmtId="0" fontId="5" fillId="2" borderId="5" xfId="1" applyFont="1" applyFill="1" applyBorder="1" applyAlignment="1">
      <alignment wrapText="1"/>
    </xf>
    <xf numFmtId="4" fontId="5" fillId="2" borderId="5" xfId="1" applyNumberFormat="1" applyFont="1" applyFill="1" applyBorder="1" applyAlignment="1">
      <alignment horizontal="center"/>
    </xf>
    <xf numFmtId="0" fontId="0" fillId="0" borderId="3" xfId="1" applyFont="1" applyBorder="1"/>
    <xf numFmtId="0" fontId="0" fillId="0" borderId="3" xfId="1" applyFont="1" applyBorder="1" applyAlignment="1">
      <alignment horizontal="right"/>
    </xf>
    <xf numFmtId="0" fontId="0" fillId="0" borderId="3" xfId="1" applyFont="1" applyBorder="1" applyAlignment="1">
      <alignment wrapText="1"/>
    </xf>
    <xf numFmtId="0" fontId="0" fillId="0" borderId="3" xfId="1" applyFont="1" applyBorder="1" applyAlignment="1">
      <alignment horizontal="center"/>
    </xf>
    <xf numFmtId="164" fontId="0" fillId="0" borderId="3" xfId="1" applyNumberFormat="1" applyFont="1" applyBorder="1" applyAlignment="1">
      <alignment horizontal="center"/>
    </xf>
    <xf numFmtId="4" fontId="0" fillId="0" borderId="3" xfId="1" applyNumberFormat="1" applyFont="1" applyBorder="1" applyAlignment="1">
      <alignment horizontal="center"/>
    </xf>
    <xf numFmtId="0" fontId="0" fillId="0" borderId="4" xfId="1" applyFont="1" applyBorder="1" applyAlignment="1">
      <alignment vertical="top"/>
    </xf>
    <xf numFmtId="0" fontId="0" fillId="0" borderId="3" xfId="1" applyFont="1" applyBorder="1" applyAlignment="1">
      <alignment horizontal="left" vertical="center" wrapText="1"/>
    </xf>
    <xf numFmtId="0" fontId="0" fillId="0" borderId="0" xfId="1" applyFont="1" applyAlignment="1">
      <alignment vertical="top"/>
    </xf>
    <xf numFmtId="0" fontId="6" fillId="0" borderId="3" xfId="1" applyFont="1" applyBorder="1" applyAlignment="1">
      <alignment horizontal="left" vertical="center" wrapText="1"/>
    </xf>
    <xf numFmtId="0" fontId="5" fillId="2" borderId="1" xfId="1" applyFont="1" applyFill="1" applyBorder="1" applyAlignment="1">
      <alignment horizontal="right"/>
    </xf>
    <xf numFmtId="4" fontId="5" fillId="2" borderId="1" xfId="1" applyNumberFormat="1" applyFont="1" applyFill="1" applyBorder="1" applyAlignment="1">
      <alignment horizontal="center"/>
    </xf>
    <xf numFmtId="0" fontId="4" fillId="3" borderId="3" xfId="1" applyFont="1" applyFill="1" applyBorder="1" applyAlignment="1">
      <alignment horizontal="center" vertical="center" wrapText="1"/>
    </xf>
    <xf numFmtId="0" fontId="3" fillId="2" borderId="0" xfId="1" applyFont="1" applyFill="1" applyAlignment="1">
      <alignment horizontal="right"/>
    </xf>
    <xf numFmtId="0" fontId="0" fillId="2" borderId="0" xfId="1" applyFont="1" applyFill="1"/>
    <xf numFmtId="0" fontId="3" fillId="2" borderId="1" xfId="1" applyFont="1" applyFill="1" applyBorder="1" applyAlignment="1">
      <alignment horizontal="right"/>
    </xf>
    <xf numFmtId="0" fontId="0" fillId="2" borderId="1" xfId="1" applyFont="1" applyFill="1" applyBorder="1"/>
    <xf numFmtId="0" fontId="7" fillId="2" borderId="1" xfId="1" applyFont="1" applyFill="1" applyBorder="1"/>
    <xf numFmtId="0" fontId="7" fillId="0" borderId="0" xfId="0" applyFont="1"/>
    <xf numFmtId="0" fontId="8" fillId="0" borderId="0" xfId="0" applyFont="1"/>
    <xf numFmtId="164" fontId="7" fillId="0" borderId="3" xfId="1" applyNumberFormat="1" applyFont="1" applyFill="1" applyBorder="1" applyAlignment="1">
      <alignment horizontal="center"/>
    </xf>
  </cellXfs>
  <cellStyles count="2">
    <cellStyle name="Normal" xfId="1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9">
    <pageSetUpPr fitToPage="1"/>
  </sheetPr>
  <dimension ref="A1:R91"/>
  <sheetViews>
    <sheetView tabSelected="1" workbookViewId="0">
      <pane ySplit="8" topLeftCell="A69" activePane="bottomLeft" state="frozen"/>
      <selection pane="bottomLeft" activeCell="G76" sqref="G76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0</v>
      </c>
      <c r="B1" s="1"/>
      <c r="C1" s="1"/>
      <c r="D1" s="1"/>
      <c r="E1" s="1" t="s">
        <v>1</v>
      </c>
      <c r="F1" s="1"/>
      <c r="G1" s="1"/>
      <c r="H1" s="1"/>
      <c r="I1" s="1"/>
      <c r="P1" t="s">
        <v>2</v>
      </c>
    </row>
    <row r="2" spans="1:18" ht="24.95" customHeight="1" x14ac:dyDescent="0.2">
      <c r="B2" s="1"/>
      <c r="C2" s="1"/>
      <c r="D2" s="1"/>
      <c r="E2" s="2" t="s">
        <v>3</v>
      </c>
      <c r="F2" s="1"/>
      <c r="G2" s="1"/>
      <c r="H2" s="34" t="s">
        <v>120</v>
      </c>
      <c r="I2" s="3"/>
      <c r="O2">
        <f>0+O9+O18+O23</f>
        <v>0</v>
      </c>
      <c r="P2" t="s">
        <v>2</v>
      </c>
    </row>
    <row r="3" spans="1:18" ht="15" customHeight="1" x14ac:dyDescent="0.25">
      <c r="A3" t="s">
        <v>4</v>
      </c>
      <c r="B3" s="4" t="s">
        <v>5</v>
      </c>
      <c r="C3" s="30" t="s">
        <v>6</v>
      </c>
      <c r="D3" s="31"/>
      <c r="E3" s="5" t="s">
        <v>7</v>
      </c>
      <c r="F3" s="1"/>
      <c r="G3" s="6"/>
      <c r="H3" s="7" t="s">
        <v>8</v>
      </c>
      <c r="I3" s="8">
        <f>0+I9+I18+I23</f>
        <v>0</v>
      </c>
      <c r="K3" s="35" t="s">
        <v>121</v>
      </c>
      <c r="L3" s="35" t="s">
        <v>122</v>
      </c>
      <c r="O3" t="s">
        <v>9</v>
      </c>
      <c r="P3" t="s">
        <v>10</v>
      </c>
    </row>
    <row r="4" spans="1:18" ht="15" customHeight="1" x14ac:dyDescent="0.25">
      <c r="A4" t="s">
        <v>11</v>
      </c>
      <c r="B4" s="4" t="s">
        <v>12</v>
      </c>
      <c r="C4" s="30" t="s">
        <v>13</v>
      </c>
      <c r="D4" s="31"/>
      <c r="E4" s="5" t="s">
        <v>14</v>
      </c>
      <c r="F4" s="1"/>
      <c r="G4" s="1"/>
      <c r="H4" s="9"/>
      <c r="I4" s="9"/>
      <c r="K4" s="36" t="s">
        <v>121</v>
      </c>
      <c r="L4" s="36" t="s">
        <v>123</v>
      </c>
      <c r="O4" t="s">
        <v>15</v>
      </c>
      <c r="P4" t="s">
        <v>10</v>
      </c>
    </row>
    <row r="5" spans="1:18" ht="12.75" customHeight="1" x14ac:dyDescent="0.25">
      <c r="A5" t="s">
        <v>16</v>
      </c>
      <c r="B5" s="10" t="s">
        <v>17</v>
      </c>
      <c r="C5" s="32" t="s">
        <v>8</v>
      </c>
      <c r="D5" s="33"/>
      <c r="E5" s="11" t="s">
        <v>18</v>
      </c>
      <c r="F5" s="3"/>
      <c r="G5" s="3"/>
      <c r="H5" s="3"/>
      <c r="I5" s="3"/>
      <c r="O5" t="s">
        <v>19</v>
      </c>
      <c r="P5" t="s">
        <v>10</v>
      </c>
    </row>
    <row r="6" spans="1:18" ht="12.75" customHeight="1" x14ac:dyDescent="0.2">
      <c r="A6" s="29" t="s">
        <v>20</v>
      </c>
      <c r="B6" s="29" t="s">
        <v>21</v>
      </c>
      <c r="C6" s="29" t="s">
        <v>22</v>
      </c>
      <c r="D6" s="29" t="s">
        <v>23</v>
      </c>
      <c r="E6" s="29" t="s">
        <v>24</v>
      </c>
      <c r="F6" s="29" t="s">
        <v>25</v>
      </c>
      <c r="G6" s="29" t="s">
        <v>26</v>
      </c>
      <c r="H6" s="29" t="s">
        <v>27</v>
      </c>
      <c r="I6" s="29"/>
    </row>
    <row r="7" spans="1:18" ht="12.75" customHeight="1" x14ac:dyDescent="0.2">
      <c r="A7" s="29"/>
      <c r="B7" s="29"/>
      <c r="C7" s="29"/>
      <c r="D7" s="29"/>
      <c r="E7" s="29"/>
      <c r="F7" s="29"/>
      <c r="G7" s="29"/>
      <c r="H7" s="12" t="s">
        <v>28</v>
      </c>
      <c r="I7" s="12" t="s">
        <v>29</v>
      </c>
    </row>
    <row r="8" spans="1:18" ht="12.75" customHeight="1" x14ac:dyDescent="0.2">
      <c r="A8" s="12" t="s">
        <v>30</v>
      </c>
      <c r="B8" s="12" t="s">
        <v>31</v>
      </c>
      <c r="C8" s="12" t="s">
        <v>10</v>
      </c>
      <c r="D8" s="12" t="s">
        <v>2</v>
      </c>
      <c r="E8" s="12" t="s">
        <v>32</v>
      </c>
      <c r="F8" s="12" t="s">
        <v>33</v>
      </c>
      <c r="G8" s="12" t="s">
        <v>34</v>
      </c>
      <c r="H8" s="12" t="s">
        <v>35</v>
      </c>
      <c r="I8" s="12" t="s">
        <v>36</v>
      </c>
    </row>
    <row r="9" spans="1:18" ht="12.75" customHeight="1" x14ac:dyDescent="0.2">
      <c r="A9" s="13" t="s">
        <v>37</v>
      </c>
      <c r="B9" s="13"/>
      <c r="C9" s="14" t="s">
        <v>31</v>
      </c>
      <c r="D9" s="13"/>
      <c r="E9" s="15" t="s">
        <v>38</v>
      </c>
      <c r="F9" s="13"/>
      <c r="G9" s="13"/>
      <c r="H9" s="13"/>
      <c r="I9" s="16">
        <f>0+Q9</f>
        <v>0</v>
      </c>
      <c r="O9">
        <f>0+R9</f>
        <v>0</v>
      </c>
      <c r="Q9">
        <f>0+I10+I14</f>
        <v>0</v>
      </c>
      <c r="R9">
        <f>0+O10+O14</f>
        <v>0</v>
      </c>
    </row>
    <row r="10" spans="1:18" x14ac:dyDescent="0.2">
      <c r="A10" s="17" t="s">
        <v>39</v>
      </c>
      <c r="B10" s="18" t="s">
        <v>31</v>
      </c>
      <c r="C10" s="18" t="s">
        <v>40</v>
      </c>
      <c r="D10" s="17" t="s">
        <v>41</v>
      </c>
      <c r="E10" s="19" t="s">
        <v>42</v>
      </c>
      <c r="F10" s="20" t="s">
        <v>43</v>
      </c>
      <c r="G10" s="21">
        <v>12.6</v>
      </c>
      <c r="H10" s="22">
        <v>0</v>
      </c>
      <c r="I10" s="22">
        <f>ROUND(ROUND(H10,2)*ROUND(G10,3),2)</f>
        <v>0</v>
      </c>
      <c r="O10">
        <f>(I10*21)/100</f>
        <v>0</v>
      </c>
      <c r="P10" t="s">
        <v>10</v>
      </c>
    </row>
    <row r="11" spans="1:18" x14ac:dyDescent="0.2">
      <c r="A11" s="23" t="s">
        <v>44</v>
      </c>
      <c r="E11" s="24" t="s">
        <v>41</v>
      </c>
    </row>
    <row r="12" spans="1:18" ht="63.75" x14ac:dyDescent="0.2">
      <c r="A12" s="25" t="s">
        <v>45</v>
      </c>
      <c r="E12" s="26" t="s">
        <v>46</v>
      </c>
    </row>
    <row r="13" spans="1:18" ht="318.75" x14ac:dyDescent="0.2">
      <c r="A13" t="s">
        <v>47</v>
      </c>
      <c r="E13" s="24" t="s">
        <v>48</v>
      </c>
    </row>
    <row r="14" spans="1:18" x14ac:dyDescent="0.2">
      <c r="A14" s="17" t="s">
        <v>39</v>
      </c>
      <c r="B14" s="18" t="s">
        <v>10</v>
      </c>
      <c r="C14" s="18" t="s">
        <v>49</v>
      </c>
      <c r="D14" s="17" t="s">
        <v>41</v>
      </c>
      <c r="E14" s="19" t="s">
        <v>50</v>
      </c>
      <c r="F14" s="20" t="s">
        <v>51</v>
      </c>
      <c r="G14" s="21">
        <v>20</v>
      </c>
      <c r="H14" s="22">
        <v>0</v>
      </c>
      <c r="I14" s="22">
        <f>ROUND(ROUND(H14,2)*ROUND(G14,3),2)</f>
        <v>0</v>
      </c>
      <c r="O14">
        <f>(I14*21)/100</f>
        <v>0</v>
      </c>
      <c r="P14" t="s">
        <v>10</v>
      </c>
    </row>
    <row r="15" spans="1:18" x14ac:dyDescent="0.2">
      <c r="A15" s="23" t="s">
        <v>44</v>
      </c>
      <c r="E15" s="24" t="s">
        <v>41</v>
      </c>
    </row>
    <row r="16" spans="1:18" x14ac:dyDescent="0.2">
      <c r="A16" s="25" t="s">
        <v>45</v>
      </c>
      <c r="E16" s="26" t="s">
        <v>41</v>
      </c>
    </row>
    <row r="17" spans="1:18" ht="25.5" x14ac:dyDescent="0.2">
      <c r="A17" t="s">
        <v>47</v>
      </c>
      <c r="E17" s="24" t="s">
        <v>52</v>
      </c>
    </row>
    <row r="18" spans="1:18" ht="12.75" customHeight="1" x14ac:dyDescent="0.2">
      <c r="A18" s="3" t="s">
        <v>37</v>
      </c>
      <c r="B18" s="3"/>
      <c r="C18" s="27" t="s">
        <v>32</v>
      </c>
      <c r="D18" s="3"/>
      <c r="E18" s="15" t="s">
        <v>53</v>
      </c>
      <c r="F18" s="3"/>
      <c r="G18" s="3"/>
      <c r="H18" s="3"/>
      <c r="I18" s="28">
        <f>0+Q18</f>
        <v>0</v>
      </c>
      <c r="O18">
        <f>0+R18</f>
        <v>0</v>
      </c>
      <c r="Q18">
        <f>0+I19</f>
        <v>0</v>
      </c>
      <c r="R18">
        <f>0+O19</f>
        <v>0</v>
      </c>
    </row>
    <row r="19" spans="1:18" x14ac:dyDescent="0.2">
      <c r="A19" s="17" t="s">
        <v>39</v>
      </c>
      <c r="B19" s="18" t="s">
        <v>2</v>
      </c>
      <c r="C19" s="18" t="s">
        <v>54</v>
      </c>
      <c r="D19" s="17" t="s">
        <v>41</v>
      </c>
      <c r="E19" s="19" t="s">
        <v>55</v>
      </c>
      <c r="F19" s="20" t="s">
        <v>56</v>
      </c>
      <c r="G19" s="21">
        <v>30</v>
      </c>
      <c r="H19" s="22">
        <v>0</v>
      </c>
      <c r="I19" s="22">
        <f>ROUND(ROUND(H19,2)*ROUND(G19,3),2)</f>
        <v>0</v>
      </c>
      <c r="O19">
        <f>(I19*21)/100</f>
        <v>0</v>
      </c>
      <c r="P19" t="s">
        <v>10</v>
      </c>
    </row>
    <row r="20" spans="1:18" x14ac:dyDescent="0.2">
      <c r="A20" s="23" t="s">
        <v>44</v>
      </c>
      <c r="E20" s="24" t="s">
        <v>41</v>
      </c>
    </row>
    <row r="21" spans="1:18" ht="51" x14ac:dyDescent="0.2">
      <c r="A21" s="25" t="s">
        <v>45</v>
      </c>
      <c r="E21" s="26" t="s">
        <v>57</v>
      </c>
    </row>
    <row r="22" spans="1:18" ht="102" x14ac:dyDescent="0.2">
      <c r="A22" t="s">
        <v>47</v>
      </c>
      <c r="E22" s="24" t="s">
        <v>58</v>
      </c>
    </row>
    <row r="23" spans="1:18" ht="12.75" customHeight="1" x14ac:dyDescent="0.2">
      <c r="A23" s="3" t="s">
        <v>37</v>
      </c>
      <c r="B23" s="3"/>
      <c r="C23" s="27" t="s">
        <v>59</v>
      </c>
      <c r="D23" s="3"/>
      <c r="E23" s="15" t="s">
        <v>60</v>
      </c>
      <c r="F23" s="3"/>
      <c r="G23" s="3"/>
      <c r="H23" s="3"/>
      <c r="I23" s="28">
        <f>0+Q23</f>
        <v>0</v>
      </c>
      <c r="O23">
        <f>0+R23</f>
        <v>0</v>
      </c>
      <c r="Q23">
        <f>0+I24+I28+I32+I36+I40+I44+I48+I52+I56+I60+I64+I68+I72+I76+I80+I84+I88</f>
        <v>0</v>
      </c>
      <c r="R23">
        <f>0+O24+O28+O32+O36+O40+O44+O48+O52+O56+O60+O64+O68+O72+O76+O80+O84+O88</f>
        <v>0</v>
      </c>
    </row>
    <row r="24" spans="1:18" x14ac:dyDescent="0.2">
      <c r="A24" s="17" t="s">
        <v>39</v>
      </c>
      <c r="B24" s="18" t="s">
        <v>32</v>
      </c>
      <c r="C24" s="18" t="s">
        <v>61</v>
      </c>
      <c r="D24" s="17" t="s">
        <v>41</v>
      </c>
      <c r="E24" s="19" t="s">
        <v>62</v>
      </c>
      <c r="F24" s="20" t="s">
        <v>51</v>
      </c>
      <c r="G24" s="21">
        <v>80</v>
      </c>
      <c r="H24" s="22">
        <v>0</v>
      </c>
      <c r="I24" s="22">
        <f>ROUND(ROUND(H24,2)*ROUND(G24,3),2)</f>
        <v>0</v>
      </c>
      <c r="O24">
        <f>(I24*21)/100</f>
        <v>0</v>
      </c>
      <c r="P24" t="s">
        <v>10</v>
      </c>
    </row>
    <row r="25" spans="1:18" x14ac:dyDescent="0.2">
      <c r="A25" s="23" t="s">
        <v>44</v>
      </c>
      <c r="E25" s="24" t="s">
        <v>41</v>
      </c>
    </row>
    <row r="26" spans="1:18" x14ac:dyDescent="0.2">
      <c r="A26" s="25" t="s">
        <v>45</v>
      </c>
      <c r="E26" s="26" t="s">
        <v>41</v>
      </c>
    </row>
    <row r="27" spans="1:18" ht="114.75" x14ac:dyDescent="0.2">
      <c r="A27" t="s">
        <v>47</v>
      </c>
      <c r="E27" s="24" t="s">
        <v>63</v>
      </c>
    </row>
    <row r="28" spans="1:18" x14ac:dyDescent="0.2">
      <c r="A28" s="17" t="s">
        <v>39</v>
      </c>
      <c r="B28" s="18" t="s">
        <v>33</v>
      </c>
      <c r="C28" s="18" t="s">
        <v>64</v>
      </c>
      <c r="D28" s="17" t="s">
        <v>41</v>
      </c>
      <c r="E28" s="19" t="s">
        <v>65</v>
      </c>
      <c r="F28" s="20" t="s">
        <v>66</v>
      </c>
      <c r="G28" s="21">
        <v>1</v>
      </c>
      <c r="H28" s="22">
        <v>0</v>
      </c>
      <c r="I28" s="22">
        <f>ROUND(ROUND(H28,2)*ROUND(G28,3),2)</f>
        <v>0</v>
      </c>
      <c r="O28">
        <f>(I28*21)/100</f>
        <v>0</v>
      </c>
      <c r="P28" t="s">
        <v>10</v>
      </c>
    </row>
    <row r="29" spans="1:18" x14ac:dyDescent="0.2">
      <c r="A29" s="23" t="s">
        <v>44</v>
      </c>
      <c r="E29" s="24" t="s">
        <v>41</v>
      </c>
    </row>
    <row r="30" spans="1:18" x14ac:dyDescent="0.2">
      <c r="A30" s="25" t="s">
        <v>45</v>
      </c>
      <c r="E30" s="26" t="s">
        <v>41</v>
      </c>
    </row>
    <row r="31" spans="1:18" ht="178.5" x14ac:dyDescent="0.2">
      <c r="A31" t="s">
        <v>47</v>
      </c>
      <c r="E31" s="24" t="s">
        <v>67</v>
      </c>
    </row>
    <row r="32" spans="1:18" x14ac:dyDescent="0.2">
      <c r="A32" s="17" t="s">
        <v>39</v>
      </c>
      <c r="B32" s="18" t="s">
        <v>34</v>
      </c>
      <c r="C32" s="18" t="s">
        <v>68</v>
      </c>
      <c r="D32" s="17" t="s">
        <v>41</v>
      </c>
      <c r="E32" s="19" t="s">
        <v>69</v>
      </c>
      <c r="F32" s="20" t="s">
        <v>66</v>
      </c>
      <c r="G32" s="21">
        <v>1</v>
      </c>
      <c r="H32" s="22">
        <v>0</v>
      </c>
      <c r="I32" s="22">
        <f>ROUND(ROUND(H32,2)*ROUND(G32,3),2)</f>
        <v>0</v>
      </c>
      <c r="O32">
        <f>(I32*21)/100</f>
        <v>0</v>
      </c>
      <c r="P32" t="s">
        <v>10</v>
      </c>
    </row>
    <row r="33" spans="1:16" x14ac:dyDescent="0.2">
      <c r="A33" s="23" t="s">
        <v>44</v>
      </c>
      <c r="E33" s="24" t="s">
        <v>41</v>
      </c>
    </row>
    <row r="34" spans="1:16" x14ac:dyDescent="0.2">
      <c r="A34" s="25" t="s">
        <v>45</v>
      </c>
      <c r="E34" s="26" t="s">
        <v>41</v>
      </c>
    </row>
    <row r="35" spans="1:16" ht="127.5" x14ac:dyDescent="0.2">
      <c r="A35" t="s">
        <v>47</v>
      </c>
      <c r="E35" s="24" t="s">
        <v>70</v>
      </c>
    </row>
    <row r="36" spans="1:16" x14ac:dyDescent="0.2">
      <c r="A36" s="17" t="s">
        <v>39</v>
      </c>
      <c r="B36" s="18" t="s">
        <v>59</v>
      </c>
      <c r="C36" s="18" t="s">
        <v>71</v>
      </c>
      <c r="D36" s="17" t="s">
        <v>41</v>
      </c>
      <c r="E36" s="19" t="s">
        <v>72</v>
      </c>
      <c r="F36" s="20" t="s">
        <v>66</v>
      </c>
      <c r="G36" s="21">
        <v>1</v>
      </c>
      <c r="H36" s="22">
        <v>0</v>
      </c>
      <c r="I36" s="22">
        <f>ROUND(ROUND(H36,2)*ROUND(G36,3),2)</f>
        <v>0</v>
      </c>
      <c r="O36">
        <f>(I36*21)/100</f>
        <v>0</v>
      </c>
      <c r="P36" t="s">
        <v>10</v>
      </c>
    </row>
    <row r="37" spans="1:16" x14ac:dyDescent="0.2">
      <c r="A37" s="23" t="s">
        <v>44</v>
      </c>
      <c r="E37" s="24" t="s">
        <v>41</v>
      </c>
    </row>
    <row r="38" spans="1:16" x14ac:dyDescent="0.2">
      <c r="A38" s="25" t="s">
        <v>45</v>
      </c>
      <c r="E38" s="26" t="s">
        <v>41</v>
      </c>
    </row>
    <row r="39" spans="1:16" ht="178.5" x14ac:dyDescent="0.2">
      <c r="A39" t="s">
        <v>47</v>
      </c>
      <c r="E39" s="24" t="s">
        <v>67</v>
      </c>
    </row>
    <row r="40" spans="1:16" x14ac:dyDescent="0.2">
      <c r="A40" s="17" t="s">
        <v>39</v>
      </c>
      <c r="B40" s="18" t="s">
        <v>73</v>
      </c>
      <c r="C40" s="18" t="s">
        <v>74</v>
      </c>
      <c r="D40" s="17" t="s">
        <v>41</v>
      </c>
      <c r="E40" s="19" t="s">
        <v>75</v>
      </c>
      <c r="F40" s="20" t="s">
        <v>66</v>
      </c>
      <c r="G40" s="21">
        <v>1</v>
      </c>
      <c r="H40" s="22">
        <v>0</v>
      </c>
      <c r="I40" s="22">
        <f>ROUND(ROUND(H40,2)*ROUND(G40,3),2)</f>
        <v>0</v>
      </c>
      <c r="O40">
        <f>(I40*21)/100</f>
        <v>0</v>
      </c>
      <c r="P40" t="s">
        <v>10</v>
      </c>
    </row>
    <row r="41" spans="1:16" x14ac:dyDescent="0.2">
      <c r="A41" s="23" t="s">
        <v>44</v>
      </c>
      <c r="E41" s="24" t="s">
        <v>41</v>
      </c>
    </row>
    <row r="42" spans="1:16" x14ac:dyDescent="0.2">
      <c r="A42" s="25" t="s">
        <v>45</v>
      </c>
      <c r="E42" s="26" t="s">
        <v>41</v>
      </c>
    </row>
    <row r="43" spans="1:16" ht="127.5" x14ac:dyDescent="0.2">
      <c r="A43" t="s">
        <v>47</v>
      </c>
      <c r="E43" s="24" t="s">
        <v>70</v>
      </c>
    </row>
    <row r="44" spans="1:16" x14ac:dyDescent="0.2">
      <c r="A44" s="17" t="s">
        <v>39</v>
      </c>
      <c r="B44" s="18" t="s">
        <v>35</v>
      </c>
      <c r="C44" s="18" t="s">
        <v>76</v>
      </c>
      <c r="D44" s="17" t="s">
        <v>41</v>
      </c>
      <c r="E44" s="19" t="s">
        <v>77</v>
      </c>
      <c r="F44" s="20" t="s">
        <v>66</v>
      </c>
      <c r="G44" s="21">
        <v>1</v>
      </c>
      <c r="H44" s="22">
        <v>0</v>
      </c>
      <c r="I44" s="22">
        <f>ROUND(ROUND(H44,2)*ROUND(G44,3),2)</f>
        <v>0</v>
      </c>
      <c r="O44">
        <f>(I44*21)/100</f>
        <v>0</v>
      </c>
      <c r="P44" t="s">
        <v>10</v>
      </c>
    </row>
    <row r="45" spans="1:16" x14ac:dyDescent="0.2">
      <c r="A45" s="23" t="s">
        <v>44</v>
      </c>
      <c r="E45" s="24" t="s">
        <v>41</v>
      </c>
    </row>
    <row r="46" spans="1:16" x14ac:dyDescent="0.2">
      <c r="A46" s="25" t="s">
        <v>45</v>
      </c>
      <c r="E46" s="26" t="s">
        <v>41</v>
      </c>
    </row>
    <row r="47" spans="1:16" ht="178.5" x14ac:dyDescent="0.2">
      <c r="A47" t="s">
        <v>47</v>
      </c>
      <c r="E47" s="24" t="s">
        <v>67</v>
      </c>
    </row>
    <row r="48" spans="1:16" x14ac:dyDescent="0.2">
      <c r="A48" s="17" t="s">
        <v>39</v>
      </c>
      <c r="B48" s="18" t="s">
        <v>36</v>
      </c>
      <c r="C48" s="18" t="s">
        <v>78</v>
      </c>
      <c r="D48" s="17" t="s">
        <v>41</v>
      </c>
      <c r="E48" s="19" t="s">
        <v>79</v>
      </c>
      <c r="F48" s="20" t="s">
        <v>66</v>
      </c>
      <c r="G48" s="21">
        <v>1</v>
      </c>
      <c r="H48" s="22">
        <v>0</v>
      </c>
      <c r="I48" s="22">
        <f>ROUND(ROUND(H48,2)*ROUND(G48,3),2)</f>
        <v>0</v>
      </c>
      <c r="O48">
        <f>(I48*21)/100</f>
        <v>0</v>
      </c>
      <c r="P48" t="s">
        <v>10</v>
      </c>
    </row>
    <row r="49" spans="1:16" x14ac:dyDescent="0.2">
      <c r="A49" s="23" t="s">
        <v>44</v>
      </c>
      <c r="E49" s="24" t="s">
        <v>41</v>
      </c>
    </row>
    <row r="50" spans="1:16" x14ac:dyDescent="0.2">
      <c r="A50" s="25" t="s">
        <v>45</v>
      </c>
      <c r="E50" s="26" t="s">
        <v>41</v>
      </c>
    </row>
    <row r="51" spans="1:16" ht="127.5" x14ac:dyDescent="0.2">
      <c r="A51" t="s">
        <v>47</v>
      </c>
      <c r="E51" s="24" t="s">
        <v>70</v>
      </c>
    </row>
    <row r="52" spans="1:16" x14ac:dyDescent="0.2">
      <c r="A52" s="17" t="s">
        <v>39</v>
      </c>
      <c r="B52" s="18" t="s">
        <v>80</v>
      </c>
      <c r="C52" s="18" t="s">
        <v>81</v>
      </c>
      <c r="D52" s="17" t="s">
        <v>41</v>
      </c>
      <c r="E52" s="19" t="s">
        <v>82</v>
      </c>
      <c r="F52" s="20" t="s">
        <v>66</v>
      </c>
      <c r="G52" s="21">
        <v>2</v>
      </c>
      <c r="H52" s="22">
        <v>0</v>
      </c>
      <c r="I52" s="22">
        <f>ROUND(ROUND(H52,2)*ROUND(G52,3),2)</f>
        <v>0</v>
      </c>
      <c r="O52">
        <f>(I52*21)/100</f>
        <v>0</v>
      </c>
      <c r="P52" t="s">
        <v>10</v>
      </c>
    </row>
    <row r="53" spans="1:16" x14ac:dyDescent="0.2">
      <c r="A53" s="23" t="s">
        <v>44</v>
      </c>
      <c r="E53" s="24" t="s">
        <v>41</v>
      </c>
    </row>
    <row r="54" spans="1:16" x14ac:dyDescent="0.2">
      <c r="A54" s="25" t="s">
        <v>45</v>
      </c>
      <c r="E54" s="26" t="s">
        <v>41</v>
      </c>
    </row>
    <row r="55" spans="1:16" ht="178.5" x14ac:dyDescent="0.2">
      <c r="A55" t="s">
        <v>47</v>
      </c>
      <c r="E55" s="24" t="s">
        <v>67</v>
      </c>
    </row>
    <row r="56" spans="1:16" x14ac:dyDescent="0.2">
      <c r="A56" s="17" t="s">
        <v>39</v>
      </c>
      <c r="B56" s="18" t="s">
        <v>83</v>
      </c>
      <c r="C56" s="18" t="s">
        <v>84</v>
      </c>
      <c r="D56" s="17" t="s">
        <v>41</v>
      </c>
      <c r="E56" s="19" t="s">
        <v>85</v>
      </c>
      <c r="F56" s="20" t="s">
        <v>66</v>
      </c>
      <c r="G56" s="21">
        <v>2</v>
      </c>
      <c r="H56" s="22">
        <v>0</v>
      </c>
      <c r="I56" s="22">
        <f>ROUND(ROUND(H56,2)*ROUND(G56,3),2)</f>
        <v>0</v>
      </c>
      <c r="O56">
        <f>(I56*21)/100</f>
        <v>0</v>
      </c>
      <c r="P56" t="s">
        <v>10</v>
      </c>
    </row>
    <row r="57" spans="1:16" x14ac:dyDescent="0.2">
      <c r="A57" s="23" t="s">
        <v>44</v>
      </c>
      <c r="E57" s="24" t="s">
        <v>41</v>
      </c>
    </row>
    <row r="58" spans="1:16" x14ac:dyDescent="0.2">
      <c r="A58" s="25" t="s">
        <v>45</v>
      </c>
      <c r="E58" s="26" t="s">
        <v>41</v>
      </c>
    </row>
    <row r="59" spans="1:16" ht="127.5" x14ac:dyDescent="0.2">
      <c r="A59" t="s">
        <v>47</v>
      </c>
      <c r="E59" s="24" t="s">
        <v>70</v>
      </c>
    </row>
    <row r="60" spans="1:16" x14ac:dyDescent="0.2">
      <c r="A60" s="17" t="s">
        <v>39</v>
      </c>
      <c r="B60" s="18" t="s">
        <v>86</v>
      </c>
      <c r="C60" s="18" t="s">
        <v>87</v>
      </c>
      <c r="D60" s="17" t="s">
        <v>41</v>
      </c>
      <c r="E60" s="19" t="s">
        <v>88</v>
      </c>
      <c r="F60" s="20" t="s">
        <v>66</v>
      </c>
      <c r="G60" s="21">
        <v>2</v>
      </c>
      <c r="H60" s="22">
        <v>0</v>
      </c>
      <c r="I60" s="22">
        <f>ROUND(ROUND(H60,2)*ROUND(G60,3),2)</f>
        <v>0</v>
      </c>
      <c r="O60">
        <f>(I60*21)/100</f>
        <v>0</v>
      </c>
      <c r="P60" t="s">
        <v>10</v>
      </c>
    </row>
    <row r="61" spans="1:16" x14ac:dyDescent="0.2">
      <c r="A61" s="23" t="s">
        <v>44</v>
      </c>
      <c r="E61" s="24" t="s">
        <v>41</v>
      </c>
    </row>
    <row r="62" spans="1:16" x14ac:dyDescent="0.2">
      <c r="A62" s="25" t="s">
        <v>45</v>
      </c>
      <c r="E62" s="26" t="s">
        <v>41</v>
      </c>
    </row>
    <row r="63" spans="1:16" ht="127.5" x14ac:dyDescent="0.2">
      <c r="A63" t="s">
        <v>47</v>
      </c>
      <c r="E63" s="24" t="s">
        <v>89</v>
      </c>
    </row>
    <row r="64" spans="1:16" x14ac:dyDescent="0.2">
      <c r="A64" s="17" t="s">
        <v>39</v>
      </c>
      <c r="B64" s="18" t="s">
        <v>90</v>
      </c>
      <c r="C64" s="18" t="s">
        <v>91</v>
      </c>
      <c r="D64" s="17" t="s">
        <v>41</v>
      </c>
      <c r="E64" s="19" t="s">
        <v>92</v>
      </c>
      <c r="F64" s="20" t="s">
        <v>66</v>
      </c>
      <c r="G64" s="21">
        <v>1</v>
      </c>
      <c r="H64" s="22">
        <v>0</v>
      </c>
      <c r="I64" s="22">
        <f>ROUND(ROUND(H64,2)*ROUND(G64,3),2)</f>
        <v>0</v>
      </c>
      <c r="O64">
        <f>(I64*21)/100</f>
        <v>0</v>
      </c>
      <c r="P64" t="s">
        <v>10</v>
      </c>
    </row>
    <row r="65" spans="1:16" x14ac:dyDescent="0.2">
      <c r="A65" s="23" t="s">
        <v>44</v>
      </c>
      <c r="E65" s="24" t="s">
        <v>41</v>
      </c>
    </row>
    <row r="66" spans="1:16" x14ac:dyDescent="0.2">
      <c r="A66" s="25" t="s">
        <v>45</v>
      </c>
      <c r="E66" s="26" t="s">
        <v>41</v>
      </c>
    </row>
    <row r="67" spans="1:16" ht="140.25" x14ac:dyDescent="0.2">
      <c r="A67" t="s">
        <v>47</v>
      </c>
      <c r="E67" s="24" t="s">
        <v>93</v>
      </c>
    </row>
    <row r="68" spans="1:16" x14ac:dyDescent="0.2">
      <c r="A68" s="17" t="s">
        <v>39</v>
      </c>
      <c r="B68" s="18" t="s">
        <v>94</v>
      </c>
      <c r="C68" s="18" t="s">
        <v>95</v>
      </c>
      <c r="D68" s="17" t="s">
        <v>41</v>
      </c>
      <c r="E68" s="19" t="s">
        <v>96</v>
      </c>
      <c r="F68" s="20" t="s">
        <v>66</v>
      </c>
      <c r="G68" s="21">
        <v>1</v>
      </c>
      <c r="H68" s="22">
        <v>0</v>
      </c>
      <c r="I68" s="22">
        <f>ROUND(ROUND(H68,2)*ROUND(G68,3),2)</f>
        <v>0</v>
      </c>
      <c r="O68">
        <f>(I68*21)/100</f>
        <v>0</v>
      </c>
      <c r="P68" t="s">
        <v>10</v>
      </c>
    </row>
    <row r="69" spans="1:16" x14ac:dyDescent="0.2">
      <c r="A69" s="23" t="s">
        <v>44</v>
      </c>
      <c r="E69" s="24" t="s">
        <v>41</v>
      </c>
    </row>
    <row r="70" spans="1:16" x14ac:dyDescent="0.2">
      <c r="A70" s="25" t="s">
        <v>45</v>
      </c>
      <c r="E70" s="26" t="s">
        <v>41</v>
      </c>
    </row>
    <row r="71" spans="1:16" ht="153" x14ac:dyDescent="0.2">
      <c r="A71" t="s">
        <v>47</v>
      </c>
      <c r="E71" s="24" t="s">
        <v>97</v>
      </c>
    </row>
    <row r="72" spans="1:16" x14ac:dyDescent="0.2">
      <c r="A72" s="17" t="s">
        <v>39</v>
      </c>
      <c r="B72" s="18" t="s">
        <v>98</v>
      </c>
      <c r="C72" s="18" t="s">
        <v>99</v>
      </c>
      <c r="D72" s="17" t="s">
        <v>41</v>
      </c>
      <c r="E72" s="19" t="s">
        <v>100</v>
      </c>
      <c r="F72" s="20" t="s">
        <v>101</v>
      </c>
      <c r="G72" s="37">
        <v>0.72</v>
      </c>
      <c r="H72" s="22">
        <v>0</v>
      </c>
      <c r="I72" s="22">
        <f>ROUND(ROUND(H72,2)*ROUND(G72,3),2)</f>
        <v>0</v>
      </c>
      <c r="O72">
        <f>(I72*21)/100</f>
        <v>0</v>
      </c>
      <c r="P72" t="s">
        <v>10</v>
      </c>
    </row>
    <row r="73" spans="1:16" x14ac:dyDescent="0.2">
      <c r="A73" s="23" t="s">
        <v>44</v>
      </c>
      <c r="E73" s="24" t="s">
        <v>41</v>
      </c>
    </row>
    <row r="74" spans="1:16" x14ac:dyDescent="0.2">
      <c r="A74" s="25" t="s">
        <v>45</v>
      </c>
      <c r="E74" s="26" t="s">
        <v>41</v>
      </c>
    </row>
    <row r="75" spans="1:16" ht="178.5" x14ac:dyDescent="0.2">
      <c r="A75" t="s">
        <v>47</v>
      </c>
      <c r="E75" s="24" t="s">
        <v>102</v>
      </c>
    </row>
    <row r="76" spans="1:16" x14ac:dyDescent="0.2">
      <c r="A76" s="17" t="s">
        <v>39</v>
      </c>
      <c r="B76" s="18" t="s">
        <v>103</v>
      </c>
      <c r="C76" s="18" t="s">
        <v>104</v>
      </c>
      <c r="D76" s="17" t="s">
        <v>41</v>
      </c>
      <c r="E76" s="19" t="s">
        <v>105</v>
      </c>
      <c r="F76" s="20" t="s">
        <v>101</v>
      </c>
      <c r="G76" s="37">
        <v>0.72</v>
      </c>
      <c r="H76" s="22">
        <v>0</v>
      </c>
      <c r="I76" s="22">
        <f>ROUND(ROUND(H76,2)*ROUND(G76,3),2)</f>
        <v>0</v>
      </c>
      <c r="O76">
        <f>(I76*21)/100</f>
        <v>0</v>
      </c>
      <c r="P76" t="s">
        <v>10</v>
      </c>
    </row>
    <row r="77" spans="1:16" x14ac:dyDescent="0.2">
      <c r="A77" s="23" t="s">
        <v>44</v>
      </c>
      <c r="E77" s="24" t="s">
        <v>41</v>
      </c>
    </row>
    <row r="78" spans="1:16" x14ac:dyDescent="0.2">
      <c r="A78" s="25" t="s">
        <v>45</v>
      </c>
      <c r="E78" s="26" t="s">
        <v>41</v>
      </c>
    </row>
    <row r="79" spans="1:16" ht="102" x14ac:dyDescent="0.2">
      <c r="A79" t="s">
        <v>47</v>
      </c>
      <c r="E79" s="24" t="s">
        <v>106</v>
      </c>
    </row>
    <row r="80" spans="1:16" x14ac:dyDescent="0.2">
      <c r="A80" s="17" t="s">
        <v>39</v>
      </c>
      <c r="B80" s="18" t="s">
        <v>107</v>
      </c>
      <c r="C80" s="18" t="s">
        <v>108</v>
      </c>
      <c r="D80" s="17" t="s">
        <v>41</v>
      </c>
      <c r="E80" s="19" t="s">
        <v>109</v>
      </c>
      <c r="F80" s="20" t="s">
        <v>110</v>
      </c>
      <c r="G80" s="21">
        <v>1</v>
      </c>
      <c r="H80" s="22">
        <v>0</v>
      </c>
      <c r="I80" s="22">
        <f>ROUND(ROUND(H80,2)*ROUND(G80,3),2)</f>
        <v>0</v>
      </c>
      <c r="O80">
        <f>(I80*21)/100</f>
        <v>0</v>
      </c>
      <c r="P80" t="s">
        <v>10</v>
      </c>
    </row>
    <row r="81" spans="1:16" x14ac:dyDescent="0.2">
      <c r="A81" s="23" t="s">
        <v>44</v>
      </c>
      <c r="E81" s="24" t="s">
        <v>41</v>
      </c>
    </row>
    <row r="82" spans="1:16" x14ac:dyDescent="0.2">
      <c r="A82" s="25" t="s">
        <v>45</v>
      </c>
      <c r="E82" s="26" t="s">
        <v>41</v>
      </c>
    </row>
    <row r="83" spans="1:16" ht="140.25" x14ac:dyDescent="0.2">
      <c r="A83" t="s">
        <v>47</v>
      </c>
      <c r="E83" s="24" t="s">
        <v>111</v>
      </c>
    </row>
    <row r="84" spans="1:16" ht="25.5" x14ac:dyDescent="0.2">
      <c r="A84" s="17" t="s">
        <v>39</v>
      </c>
      <c r="B84" s="18" t="s">
        <v>112</v>
      </c>
      <c r="C84" s="18" t="s">
        <v>113</v>
      </c>
      <c r="D84" s="17" t="s">
        <v>41</v>
      </c>
      <c r="E84" s="19" t="s">
        <v>114</v>
      </c>
      <c r="F84" s="20" t="s">
        <v>110</v>
      </c>
      <c r="G84" s="21">
        <v>1</v>
      </c>
      <c r="H84" s="22">
        <v>0</v>
      </c>
      <c r="I84" s="22">
        <f>ROUND(ROUND(H84,2)*ROUND(G84,3),2)</f>
        <v>0</v>
      </c>
      <c r="O84">
        <f>(I84*21)/100</f>
        <v>0</v>
      </c>
      <c r="P84" t="s">
        <v>10</v>
      </c>
    </row>
    <row r="85" spans="1:16" x14ac:dyDescent="0.2">
      <c r="A85" s="23" t="s">
        <v>44</v>
      </c>
      <c r="E85" s="24" t="s">
        <v>41</v>
      </c>
    </row>
    <row r="86" spans="1:16" x14ac:dyDescent="0.2">
      <c r="A86" s="25" t="s">
        <v>45</v>
      </c>
      <c r="E86" s="26" t="s">
        <v>41</v>
      </c>
    </row>
    <row r="87" spans="1:16" ht="140.25" x14ac:dyDescent="0.2">
      <c r="A87" t="s">
        <v>47</v>
      </c>
      <c r="E87" s="24" t="s">
        <v>115</v>
      </c>
    </row>
    <row r="88" spans="1:16" x14ac:dyDescent="0.2">
      <c r="A88" s="17" t="s">
        <v>39</v>
      </c>
      <c r="B88" s="18" t="s">
        <v>116</v>
      </c>
      <c r="C88" s="18" t="s">
        <v>117</v>
      </c>
      <c r="D88" s="17" t="s">
        <v>41</v>
      </c>
      <c r="E88" s="19" t="s">
        <v>118</v>
      </c>
      <c r="F88" s="20" t="s">
        <v>51</v>
      </c>
      <c r="G88" s="21">
        <v>100</v>
      </c>
      <c r="H88" s="22">
        <v>0</v>
      </c>
      <c r="I88" s="22">
        <f>ROUND(ROUND(H88,2)*ROUND(G88,3),2)</f>
        <v>0</v>
      </c>
      <c r="O88">
        <f>(I88*21)/100</f>
        <v>0</v>
      </c>
      <c r="P88" t="s">
        <v>10</v>
      </c>
    </row>
    <row r="89" spans="1:16" x14ac:dyDescent="0.2">
      <c r="A89" s="23" t="s">
        <v>44</v>
      </c>
      <c r="E89" s="24" t="s">
        <v>41</v>
      </c>
    </row>
    <row r="90" spans="1:16" x14ac:dyDescent="0.2">
      <c r="A90" s="25" t="s">
        <v>45</v>
      </c>
      <c r="E90" s="26" t="s">
        <v>41</v>
      </c>
    </row>
    <row r="91" spans="1:16" ht="153" x14ac:dyDescent="0.2">
      <c r="A91" t="s">
        <v>47</v>
      </c>
      <c r="E91" s="24" t="s">
        <v>119</v>
      </c>
    </row>
  </sheetData>
  <mergeCells count="11">
    <mergeCell ref="F6:F7"/>
    <mergeCell ref="G6:G7"/>
    <mergeCell ref="H6:I6"/>
    <mergeCell ref="C3:D3"/>
    <mergeCell ref="C4:D4"/>
    <mergeCell ref="C5:D5"/>
    <mergeCell ref="A6:A7"/>
    <mergeCell ref="B6:B7"/>
    <mergeCell ref="C6:C7"/>
    <mergeCell ref="D6:D7"/>
    <mergeCell ref="E6:E7"/>
  </mergeCells>
  <pageMargins left="0.75" right="0.75" top="1" bottom="1" header="0.5" footer="0.5"/>
  <pageSetup paperSize="9" fitToHeight="0" orientation="portrait" horizontalDpi="300" verticalDpi="30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D.1.2.2_PS 04-14-07</vt:lpstr>
    </vt:vector>
  </TitlesOfParts>
  <Company>SUDOP BRNO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Hanáková Hana Ing.</dc:creator>
  <cp:lastModifiedBy>Hanáková Hana Ing.</cp:lastModifiedBy>
  <dcterms:created xsi:type="dcterms:W3CDTF">2023-04-04T06:56:41Z</dcterms:created>
  <dcterms:modified xsi:type="dcterms:W3CDTF">2023-06-07T14:30:54Z</dcterms:modified>
</cp:coreProperties>
</file>