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N:\Hanka\Akce\_20062_Královo Pole\_Soutěž 042023\_Dotazy\ZD č.4 (25-94)_20230606\Opravované soupisy prací_ZD č.4\"/>
    </mc:Choice>
  </mc:AlternateContent>
  <bookViews>
    <workbookView xWindow="0" yWindow="0" windowWidth="28800" windowHeight="13830"/>
  </bookViews>
  <sheets>
    <sheet name="D.2.1.4_SO 02-19-4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5" i="1" l="1"/>
  <c r="I90" i="1" l="1"/>
  <c r="O90" i="1" s="1"/>
  <c r="R89" i="1" s="1"/>
  <c r="O89" i="1" s="1"/>
  <c r="Q89" i="1"/>
  <c r="I89" i="1" s="1"/>
  <c r="O85" i="1"/>
  <c r="I85" i="1"/>
  <c r="I81" i="1"/>
  <c r="O81" i="1" s="1"/>
  <c r="R80" i="1" s="1"/>
  <c r="O80" i="1" s="1"/>
  <c r="Q80" i="1"/>
  <c r="I80" i="1" s="1"/>
  <c r="O76" i="1"/>
  <c r="R75" i="1" s="1"/>
  <c r="O75" i="1" s="1"/>
  <c r="I76" i="1"/>
  <c r="Q75" i="1"/>
  <c r="I75" i="1"/>
  <c r="I71" i="1"/>
  <c r="Q62" i="1" s="1"/>
  <c r="I62" i="1" s="1"/>
  <c r="O67" i="1"/>
  <c r="I67" i="1"/>
  <c r="I63" i="1"/>
  <c r="O63" i="1" s="1"/>
  <c r="O58" i="1"/>
  <c r="I58" i="1"/>
  <c r="I54" i="1"/>
  <c r="O54" i="1" s="1"/>
  <c r="I50" i="1"/>
  <c r="O50" i="1" s="1"/>
  <c r="R49" i="1" s="1"/>
  <c r="O49" i="1" s="1"/>
  <c r="Q49" i="1"/>
  <c r="I49" i="1" s="1"/>
  <c r="I45" i="1"/>
  <c r="O45" i="1" s="1"/>
  <c r="I41" i="1"/>
  <c r="O41" i="1" s="1"/>
  <c r="I37" i="1"/>
  <c r="O37" i="1" s="1"/>
  <c r="R36" i="1" s="1"/>
  <c r="O36" i="1" s="1"/>
  <c r="I32" i="1"/>
  <c r="O32" i="1" s="1"/>
  <c r="I28" i="1"/>
  <c r="O28" i="1" s="1"/>
  <c r="I23" i="1"/>
  <c r="O23" i="1" s="1"/>
  <c r="R22" i="1" s="1"/>
  <c r="O22" i="1" s="1"/>
  <c r="Q22" i="1"/>
  <c r="I22" i="1" s="1"/>
  <c r="I18" i="1"/>
  <c r="O18" i="1" s="1"/>
  <c r="I14" i="1"/>
  <c r="O14" i="1" s="1"/>
  <c r="I10" i="1"/>
  <c r="O10" i="1" s="1"/>
  <c r="R9" i="1" s="1"/>
  <c r="O9" i="1" s="1"/>
  <c r="R27" i="1" l="1"/>
  <c r="O27" i="1" s="1"/>
  <c r="Q9" i="1"/>
  <c r="I9" i="1" s="1"/>
  <c r="Q27" i="1"/>
  <c r="I27" i="1" s="1"/>
  <c r="Q36" i="1"/>
  <c r="I36" i="1" s="1"/>
  <c r="O71" i="1"/>
  <c r="R62" i="1" s="1"/>
  <c r="O62" i="1" s="1"/>
  <c r="O2" i="1" s="1"/>
  <c r="I3" i="1" l="1"/>
</calcChain>
</file>

<file path=xl/sharedStrings.xml><?xml version="1.0" encoding="utf-8"?>
<sst xmlns="http://schemas.openxmlformats.org/spreadsheetml/2006/main" count="342" uniqueCount="159">
  <si>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</si>
  <si>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</si>
  <si>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</si>
  <si>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</si>
  <si>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</si>
  <si>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</si>
  <si>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</si>
  <si>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</si>
  <si>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SO 02-19-40</t>
  </si>
  <si>
    <t>0,00</t>
  </si>
  <si>
    <t>2</t>
  </si>
  <si>
    <t>O</t>
  </si>
  <si>
    <t>Objekt:</t>
  </si>
  <si>
    <t>D.2.1.4</t>
  </si>
  <si>
    <t>Mosty, propustky, zdi</t>
  </si>
  <si>
    <t>15,00</t>
  </si>
  <si>
    <t>O1</t>
  </si>
  <si>
    <t>Rozpočet:</t>
  </si>
  <si>
    <t>T.ú. Brno-Maloměřice - Brno-Královo Pole, opěrná zeď v km 4,159 - 4,177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</si>
  <si>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</si>
  <si>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</si>
  <si>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</si>
  <si>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</si>
  <si>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</si>
  <si>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</si>
  <si>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</si>
  <si>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</si>
  <si>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</si>
  <si>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</si>
  <si>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</si>
  <si>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</si>
  <si>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</si>
  <si>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</si>
  <si>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</si>
  <si>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</si>
  <si>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</si>
  <si>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</si>
  <si>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</si>
  <si>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</si>
  <si>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</si>
  <si>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13173A</t>
  </si>
  <si>
    <t/>
  </si>
  <si>
    <t>HLOUBENÍ JAM ZAPAŽ I NEPAŽ TŘ. I - BEZ DOPRAVY</t>
  </si>
  <si>
    <t>M3</t>
  </si>
  <si>
    <t>PP</t>
  </si>
  <si>
    <t>výkop</t>
  </si>
  <si>
    <t>VV</t>
  </si>
  <si>
    <t>143,0m2=143,000 [A]</t>
  </si>
  <si>
    <t>TS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</si>
  <si>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</si>
  <si>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</si>
  <si>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</si>
  <si>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dle pol.č. 13173A: 143,0=143,000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</si>
  <si>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</si>
  <si>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</si>
  <si>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</si>
  <si>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1,25m2*18,5=23,125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</si>
  <si>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</si>
  <si>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Základy</t>
  </si>
  <si>
    <t>R285393</t>
  </si>
  <si>
    <t>DODATEČNÉ KOTVENÍ VLEPENÍM BETONÁŘSKÉ VÝZTUŽE D DO 20MM DO VRTŮ</t>
  </si>
  <si>
    <t>KUS</t>
  </si>
  <si>
    <t>2*37=74,000 [A]</t>
  </si>
  <si>
    <t>Položka zahrnuje:  
dodání výztuže předepsaného profilu a předepsané délky (do 600mm)  
provedení vrtu předepsaného profilu a předepsané délky (do 400mm)  
vsunutí výztuže do vyvrtaného profilu a její zalepení předepsaným pojivem  
případně nutné lešení</t>
  </si>
  <si>
    <t>Svislé konstrukce</t>
  </si>
  <si>
    <t>317325</t>
  </si>
  <si>
    <t>ŘÍMSY ZE ŽELEZOBETONU DO C30/37</t>
  </si>
  <si>
    <t>římsa: 0,15m2*18,5=2,775 [A] 
nadbetonávka: 0,22m2*18,5=4,070 [B] 
Celkem: A+B=6,845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</si>
  <si>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</si>
  <si>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</si>
  <si>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</si>
  <si>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T</t>
  </si>
  <si>
    <t>922,0/1000=0,922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</si>
  <si>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</si>
  <si>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</si>
  <si>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7</t>
  </si>
  <si>
    <t>451313</t>
  </si>
  <si>
    <t>PODKLADNÍ A VÝPLŇOVÉ VRSTVY Z PROSTÉHO BETONU C16/20</t>
  </si>
  <si>
    <t>pod drenáž: 0,03*18,5=0,555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</si>
  <si>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</si>
  <si>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8</t>
  </si>
  <si>
    <t>45131A</t>
  </si>
  <si>
    <t>PODKLADNÍ A VÝPLŇOVÉ VRSTVY Z PROSTÉHO BETONU C20/25</t>
  </si>
  <si>
    <t>pod dlažbu: 18,5*2,4*0,1+6,0*1,6*0,1=5,400 [A] 
patka zpevnění: 0,3*0,6*18,5=3,330 [B] 
Celkem: A+B=8,730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</si>
  <si>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</si>
  <si>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465512</t>
  </si>
  <si>
    <t>DLAŽBY Z LOMOVÉHO KAMENE NA MC</t>
  </si>
  <si>
    <t>18,5*2,4*0,15+6,0*1,6*0,15=8,100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</si>
  <si>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</si>
  <si>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Úpravy povrchů, podlahy, výplně otvorů</t>
  </si>
  <si>
    <t>626111</t>
  </si>
  <si>
    <t>REPROFILACE PODHLEDŮ, SVISLÝCH PLOCH SANAČNÍ MALTOU JEDNOVRST TL 10MM</t>
  </si>
  <si>
    <t>m2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</si>
  <si>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</si>
  <si>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11</t>
  </si>
  <si>
    <t>626122</t>
  </si>
  <si>
    <t>REPROFILACE PODHLEDŮ, SVISLÝCH PLOCH SANAČNÍ MALTOU DVOUVRST TL 50MM</t>
  </si>
  <si>
    <t>12</t>
  </si>
  <si>
    <t>62641</t>
  </si>
  <si>
    <t>SJEDNOCUJÍCÍ STĚRKA JEMNOU MALTOU TL CCA 2MM</t>
  </si>
  <si>
    <t>Přidružená stavební výroba</t>
  </si>
  <si>
    <t>13</t>
  </si>
  <si>
    <t>711112</t>
  </si>
  <si>
    <t>IZOLACE BĚŽNÝCH KONSTRUKCÍ PROTI ZEMNÍ VLHKOSTI ASFALTOVÝMI PÁSY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</si>
  <si>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</si>
  <si>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14</t>
  </si>
  <si>
    <t>711509</t>
  </si>
  <si>
    <t>OCHRANA IZOLACE NA POVRCHU TEXTILIÍ</t>
  </si>
  <si>
    <t>položka zahrnuje:  
- dodání  předepsaného ochranného materiálu  
- zřízení ochrany izolace</t>
  </si>
  <si>
    <t>15</t>
  </si>
  <si>
    <t>78383</t>
  </si>
  <si>
    <t>NÁTĚRY BETON KONSTR TYP S4 (OS-C)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</si>
  <si>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</si>
  <si>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</si>
  <si>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16</t>
  </si>
  <si>
    <t>87533</t>
  </si>
  <si>
    <t>POTRUBÍ DREN Z TRUB PLAST DN DO 150MM</t>
  </si>
  <si>
    <t>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</si>
  <si>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</si>
  <si>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Ostatní konstrukce a práce</t>
  </si>
  <si>
    <t>17</t>
  </si>
  <si>
    <t>91355</t>
  </si>
  <si>
    <t>EVIDENČNÍ ČÍSLO MOSTU</t>
  </si>
  <si>
    <t>TABULKA S LETOPOČTEM VÝSTAVBY</t>
  </si>
  <si>
    <t>položka zahrnuje štítek s evidenčním číslem mostu, sloupek dopravní značky včetně osazení a nutných zemních prací a zabetonování</t>
  </si>
  <si>
    <t>18</t>
  </si>
  <si>
    <t>938543</t>
  </si>
  <si>
    <t>OČIŠTĚNÍ BETON KONSTR OTRYSKÁNÍM TLAK VODOU DO 1000 BARŮ</t>
  </si>
  <si>
    <t>položka zahrnuje očištění předepsaným způsobem včetně odklizení vzniklého odpadu</t>
  </si>
  <si>
    <t>990</t>
  </si>
  <si>
    <t>Likvidace odpadů vč. dopravy</t>
  </si>
  <si>
    <t>19</t>
  </si>
  <si>
    <t>R015111</t>
  </si>
  <si>
    <t>90</t>
  </si>
  <si>
    <t>POPLATKY ZA LIKVIDACI ODPADŮ NEKONTAMINOVANÝCH - 17 05 04 VYTĚŽENÉ ZEMINY A HORNINY - I. TŘÍDA TĚŽITELNOSTI VČETNĚ DOPRAVY</t>
  </si>
  <si>
    <t>Evidenční položka</t>
  </si>
  <si>
    <t>dle pol.č. 13173A: 143,0*1,9=271,700 [A]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</si>
  <si>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</si>
  <si>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PODKLADNÍ A VÝPLŇOVÉ VRSTVY Z PROSTÉHO BETONU C25/30</t>
  </si>
  <si>
    <t>ZD č.4 - 6.6.2023</t>
  </si>
  <si>
    <t>xxxxx</t>
  </si>
  <si>
    <t>nové opravy</t>
  </si>
  <si>
    <t>opravy v předešlých verzích</t>
  </si>
  <si>
    <t>- dodání  čerstvého  betonu  (betonové  směsi)  požadované  kvality,  jeho  uložení  do požadovaného tvaru při jakékoliv hustotě výztuže, konzistenci čerstvého betonu a způsobu hutnění, ošetření a ochranu betonu,</t>
  </si>
  <si>
    <t>- zhotovení nepropustného, mrazuvzdorného betonu a betonu požadované trvanlivosti a vlastností,</t>
  </si>
  <si>
    <t>- užití potřebných přísad a technologií výroby betonu,</t>
  </si>
  <si>
    <t>- zřízení pracovních a dilatačních spar, včetně potřebných úprav, výplně, vložek, opracování, očištění a ošetření,</t>
  </si>
  <si>
    <t>- bednění  požadovaných  konstr. (i ztracené) s úpravou  dle požadované  kvality povrchu betonu, včetně odbedňovacích a odskružovacích prostředků,</t>
  </si>
  <si>
    <t>- podpěrné  konstr. (skruže) a lešení všech druhů pro bednění, uložení čerstvého betonu, výztuže a doplňkových konstr., vč. požadovaných otvorů, ochranných a bezpečnostních opatření a základů těchto konstrukcí a lešení,</t>
  </si>
  <si>
    <t>- vytvoření kotevních čel, kapes, nálitků, a sedel,</t>
  </si>
  <si>
    <t>- zřízení  všech  požadovaných  otvorů, kapes, výklenků, prostupů, dutin, drážek a pod., vč. ztížení práce a úprav  kolem nich,</t>
  </si>
  <si>
    <t>- úpravy pro osazení výztuže, doplňkových konstrukcí a vybavení,</t>
  </si>
  <si>
    <t>- úpravy povrchu pro položení požadované izolace, povlaků a nátěrů, případně vyspravení,</t>
  </si>
  <si>
    <t>- ztížení práce u kabelových a injektážních trubek a ostatních zařízení osazovaných do betonu,</t>
  </si>
  <si>
    <t>- konstrukce betonových kloubů, upevnění kotevních prvků a doplňkových konstrukcí,</t>
  </si>
  <si>
    <t>- nátěry zabraňující soudržnost betonu a bednění,</t>
  </si>
  <si>
    <t>- výplň, těsnění  a tmelení spar a spojů,</t>
  </si>
  <si>
    <t>- opatření  povrchů  betonu  izolací  proti zemní vlhkosti v částech, kde přijdou do styku se zeminou nebo kamenivem,</t>
  </si>
  <si>
    <t>- případné zřízení spojovací vrstvy u základů,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</si>
</sst>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1" x14ac:knownFonts="1">
    <font>
      <sz val="10"/>
      <name val="Arial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7" fillId="2" borderId="1" xfId="1" applyFont="1" applyFill="1" applyBorder="1"/>
    <xf numFmtId="0" fontId="7" fillId="0" borderId="0" xfId="0" applyFont="1"/>
    <xf numFmtId="0" fontId="8" fillId="0" borderId="0" xfId="0" applyFont="1"/>
    <xf numFmtId="0" fontId="9" fillId="0" borderId="3" xfId="1" applyFont="1" applyFill="1" applyBorder="1" applyAlignment="1">
      <alignment horizontal="right"/>
    </xf>
    <xf numFmtId="0" fontId="9" fillId="0" borderId="3" xfId="1" applyFont="1" applyFill="1" applyBorder="1"/>
    <xf numFmtId="0" fontId="9" fillId="0" borderId="3" xfId="1" applyFont="1" applyFill="1" applyBorder="1" applyAlignment="1">
      <alignment wrapText="1"/>
    </xf>
    <xf numFmtId="0" fontId="7" fillId="0" borderId="3" xfId="1" applyFont="1" applyFill="1" applyBorder="1" applyAlignment="1">
      <alignment horizontal="center"/>
    </xf>
    <xf numFmtId="164" fontId="7" fillId="0" borderId="3" xfId="1" applyNumberFormat="1" applyFont="1" applyFill="1" applyBorder="1" applyAlignment="1">
      <alignment horizontal="center"/>
    </xf>
    <xf numFmtId="4" fontId="7" fillId="0" borderId="3" xfId="1" applyNumberFormat="1" applyFont="1" applyFill="1" applyBorder="1" applyAlignment="1">
      <alignment horizontal="center"/>
    </xf>
    <xf numFmtId="0" fontId="7" fillId="0" borderId="3" xfId="1" applyFont="1" applyFill="1" applyBorder="1" applyAlignment="1">
      <alignment horizontal="right"/>
    </xf>
    <xf numFmtId="0" fontId="7" fillId="0" borderId="3" xfId="1" applyFont="1" applyFill="1" applyBorder="1"/>
    <xf numFmtId="0" fontId="7" fillId="0" borderId="3" xfId="1" applyFont="1" applyFill="1" applyBorder="1" applyAlignment="1">
      <alignment wrapText="1"/>
    </xf>
    <xf numFmtId="0" fontId="10" fillId="0" borderId="3" xfId="1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7" fillId="0" borderId="6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8" xfId="0" applyFont="1" applyBorder="1"/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8">
    <pageSetUpPr fitToPage="1"/>
  </sheetPr>
  <dimension ref="A1:R113"/>
  <sheetViews>
    <sheetView tabSelected="1" topLeftCell="B1" workbookViewId="0">
      <pane ySplit="8" topLeftCell="A93" activePane="bottomLeft" state="frozen"/>
      <selection pane="bottomLeft" activeCell="I103" sqref="I103:I104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4" t="s">
        <v>139</v>
      </c>
      <c r="I2" s="3"/>
      <c r="O2">
        <f>0+O9+O22+O27+O36+O49+O62+O75+O80+O89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30" t="s">
        <v>6</v>
      </c>
      <c r="D3" s="31"/>
      <c r="E3" s="5" t="s">
        <v>7</v>
      </c>
      <c r="F3" s="1"/>
      <c r="G3" s="6"/>
      <c r="H3" s="7" t="s">
        <v>8</v>
      </c>
      <c r="I3" s="8">
        <f>0+I9+I22+I27+I36+I49+I62+I75+I80+I89</f>
        <v>0</v>
      </c>
      <c r="K3" s="35" t="s">
        <v>140</v>
      </c>
      <c r="L3" s="35" t="s">
        <v>141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30" t="s">
        <v>13</v>
      </c>
      <c r="D4" s="31"/>
      <c r="E4" s="5" t="s">
        <v>14</v>
      </c>
      <c r="F4" s="1"/>
      <c r="G4" s="1"/>
      <c r="H4" s="9"/>
      <c r="I4" s="9"/>
      <c r="K4" s="36" t="s">
        <v>140</v>
      </c>
      <c r="L4" s="36" t="s">
        <v>142</v>
      </c>
      <c r="O4" t="s">
        <v>15</v>
      </c>
      <c r="P4" t="s">
        <v>10</v>
      </c>
    </row>
    <row r="5" spans="1:18" ht="12.75" customHeight="1" x14ac:dyDescent="0.25">
      <c r="A5" t="s">
        <v>16</v>
      </c>
      <c r="B5" s="10" t="s">
        <v>17</v>
      </c>
      <c r="C5" s="32" t="s">
        <v>8</v>
      </c>
      <c r="D5" s="33"/>
      <c r="E5" s="11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29" t="s">
        <v>20</v>
      </c>
      <c r="B6" s="29" t="s">
        <v>21</v>
      </c>
      <c r="C6" s="29" t="s">
        <v>22</v>
      </c>
      <c r="D6" s="29" t="s">
        <v>23</v>
      </c>
      <c r="E6" s="29" t="s">
        <v>24</v>
      </c>
      <c r="F6" s="29" t="s">
        <v>25</v>
      </c>
      <c r="G6" s="29" t="s">
        <v>26</v>
      </c>
      <c r="H6" s="29" t="s">
        <v>27</v>
      </c>
      <c r="I6" s="29"/>
    </row>
    <row r="7" spans="1:18" ht="12.75" customHeight="1" x14ac:dyDescent="0.2">
      <c r="A7" s="29"/>
      <c r="B7" s="29"/>
      <c r="C7" s="29"/>
      <c r="D7" s="29"/>
      <c r="E7" s="29"/>
      <c r="F7" s="29"/>
      <c r="G7" s="29"/>
      <c r="H7" s="12" t="s">
        <v>28</v>
      </c>
      <c r="I7" s="12" t="s">
        <v>29</v>
      </c>
    </row>
    <row r="8" spans="1:18" ht="12.75" customHeight="1" x14ac:dyDescent="0.2">
      <c r="A8" s="12" t="s">
        <v>30</v>
      </c>
      <c r="B8" s="12" t="s">
        <v>31</v>
      </c>
      <c r="C8" s="12" t="s">
        <v>10</v>
      </c>
      <c r="D8" s="12" t="s">
        <v>2</v>
      </c>
      <c r="E8" s="12" t="s">
        <v>32</v>
      </c>
      <c r="F8" s="12" t="s">
        <v>33</v>
      </c>
      <c r="G8" s="12" t="s">
        <v>34</v>
      </c>
      <c r="H8" s="12" t="s">
        <v>35</v>
      </c>
      <c r="I8" s="12" t="s">
        <v>36</v>
      </c>
    </row>
    <row r="9" spans="1:18" ht="12.75" customHeight="1" x14ac:dyDescent="0.2">
      <c r="A9" s="13" t="s">
        <v>37</v>
      </c>
      <c r="B9" s="13"/>
      <c r="C9" s="14" t="s">
        <v>31</v>
      </c>
      <c r="D9" s="13"/>
      <c r="E9" s="15" t="s">
        <v>38</v>
      </c>
      <c r="F9" s="13"/>
      <c r="G9" s="13"/>
      <c r="H9" s="13"/>
      <c r="I9" s="16">
        <f>0+Q9</f>
        <v>0</v>
      </c>
      <c r="O9">
        <f>0+R9</f>
        <v>0</v>
      </c>
      <c r="Q9">
        <f>0+I10+I14+I18</f>
        <v>0</v>
      </c>
      <c r="R9">
        <f>0+O10+O14+O18</f>
        <v>0</v>
      </c>
    </row>
    <row r="10" spans="1:18" x14ac:dyDescent="0.2">
      <c r="A10" s="17" t="s">
        <v>39</v>
      </c>
      <c r="B10" s="18" t="s">
        <v>31</v>
      </c>
      <c r="C10" s="18" t="s">
        <v>40</v>
      </c>
      <c r="D10" s="17" t="s">
        <v>41</v>
      </c>
      <c r="E10" s="19" t="s">
        <v>42</v>
      </c>
      <c r="F10" s="20" t="s">
        <v>43</v>
      </c>
      <c r="G10" s="21">
        <v>143</v>
      </c>
      <c r="H10" s="22">
        <v>0</v>
      </c>
      <c r="I10" s="22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3" t="s">
        <v>44</v>
      </c>
      <c r="E11" s="24" t="s">
        <v>45</v>
      </c>
    </row>
    <row r="12" spans="1:18" x14ac:dyDescent="0.2">
      <c r="A12" s="25" t="s">
        <v>46</v>
      </c>
      <c r="E12" s="26" t="s">
        <v>47</v>
      </c>
    </row>
    <row r="13" spans="1:18" ht="318.75" x14ac:dyDescent="0.2">
      <c r="A13" t="s">
        <v>48</v>
      </c>
      <c r="E13" s="24" t="s">
        <v>49</v>
      </c>
    </row>
    <row r="14" spans="1:18" x14ac:dyDescent="0.2">
      <c r="A14" s="17" t="s">
        <v>39</v>
      </c>
      <c r="B14" s="18" t="s">
        <v>10</v>
      </c>
      <c r="C14" s="18" t="s">
        <v>50</v>
      </c>
      <c r="D14" s="17" t="s">
        <v>41</v>
      </c>
      <c r="E14" s="19" t="s">
        <v>51</v>
      </c>
      <c r="F14" s="20" t="s">
        <v>43</v>
      </c>
      <c r="G14" s="21">
        <v>143</v>
      </c>
      <c r="H14" s="22">
        <v>0</v>
      </c>
      <c r="I14" s="22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3" t="s">
        <v>44</v>
      </c>
      <c r="E15" s="24" t="s">
        <v>41</v>
      </c>
    </row>
    <row r="16" spans="1:18" x14ac:dyDescent="0.2">
      <c r="A16" s="25" t="s">
        <v>46</v>
      </c>
      <c r="E16" s="26" t="s">
        <v>52</v>
      </c>
    </row>
    <row r="17" spans="1:18" ht="191.25" x14ac:dyDescent="0.2">
      <c r="A17" t="s">
        <v>48</v>
      </c>
      <c r="E17" s="24" t="s">
        <v>53</v>
      </c>
    </row>
    <row r="18" spans="1:18" x14ac:dyDescent="0.2">
      <c r="A18" s="17" t="s">
        <v>39</v>
      </c>
      <c r="B18" s="18" t="s">
        <v>2</v>
      </c>
      <c r="C18" s="18" t="s">
        <v>54</v>
      </c>
      <c r="D18" s="17" t="s">
        <v>41</v>
      </c>
      <c r="E18" s="19" t="s">
        <v>55</v>
      </c>
      <c r="F18" s="20" t="s">
        <v>43</v>
      </c>
      <c r="G18" s="21">
        <v>23.125</v>
      </c>
      <c r="H18" s="22">
        <v>0</v>
      </c>
      <c r="I18" s="22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3" t="s">
        <v>44</v>
      </c>
      <c r="E19" s="24" t="s">
        <v>41</v>
      </c>
    </row>
    <row r="20" spans="1:18" x14ac:dyDescent="0.2">
      <c r="A20" s="25" t="s">
        <v>46</v>
      </c>
      <c r="E20" s="26" t="s">
        <v>56</v>
      </c>
    </row>
    <row r="21" spans="1:18" ht="306" x14ac:dyDescent="0.2">
      <c r="A21" t="s">
        <v>48</v>
      </c>
      <c r="E21" s="24" t="s">
        <v>57</v>
      </c>
    </row>
    <row r="22" spans="1:18" ht="12.75" customHeight="1" x14ac:dyDescent="0.2">
      <c r="A22" s="3" t="s">
        <v>37</v>
      </c>
      <c r="B22" s="3"/>
      <c r="C22" s="27" t="s">
        <v>10</v>
      </c>
      <c r="D22" s="3"/>
      <c r="E22" s="15" t="s">
        <v>58</v>
      </c>
      <c r="F22" s="3"/>
      <c r="G22" s="3"/>
      <c r="H22" s="3"/>
      <c r="I22" s="28">
        <f>0+Q22</f>
        <v>0</v>
      </c>
      <c r="O22">
        <f>0+R22</f>
        <v>0</v>
      </c>
      <c r="Q22">
        <f>0+I23</f>
        <v>0</v>
      </c>
      <c r="R22">
        <f>0+O23</f>
        <v>0</v>
      </c>
    </row>
    <row r="23" spans="1:18" ht="25.5" x14ac:dyDescent="0.2">
      <c r="A23" s="17" t="s">
        <v>39</v>
      </c>
      <c r="B23" s="18" t="s">
        <v>32</v>
      </c>
      <c r="C23" s="18" t="s">
        <v>59</v>
      </c>
      <c r="D23" s="17" t="s">
        <v>41</v>
      </c>
      <c r="E23" s="19" t="s">
        <v>60</v>
      </c>
      <c r="F23" s="20" t="s">
        <v>61</v>
      </c>
      <c r="G23" s="21">
        <v>74</v>
      </c>
      <c r="H23" s="22">
        <v>0</v>
      </c>
      <c r="I23" s="22">
        <f>ROUND(ROUND(H23,2)*ROUND(G23,3),2)</f>
        <v>0</v>
      </c>
      <c r="O23">
        <f>(I23*21)/100</f>
        <v>0</v>
      </c>
      <c r="P23" t="s">
        <v>10</v>
      </c>
    </row>
    <row r="24" spans="1:18" x14ac:dyDescent="0.2">
      <c r="A24" s="23" t="s">
        <v>44</v>
      </c>
      <c r="E24" s="24" t="s">
        <v>41</v>
      </c>
    </row>
    <row r="25" spans="1:18" x14ac:dyDescent="0.2">
      <c r="A25" s="25" t="s">
        <v>46</v>
      </c>
      <c r="E25" s="26" t="s">
        <v>62</v>
      </c>
    </row>
    <row r="26" spans="1:18" ht="63.75" x14ac:dyDescent="0.2">
      <c r="A26" t="s">
        <v>48</v>
      </c>
      <c r="E26" s="24" t="s">
        <v>63</v>
      </c>
    </row>
    <row r="27" spans="1:18" ht="12.75" customHeight="1" x14ac:dyDescent="0.2">
      <c r="A27" s="3" t="s">
        <v>37</v>
      </c>
      <c r="B27" s="3"/>
      <c r="C27" s="27" t="s">
        <v>2</v>
      </c>
      <c r="D27" s="3"/>
      <c r="E27" s="15" t="s">
        <v>64</v>
      </c>
      <c r="F27" s="3"/>
      <c r="G27" s="3"/>
      <c r="H27" s="3"/>
      <c r="I27" s="28">
        <f>0+Q27</f>
        <v>0</v>
      </c>
      <c r="O27">
        <f>0+R27</f>
        <v>0</v>
      </c>
      <c r="Q27">
        <f>0+I28+I32</f>
        <v>0</v>
      </c>
      <c r="R27">
        <f>0+O28+O32</f>
        <v>0</v>
      </c>
    </row>
    <row r="28" spans="1:18" x14ac:dyDescent="0.2">
      <c r="A28" s="17" t="s">
        <v>39</v>
      </c>
      <c r="B28" s="18" t="s">
        <v>33</v>
      </c>
      <c r="C28" s="18" t="s">
        <v>65</v>
      </c>
      <c r="D28" s="17" t="s">
        <v>41</v>
      </c>
      <c r="E28" s="19" t="s">
        <v>66</v>
      </c>
      <c r="F28" s="20" t="s">
        <v>43</v>
      </c>
      <c r="G28" s="21">
        <v>6.8449999999999998</v>
      </c>
      <c r="H28" s="22">
        <v>0</v>
      </c>
      <c r="I28" s="22">
        <f>ROUND(ROUND(H28,2)*ROUND(G28,3),2)</f>
        <v>0</v>
      </c>
      <c r="O28">
        <f>(I28*21)/100</f>
        <v>0</v>
      </c>
      <c r="P28" t="s">
        <v>10</v>
      </c>
    </row>
    <row r="29" spans="1:18" x14ac:dyDescent="0.2">
      <c r="A29" s="23" t="s">
        <v>44</v>
      </c>
      <c r="E29" s="24" t="s">
        <v>41</v>
      </c>
    </row>
    <row r="30" spans="1:18" ht="38.25" x14ac:dyDescent="0.2">
      <c r="A30" s="25" t="s">
        <v>46</v>
      </c>
      <c r="E30" s="26" t="s">
        <v>67</v>
      </c>
    </row>
    <row r="31" spans="1:18" ht="408" x14ac:dyDescent="0.2">
      <c r="A31" t="s">
        <v>48</v>
      </c>
      <c r="E31" s="24" t="s">
        <v>68</v>
      </c>
    </row>
    <row r="32" spans="1:18" x14ac:dyDescent="0.2">
      <c r="A32" s="17" t="s">
        <v>39</v>
      </c>
      <c r="B32" s="18" t="s">
        <v>34</v>
      </c>
      <c r="C32" s="18" t="s">
        <v>69</v>
      </c>
      <c r="D32" s="17" t="s">
        <v>41</v>
      </c>
      <c r="E32" s="19" t="s">
        <v>70</v>
      </c>
      <c r="F32" s="20" t="s">
        <v>71</v>
      </c>
      <c r="G32" s="21">
        <v>0.92200000000000004</v>
      </c>
      <c r="H32" s="22">
        <v>0</v>
      </c>
      <c r="I32" s="22">
        <f>ROUND(ROUND(H32,2)*ROUND(G32,3),2)</f>
        <v>0</v>
      </c>
      <c r="O32">
        <f>(I32*21)/100</f>
        <v>0</v>
      </c>
      <c r="P32" t="s">
        <v>10</v>
      </c>
    </row>
    <row r="33" spans="1:18" x14ac:dyDescent="0.2">
      <c r="A33" s="23" t="s">
        <v>44</v>
      </c>
      <c r="E33" s="24" t="s">
        <v>41</v>
      </c>
    </row>
    <row r="34" spans="1:18" x14ac:dyDescent="0.2">
      <c r="A34" s="25" t="s">
        <v>46</v>
      </c>
      <c r="E34" s="26" t="s">
        <v>72</v>
      </c>
    </row>
    <row r="35" spans="1:18" ht="242.25" x14ac:dyDescent="0.2">
      <c r="A35" t="s">
        <v>48</v>
      </c>
      <c r="E35" s="24" t="s">
        <v>73</v>
      </c>
    </row>
    <row r="36" spans="1:18" ht="12.75" customHeight="1" x14ac:dyDescent="0.2">
      <c r="A36" s="3" t="s">
        <v>37</v>
      </c>
      <c r="B36" s="3"/>
      <c r="C36" s="27" t="s">
        <v>32</v>
      </c>
      <c r="D36" s="3"/>
      <c r="E36" s="15" t="s">
        <v>74</v>
      </c>
      <c r="F36" s="3"/>
      <c r="G36" s="3"/>
      <c r="H36" s="3"/>
      <c r="I36" s="28">
        <f>0+Q36</f>
        <v>0</v>
      </c>
      <c r="O36">
        <f>0+R36</f>
        <v>0</v>
      </c>
      <c r="Q36">
        <f>0+I37+I41+I45</f>
        <v>0</v>
      </c>
      <c r="R36">
        <f>0+O37+O41+O45</f>
        <v>0</v>
      </c>
    </row>
    <row r="37" spans="1:18" x14ac:dyDescent="0.2">
      <c r="A37" s="17" t="s">
        <v>39</v>
      </c>
      <c r="B37" s="18" t="s">
        <v>75</v>
      </c>
      <c r="C37" s="18" t="s">
        <v>76</v>
      </c>
      <c r="D37" s="17" t="s">
        <v>41</v>
      </c>
      <c r="E37" s="19" t="s">
        <v>77</v>
      </c>
      <c r="F37" s="20" t="s">
        <v>43</v>
      </c>
      <c r="G37" s="21">
        <v>0.55500000000000005</v>
      </c>
      <c r="H37" s="22">
        <v>0</v>
      </c>
      <c r="I37" s="22">
        <f>ROUND(ROUND(H37,2)*ROUND(G37,3),2)</f>
        <v>0</v>
      </c>
      <c r="O37">
        <f>(I37*21)/100</f>
        <v>0</v>
      </c>
      <c r="P37" t="s">
        <v>10</v>
      </c>
    </row>
    <row r="38" spans="1:18" x14ac:dyDescent="0.2">
      <c r="A38" s="23" t="s">
        <v>44</v>
      </c>
      <c r="E38" s="24" t="s">
        <v>41</v>
      </c>
    </row>
    <row r="39" spans="1:18" x14ac:dyDescent="0.2">
      <c r="A39" s="25" t="s">
        <v>46</v>
      </c>
      <c r="E39" s="26" t="s">
        <v>78</v>
      </c>
    </row>
    <row r="40" spans="1:18" ht="395.25" x14ac:dyDescent="0.2">
      <c r="A40" t="s">
        <v>48</v>
      </c>
      <c r="E40" s="24" t="s">
        <v>79</v>
      </c>
    </row>
    <row r="41" spans="1:18" x14ac:dyDescent="0.2">
      <c r="A41" s="17" t="s">
        <v>39</v>
      </c>
      <c r="B41" s="37" t="s">
        <v>80</v>
      </c>
      <c r="C41" s="37" t="s">
        <v>81</v>
      </c>
      <c r="D41" s="38" t="s">
        <v>41</v>
      </c>
      <c r="E41" s="39" t="s">
        <v>82</v>
      </c>
      <c r="F41" s="40" t="s">
        <v>43</v>
      </c>
      <c r="G41" s="41">
        <v>8.73</v>
      </c>
      <c r="H41" s="42">
        <v>0</v>
      </c>
      <c r="I41" s="42">
        <f>ROUND(ROUND(H41,2)*ROUND(G41,3),2)</f>
        <v>0</v>
      </c>
      <c r="O41">
        <f>(I41*21)/100</f>
        <v>0</v>
      </c>
      <c r="P41" t="s">
        <v>10</v>
      </c>
    </row>
    <row r="42" spans="1:18" x14ac:dyDescent="0.2">
      <c r="A42" s="23" t="s">
        <v>44</v>
      </c>
      <c r="E42" s="24" t="s">
        <v>41</v>
      </c>
    </row>
    <row r="43" spans="1:18" ht="38.25" x14ac:dyDescent="0.2">
      <c r="A43" s="25" t="s">
        <v>46</v>
      </c>
      <c r="E43" s="26" t="s">
        <v>83</v>
      </c>
    </row>
    <row r="44" spans="1:18" ht="369.75" x14ac:dyDescent="0.2">
      <c r="A44" t="s">
        <v>48</v>
      </c>
      <c r="E44" s="24" t="s">
        <v>84</v>
      </c>
    </row>
    <row r="45" spans="1:18" x14ac:dyDescent="0.2">
      <c r="A45" s="17" t="s">
        <v>39</v>
      </c>
      <c r="B45" s="18" t="s">
        <v>35</v>
      </c>
      <c r="C45" s="18" t="s">
        <v>85</v>
      </c>
      <c r="D45" s="17" t="s">
        <v>41</v>
      </c>
      <c r="E45" s="19" t="s">
        <v>86</v>
      </c>
      <c r="F45" s="20" t="s">
        <v>43</v>
      </c>
      <c r="G45" s="21">
        <v>8.1</v>
      </c>
      <c r="H45" s="22">
        <v>0</v>
      </c>
      <c r="I45" s="22">
        <f>ROUND(ROUND(H45,2)*ROUND(G45,3),2)</f>
        <v>0</v>
      </c>
      <c r="O45">
        <f>(I45*21)/100</f>
        <v>0</v>
      </c>
      <c r="P45" t="s">
        <v>10</v>
      </c>
    </row>
    <row r="46" spans="1:18" x14ac:dyDescent="0.2">
      <c r="A46" s="23" t="s">
        <v>44</v>
      </c>
      <c r="E46" s="24" t="s">
        <v>41</v>
      </c>
    </row>
    <row r="47" spans="1:18" x14ac:dyDescent="0.2">
      <c r="A47" s="25" t="s">
        <v>46</v>
      </c>
      <c r="E47" s="26" t="s">
        <v>87</v>
      </c>
    </row>
    <row r="48" spans="1:18" ht="102" x14ac:dyDescent="0.2">
      <c r="A48" t="s">
        <v>48</v>
      </c>
      <c r="E48" s="24" t="s">
        <v>88</v>
      </c>
    </row>
    <row r="49" spans="1:18" ht="12.75" customHeight="1" x14ac:dyDescent="0.2">
      <c r="A49" s="3" t="s">
        <v>37</v>
      </c>
      <c r="B49" s="3"/>
      <c r="C49" s="27" t="s">
        <v>34</v>
      </c>
      <c r="D49" s="3"/>
      <c r="E49" s="15" t="s">
        <v>89</v>
      </c>
      <c r="F49" s="3"/>
      <c r="G49" s="3"/>
      <c r="H49" s="3"/>
      <c r="I49" s="28">
        <f>0+Q49</f>
        <v>0</v>
      </c>
      <c r="O49">
        <f>0+R49</f>
        <v>0</v>
      </c>
      <c r="Q49">
        <f>0+I50+I54+I58</f>
        <v>0</v>
      </c>
      <c r="R49">
        <f>0+O50+O54+O58</f>
        <v>0</v>
      </c>
    </row>
    <row r="50" spans="1:18" ht="25.5" x14ac:dyDescent="0.2">
      <c r="A50" s="17" t="s">
        <v>39</v>
      </c>
      <c r="B50" s="18" t="s">
        <v>36</v>
      </c>
      <c r="C50" s="18" t="s">
        <v>90</v>
      </c>
      <c r="D50" s="17" t="s">
        <v>41</v>
      </c>
      <c r="E50" s="19" t="s">
        <v>91</v>
      </c>
      <c r="F50" s="20" t="s">
        <v>92</v>
      </c>
      <c r="G50" s="21">
        <v>40</v>
      </c>
      <c r="H50" s="22">
        <v>0</v>
      </c>
      <c r="I50" s="22">
        <f>ROUND(ROUND(H50,2)*ROUND(G50,3),2)</f>
        <v>0</v>
      </c>
      <c r="O50">
        <f>(I50*21)/100</f>
        <v>0</v>
      </c>
      <c r="P50" t="s">
        <v>10</v>
      </c>
    </row>
    <row r="51" spans="1:18" x14ac:dyDescent="0.2">
      <c r="A51" s="23" t="s">
        <v>44</v>
      </c>
      <c r="E51" s="24" t="s">
        <v>41</v>
      </c>
    </row>
    <row r="52" spans="1:18" x14ac:dyDescent="0.2">
      <c r="A52" s="25" t="s">
        <v>46</v>
      </c>
      <c r="E52" s="26" t="s">
        <v>41</v>
      </c>
    </row>
    <row r="53" spans="1:18" ht="76.5" x14ac:dyDescent="0.2">
      <c r="A53" t="s">
        <v>48</v>
      </c>
      <c r="E53" s="24" t="s">
        <v>93</v>
      </c>
    </row>
    <row r="54" spans="1:18" ht="25.5" x14ac:dyDescent="0.2">
      <c r="A54" s="17" t="s">
        <v>39</v>
      </c>
      <c r="B54" s="18" t="s">
        <v>94</v>
      </c>
      <c r="C54" s="18" t="s">
        <v>95</v>
      </c>
      <c r="D54" s="17" t="s">
        <v>41</v>
      </c>
      <c r="E54" s="19" t="s">
        <v>96</v>
      </c>
      <c r="F54" s="20" t="s">
        <v>92</v>
      </c>
      <c r="G54" s="21">
        <v>40</v>
      </c>
      <c r="H54" s="22">
        <v>0</v>
      </c>
      <c r="I54" s="22">
        <f>ROUND(ROUND(H54,2)*ROUND(G54,3),2)</f>
        <v>0</v>
      </c>
      <c r="O54">
        <f>(I54*21)/100</f>
        <v>0</v>
      </c>
      <c r="P54" t="s">
        <v>10</v>
      </c>
    </row>
    <row r="55" spans="1:18" x14ac:dyDescent="0.2">
      <c r="A55" s="23" t="s">
        <v>44</v>
      </c>
      <c r="E55" s="24" t="s">
        <v>41</v>
      </c>
    </row>
    <row r="56" spans="1:18" x14ac:dyDescent="0.2">
      <c r="A56" s="25" t="s">
        <v>46</v>
      </c>
      <c r="E56" s="26" t="s">
        <v>41</v>
      </c>
    </row>
    <row r="57" spans="1:18" ht="76.5" x14ac:dyDescent="0.2">
      <c r="A57" t="s">
        <v>48</v>
      </c>
      <c r="E57" s="24" t="s">
        <v>93</v>
      </c>
    </row>
    <row r="58" spans="1:18" x14ac:dyDescent="0.2">
      <c r="A58" s="17" t="s">
        <v>39</v>
      </c>
      <c r="B58" s="18" t="s">
        <v>97</v>
      </c>
      <c r="C58" s="18" t="s">
        <v>98</v>
      </c>
      <c r="D58" s="17" t="s">
        <v>41</v>
      </c>
      <c r="E58" s="19" t="s">
        <v>99</v>
      </c>
      <c r="F58" s="20" t="s">
        <v>92</v>
      </c>
      <c r="G58" s="21">
        <v>40</v>
      </c>
      <c r="H58" s="22">
        <v>0</v>
      </c>
      <c r="I58" s="22">
        <f>ROUND(ROUND(H58,2)*ROUND(G58,3),2)</f>
        <v>0</v>
      </c>
      <c r="O58">
        <f>(I58*21)/100</f>
        <v>0</v>
      </c>
      <c r="P58" t="s">
        <v>10</v>
      </c>
    </row>
    <row r="59" spans="1:18" x14ac:dyDescent="0.2">
      <c r="A59" s="23" t="s">
        <v>44</v>
      </c>
      <c r="E59" s="24" t="s">
        <v>41</v>
      </c>
    </row>
    <row r="60" spans="1:18" x14ac:dyDescent="0.2">
      <c r="A60" s="25" t="s">
        <v>46</v>
      </c>
      <c r="E60" s="26" t="s">
        <v>41</v>
      </c>
    </row>
    <row r="61" spans="1:18" ht="76.5" x14ac:dyDescent="0.2">
      <c r="A61" t="s">
        <v>48</v>
      </c>
      <c r="E61" s="24" t="s">
        <v>93</v>
      </c>
    </row>
    <row r="62" spans="1:18" ht="12.75" customHeight="1" x14ac:dyDescent="0.2">
      <c r="A62" s="3" t="s">
        <v>37</v>
      </c>
      <c r="B62" s="3"/>
      <c r="C62" s="27" t="s">
        <v>75</v>
      </c>
      <c r="D62" s="3"/>
      <c r="E62" s="15" t="s">
        <v>100</v>
      </c>
      <c r="F62" s="3"/>
      <c r="G62" s="3"/>
      <c r="H62" s="3"/>
      <c r="I62" s="28">
        <f>0+Q62</f>
        <v>0</v>
      </c>
      <c r="O62">
        <f>0+R62</f>
        <v>0</v>
      </c>
      <c r="Q62">
        <f>0+I63+I67+I71</f>
        <v>0</v>
      </c>
      <c r="R62">
        <f>0+O63+O67+O71</f>
        <v>0</v>
      </c>
    </row>
    <row r="63" spans="1:18" ht="25.5" x14ac:dyDescent="0.2">
      <c r="A63" s="17" t="s">
        <v>39</v>
      </c>
      <c r="B63" s="18" t="s">
        <v>101</v>
      </c>
      <c r="C63" s="18" t="s">
        <v>102</v>
      </c>
      <c r="D63" s="17" t="s">
        <v>41</v>
      </c>
      <c r="E63" s="19" t="s">
        <v>103</v>
      </c>
      <c r="F63" s="20" t="s">
        <v>92</v>
      </c>
      <c r="G63" s="21">
        <v>32</v>
      </c>
      <c r="H63" s="22">
        <v>0</v>
      </c>
      <c r="I63" s="22">
        <f>ROUND(ROUND(H63,2)*ROUND(G63,3),2)</f>
        <v>0</v>
      </c>
      <c r="O63">
        <f>(I63*21)/100</f>
        <v>0</v>
      </c>
      <c r="P63" t="s">
        <v>10</v>
      </c>
    </row>
    <row r="64" spans="1:18" x14ac:dyDescent="0.2">
      <c r="A64" s="23" t="s">
        <v>44</v>
      </c>
      <c r="E64" s="24" t="s">
        <v>41</v>
      </c>
    </row>
    <row r="65" spans="1:18" x14ac:dyDescent="0.2">
      <c r="A65" s="25" t="s">
        <v>46</v>
      </c>
      <c r="E65" s="26" t="s">
        <v>41</v>
      </c>
    </row>
    <row r="66" spans="1:18" ht="191.25" x14ac:dyDescent="0.2">
      <c r="A66" t="s">
        <v>48</v>
      </c>
      <c r="E66" s="24" t="s">
        <v>104</v>
      </c>
    </row>
    <row r="67" spans="1:18" x14ac:dyDescent="0.2">
      <c r="A67" s="17" t="s">
        <v>39</v>
      </c>
      <c r="B67" s="18" t="s">
        <v>105</v>
      </c>
      <c r="C67" s="18" t="s">
        <v>106</v>
      </c>
      <c r="D67" s="17" t="s">
        <v>41</v>
      </c>
      <c r="E67" s="19" t="s">
        <v>107</v>
      </c>
      <c r="F67" s="20" t="s">
        <v>92</v>
      </c>
      <c r="G67" s="21">
        <v>32</v>
      </c>
      <c r="H67" s="22">
        <v>0</v>
      </c>
      <c r="I67" s="22">
        <f>ROUND(ROUND(H67,2)*ROUND(G67,3),2)</f>
        <v>0</v>
      </c>
      <c r="O67">
        <f>(I67*21)/100</f>
        <v>0</v>
      </c>
      <c r="P67" t="s">
        <v>10</v>
      </c>
    </row>
    <row r="68" spans="1:18" x14ac:dyDescent="0.2">
      <c r="A68" s="23" t="s">
        <v>44</v>
      </c>
      <c r="E68" s="24" t="s">
        <v>41</v>
      </c>
    </row>
    <row r="69" spans="1:18" x14ac:dyDescent="0.2">
      <c r="A69" s="25" t="s">
        <v>46</v>
      </c>
      <c r="E69" s="26" t="s">
        <v>41</v>
      </c>
    </row>
    <row r="70" spans="1:18" ht="38.25" x14ac:dyDescent="0.2">
      <c r="A70" t="s">
        <v>48</v>
      </c>
      <c r="E70" s="24" t="s">
        <v>108</v>
      </c>
    </row>
    <row r="71" spans="1:18" x14ac:dyDescent="0.2">
      <c r="A71" s="17" t="s">
        <v>39</v>
      </c>
      <c r="B71" s="18" t="s">
        <v>109</v>
      </c>
      <c r="C71" s="18" t="s">
        <v>110</v>
      </c>
      <c r="D71" s="17" t="s">
        <v>41</v>
      </c>
      <c r="E71" s="19" t="s">
        <v>111</v>
      </c>
      <c r="F71" s="20" t="s">
        <v>92</v>
      </c>
      <c r="G71" s="21">
        <v>40</v>
      </c>
      <c r="H71" s="22">
        <v>0</v>
      </c>
      <c r="I71" s="22">
        <f>ROUND(ROUND(H71,2)*ROUND(G71,3),2)</f>
        <v>0</v>
      </c>
      <c r="O71">
        <f>(I71*21)/100</f>
        <v>0</v>
      </c>
      <c r="P71" t="s">
        <v>10</v>
      </c>
    </row>
    <row r="72" spans="1:18" x14ac:dyDescent="0.2">
      <c r="A72" s="23" t="s">
        <v>44</v>
      </c>
      <c r="E72" s="24" t="s">
        <v>41</v>
      </c>
    </row>
    <row r="73" spans="1:18" x14ac:dyDescent="0.2">
      <c r="A73" s="25" t="s">
        <v>46</v>
      </c>
      <c r="E73" s="26" t="s">
        <v>41</v>
      </c>
    </row>
    <row r="74" spans="1:18" ht="51" x14ac:dyDescent="0.2">
      <c r="A74" t="s">
        <v>48</v>
      </c>
      <c r="E74" s="24" t="s">
        <v>112</v>
      </c>
    </row>
    <row r="75" spans="1:18" ht="12.75" customHeight="1" x14ac:dyDescent="0.2">
      <c r="A75" s="3" t="s">
        <v>37</v>
      </c>
      <c r="B75" s="3"/>
      <c r="C75" s="27" t="s">
        <v>80</v>
      </c>
      <c r="D75" s="3"/>
      <c r="E75" s="15" t="s">
        <v>113</v>
      </c>
      <c r="F75" s="3"/>
      <c r="G75" s="3"/>
      <c r="H75" s="3"/>
      <c r="I75" s="28">
        <f>0+Q75</f>
        <v>0</v>
      </c>
      <c r="O75">
        <f>0+R75</f>
        <v>0</v>
      </c>
      <c r="Q75">
        <f>0+I76</f>
        <v>0</v>
      </c>
      <c r="R75">
        <f>0+O76</f>
        <v>0</v>
      </c>
    </row>
    <row r="76" spans="1:18" x14ac:dyDescent="0.2">
      <c r="A76" s="17" t="s">
        <v>39</v>
      </c>
      <c r="B76" s="18" t="s">
        <v>114</v>
      </c>
      <c r="C76" s="18" t="s">
        <v>115</v>
      </c>
      <c r="D76" s="17" t="s">
        <v>41</v>
      </c>
      <c r="E76" s="19" t="s">
        <v>116</v>
      </c>
      <c r="F76" s="20" t="s">
        <v>117</v>
      </c>
      <c r="G76" s="21">
        <v>23</v>
      </c>
      <c r="H76" s="22">
        <v>0</v>
      </c>
      <c r="I76" s="22">
        <f>ROUND(ROUND(H76,2)*ROUND(G76,3),2)</f>
        <v>0</v>
      </c>
      <c r="O76">
        <f>(I76*21)/100</f>
        <v>0</v>
      </c>
      <c r="P76" t="s">
        <v>10</v>
      </c>
    </row>
    <row r="77" spans="1:18" x14ac:dyDescent="0.2">
      <c r="A77" s="23" t="s">
        <v>44</v>
      </c>
      <c r="E77" s="24" t="s">
        <v>41</v>
      </c>
    </row>
    <row r="78" spans="1:18" x14ac:dyDescent="0.2">
      <c r="A78" s="25" t="s">
        <v>46</v>
      </c>
      <c r="E78" s="26" t="s">
        <v>41</v>
      </c>
    </row>
    <row r="79" spans="1:18" ht="242.25" x14ac:dyDescent="0.2">
      <c r="A79" t="s">
        <v>48</v>
      </c>
      <c r="E79" s="24" t="s">
        <v>118</v>
      </c>
    </row>
    <row r="80" spans="1:18" ht="12.75" customHeight="1" x14ac:dyDescent="0.2">
      <c r="A80" s="3" t="s">
        <v>37</v>
      </c>
      <c r="B80" s="3"/>
      <c r="C80" s="27" t="s">
        <v>35</v>
      </c>
      <c r="D80" s="3"/>
      <c r="E80" s="15" t="s">
        <v>119</v>
      </c>
      <c r="F80" s="3"/>
      <c r="G80" s="3"/>
      <c r="H80" s="3"/>
      <c r="I80" s="28">
        <f>0+Q80</f>
        <v>0</v>
      </c>
      <c r="O80">
        <f>0+R80</f>
        <v>0</v>
      </c>
      <c r="Q80">
        <f>0+I81+I85</f>
        <v>0</v>
      </c>
      <c r="R80">
        <f>0+O81+O85</f>
        <v>0</v>
      </c>
    </row>
    <row r="81" spans="1:18" x14ac:dyDescent="0.2">
      <c r="A81" s="17" t="s">
        <v>39</v>
      </c>
      <c r="B81" s="18" t="s">
        <v>120</v>
      </c>
      <c r="C81" s="18" t="s">
        <v>121</v>
      </c>
      <c r="D81" s="17" t="s">
        <v>41</v>
      </c>
      <c r="E81" s="19" t="s">
        <v>122</v>
      </c>
      <c r="F81" s="20" t="s">
        <v>61</v>
      </c>
      <c r="G81" s="21">
        <v>1</v>
      </c>
      <c r="H81" s="22">
        <v>0</v>
      </c>
      <c r="I81" s="22">
        <f>ROUND(ROUND(H81,2)*ROUND(G81,3),2)</f>
        <v>0</v>
      </c>
      <c r="O81">
        <f>(I81*21)/100</f>
        <v>0</v>
      </c>
      <c r="P81" t="s">
        <v>10</v>
      </c>
    </row>
    <row r="82" spans="1:18" x14ac:dyDescent="0.2">
      <c r="A82" s="23" t="s">
        <v>44</v>
      </c>
      <c r="E82" s="24" t="s">
        <v>123</v>
      </c>
    </row>
    <row r="83" spans="1:18" x14ac:dyDescent="0.2">
      <c r="A83" s="25" t="s">
        <v>46</v>
      </c>
      <c r="E83" s="26" t="s">
        <v>41</v>
      </c>
    </row>
    <row r="84" spans="1:18" ht="25.5" x14ac:dyDescent="0.2">
      <c r="A84" t="s">
        <v>48</v>
      </c>
      <c r="E84" s="24" t="s">
        <v>124</v>
      </c>
    </row>
    <row r="85" spans="1:18" x14ac:dyDescent="0.2">
      <c r="A85" s="17" t="s">
        <v>39</v>
      </c>
      <c r="B85" s="18" t="s">
        <v>125</v>
      </c>
      <c r="C85" s="18" t="s">
        <v>126</v>
      </c>
      <c r="D85" s="17" t="s">
        <v>41</v>
      </c>
      <c r="E85" s="19" t="s">
        <v>127</v>
      </c>
      <c r="F85" s="20" t="s">
        <v>92</v>
      </c>
      <c r="G85" s="21">
        <v>40</v>
      </c>
      <c r="H85" s="22">
        <v>0</v>
      </c>
      <c r="I85" s="22">
        <f>ROUND(ROUND(H85,2)*ROUND(G85,3),2)</f>
        <v>0</v>
      </c>
      <c r="O85">
        <f>(I85*21)/100</f>
        <v>0</v>
      </c>
      <c r="P85" t="s">
        <v>10</v>
      </c>
    </row>
    <row r="86" spans="1:18" x14ac:dyDescent="0.2">
      <c r="A86" s="23" t="s">
        <v>44</v>
      </c>
      <c r="E86" s="24" t="s">
        <v>41</v>
      </c>
    </row>
    <row r="87" spans="1:18" x14ac:dyDescent="0.2">
      <c r="A87" s="25" t="s">
        <v>46</v>
      </c>
      <c r="E87" s="26" t="s">
        <v>41</v>
      </c>
    </row>
    <row r="88" spans="1:18" ht="25.5" x14ac:dyDescent="0.2">
      <c r="A88" t="s">
        <v>48</v>
      </c>
      <c r="E88" s="24" t="s">
        <v>128</v>
      </c>
    </row>
    <row r="89" spans="1:18" ht="12.75" customHeight="1" x14ac:dyDescent="0.2">
      <c r="A89" s="3" t="s">
        <v>37</v>
      </c>
      <c r="B89" s="3"/>
      <c r="C89" s="27" t="s">
        <v>129</v>
      </c>
      <c r="D89" s="3"/>
      <c r="E89" s="15" t="s">
        <v>130</v>
      </c>
      <c r="F89" s="3"/>
      <c r="G89" s="3"/>
      <c r="H89" s="3"/>
      <c r="I89" s="28">
        <f>0+Q89</f>
        <v>0</v>
      </c>
      <c r="O89">
        <f>0+R89</f>
        <v>0</v>
      </c>
      <c r="Q89">
        <f>0+I90</f>
        <v>0</v>
      </c>
      <c r="R89">
        <f>0+O90</f>
        <v>0</v>
      </c>
    </row>
    <row r="90" spans="1:18" ht="25.5" x14ac:dyDescent="0.2">
      <c r="A90" s="17" t="s">
        <v>39</v>
      </c>
      <c r="B90" s="18" t="s">
        <v>131</v>
      </c>
      <c r="C90" s="18" t="s">
        <v>132</v>
      </c>
      <c r="D90" s="17" t="s">
        <v>133</v>
      </c>
      <c r="E90" s="19" t="s">
        <v>134</v>
      </c>
      <c r="F90" s="20" t="s">
        <v>71</v>
      </c>
      <c r="G90" s="21">
        <v>271.7</v>
      </c>
      <c r="H90" s="22">
        <v>0</v>
      </c>
      <c r="I90" s="22">
        <f>ROUND(ROUND(H90,2)*ROUND(G90,3),2)</f>
        <v>0</v>
      </c>
      <c r="O90">
        <f>(I90*21)/100</f>
        <v>0</v>
      </c>
      <c r="P90" t="s">
        <v>10</v>
      </c>
    </row>
    <row r="91" spans="1:18" x14ac:dyDescent="0.2">
      <c r="A91" s="23" t="s">
        <v>44</v>
      </c>
      <c r="E91" s="24" t="s">
        <v>135</v>
      </c>
    </row>
    <row r="92" spans="1:18" x14ac:dyDescent="0.2">
      <c r="A92" s="25" t="s">
        <v>46</v>
      </c>
      <c r="E92" s="26" t="s">
        <v>136</v>
      </c>
    </row>
    <row r="93" spans="1:18" ht="153" x14ac:dyDescent="0.2">
      <c r="A93" t="s">
        <v>48</v>
      </c>
      <c r="E93" s="24" t="s">
        <v>137</v>
      </c>
    </row>
    <row r="95" spans="1:18" ht="12.75" customHeight="1" x14ac:dyDescent="0.2">
      <c r="B95" s="43">
        <v>20</v>
      </c>
      <c r="C95" s="43">
        <v>451314</v>
      </c>
      <c r="D95" s="44" t="s">
        <v>41</v>
      </c>
      <c r="E95" s="45" t="s">
        <v>138</v>
      </c>
      <c r="F95" s="40" t="s">
        <v>43</v>
      </c>
      <c r="G95" s="41">
        <v>8.73</v>
      </c>
      <c r="H95" s="42">
        <v>0</v>
      </c>
      <c r="I95" s="42">
        <f>ROUND(ROUND(H95,2)*ROUND(G95,3),2)</f>
        <v>0</v>
      </c>
    </row>
    <row r="96" spans="1:18" ht="38.25" x14ac:dyDescent="0.2">
      <c r="E96" s="46" t="s">
        <v>83</v>
      </c>
    </row>
    <row r="97" spans="5:5" ht="12.75" customHeight="1" x14ac:dyDescent="0.2">
      <c r="E97" s="48" t="s">
        <v>143</v>
      </c>
    </row>
    <row r="98" spans="5:5" ht="12.75" customHeight="1" x14ac:dyDescent="0.2">
      <c r="E98" s="49" t="s">
        <v>144</v>
      </c>
    </row>
    <row r="99" spans="5:5" ht="12.75" customHeight="1" x14ac:dyDescent="0.2">
      <c r="E99" s="49" t="s">
        <v>145</v>
      </c>
    </row>
    <row r="100" spans="5:5" ht="12.75" customHeight="1" x14ac:dyDescent="0.2">
      <c r="E100" s="49" t="s">
        <v>146</v>
      </c>
    </row>
    <row r="101" spans="5:5" ht="12.75" customHeight="1" x14ac:dyDescent="0.2">
      <c r="E101" s="49" t="s">
        <v>147</v>
      </c>
    </row>
    <row r="102" spans="5:5" ht="12.75" customHeight="1" x14ac:dyDescent="0.2">
      <c r="E102" s="49" t="s">
        <v>148</v>
      </c>
    </row>
    <row r="103" spans="5:5" ht="12.75" customHeight="1" x14ac:dyDescent="0.2">
      <c r="E103" s="49" t="s">
        <v>149</v>
      </c>
    </row>
    <row r="104" spans="5:5" ht="12.75" customHeight="1" x14ac:dyDescent="0.2">
      <c r="E104" s="49" t="s">
        <v>150</v>
      </c>
    </row>
    <row r="105" spans="5:5" ht="12.75" customHeight="1" x14ac:dyDescent="0.2">
      <c r="E105" s="49" t="s">
        <v>151</v>
      </c>
    </row>
    <row r="106" spans="5:5" ht="12.75" customHeight="1" x14ac:dyDescent="0.2">
      <c r="E106" s="49" t="s">
        <v>152</v>
      </c>
    </row>
    <row r="107" spans="5:5" ht="12.75" customHeight="1" x14ac:dyDescent="0.2">
      <c r="E107" s="49" t="s">
        <v>153</v>
      </c>
    </row>
    <row r="108" spans="5:5" ht="12.75" customHeight="1" x14ac:dyDescent="0.2">
      <c r="E108" s="49" t="s">
        <v>154</v>
      </c>
    </row>
    <row r="109" spans="5:5" ht="12.75" customHeight="1" x14ac:dyDescent="0.2">
      <c r="E109" s="49" t="s">
        <v>155</v>
      </c>
    </row>
    <row r="110" spans="5:5" ht="12.75" customHeight="1" x14ac:dyDescent="0.2">
      <c r="E110" s="49" t="s">
        <v>156</v>
      </c>
    </row>
    <row r="111" spans="5:5" ht="12.75" customHeight="1" x14ac:dyDescent="0.2">
      <c r="E111" s="49" t="s">
        <v>157</v>
      </c>
    </row>
    <row r="112" spans="5:5" ht="12.75" customHeight="1" x14ac:dyDescent="0.2">
      <c r="E112" s="50" t="s">
        <v>158</v>
      </c>
    </row>
    <row r="113" spans="5:5" ht="12.75" customHeight="1" x14ac:dyDescent="0.2">
      <c r="E113" s="47"/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D.2.1.4_SO 02-19-40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Hanáková Hana Ing.</cp:lastModifiedBy>
  <dcterms:created xsi:type="dcterms:W3CDTF">2023-04-04T06:56:59Z</dcterms:created>
  <dcterms:modified xsi:type="dcterms:W3CDTF">2023-06-08T06:47:49Z</dcterms:modified>
</cp:coreProperties>
</file>