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N:\Hanka\Akce\_20062_Královo Pole\_Soutěž 042023\_Dotazy\ZD č.4 (25-94)_20230606\Opravované soupisy prací_ZD č.4\"/>
    </mc:Choice>
  </mc:AlternateContent>
  <bookViews>
    <workbookView xWindow="0" yWindow="0" windowWidth="28800" windowHeight="13830"/>
  </bookViews>
  <sheets>
    <sheet name=".1.1.2_PS 04-28-01_PS 04-28-01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22" i="1" l="1"/>
  <c r="O222" i="1" s="1"/>
  <c r="I218" i="1"/>
  <c r="O218" i="1" s="1"/>
  <c r="I213" i="1"/>
  <c r="O213" i="1" s="1"/>
  <c r="I209" i="1"/>
  <c r="I205" i="1"/>
  <c r="O205" i="1" s="1"/>
  <c r="I201" i="1"/>
  <c r="O201" i="1" s="1"/>
  <c r="I196" i="1"/>
  <c r="O196" i="1" s="1"/>
  <c r="O192" i="1"/>
  <c r="I192" i="1"/>
  <c r="I188" i="1"/>
  <c r="O188" i="1" s="1"/>
  <c r="I184" i="1"/>
  <c r="O184" i="1" s="1"/>
  <c r="I180" i="1"/>
  <c r="O180" i="1" s="1"/>
  <c r="I176" i="1"/>
  <c r="O176" i="1" s="1"/>
  <c r="I172" i="1"/>
  <c r="O172" i="1" s="1"/>
  <c r="I168" i="1"/>
  <c r="O168" i="1" s="1"/>
  <c r="I164" i="1"/>
  <c r="O164" i="1" s="1"/>
  <c r="I160" i="1"/>
  <c r="O160" i="1" s="1"/>
  <c r="I156" i="1"/>
  <c r="O156" i="1" s="1"/>
  <c r="I152" i="1"/>
  <c r="O152" i="1" s="1"/>
  <c r="O148" i="1"/>
  <c r="I148" i="1"/>
  <c r="I144" i="1"/>
  <c r="O144" i="1" s="1"/>
  <c r="I140" i="1"/>
  <c r="O140" i="1" s="1"/>
  <c r="I136" i="1"/>
  <c r="O136" i="1" s="1"/>
  <c r="I132" i="1"/>
  <c r="O132" i="1" s="1"/>
  <c r="O128" i="1"/>
  <c r="I128" i="1"/>
  <c r="I124" i="1"/>
  <c r="O124" i="1" s="1"/>
  <c r="I120" i="1"/>
  <c r="O120" i="1" s="1"/>
  <c r="I116" i="1"/>
  <c r="O116" i="1" s="1"/>
  <c r="I112" i="1"/>
  <c r="O112" i="1" s="1"/>
  <c r="I108" i="1"/>
  <c r="O108" i="1" s="1"/>
  <c r="I104" i="1"/>
  <c r="O104" i="1" s="1"/>
  <c r="I100" i="1"/>
  <c r="O100" i="1" s="1"/>
  <c r="I96" i="1"/>
  <c r="O96" i="1" s="1"/>
  <c r="I92" i="1"/>
  <c r="O92" i="1" s="1"/>
  <c r="I88" i="1"/>
  <c r="O88" i="1" s="1"/>
  <c r="I84" i="1"/>
  <c r="O84" i="1" s="1"/>
  <c r="I80" i="1"/>
  <c r="O80" i="1" s="1"/>
  <c r="I76" i="1"/>
  <c r="O76" i="1" s="1"/>
  <c r="I72" i="1"/>
  <c r="O72" i="1" s="1"/>
  <c r="I68" i="1"/>
  <c r="O68" i="1" s="1"/>
  <c r="I64" i="1"/>
  <c r="O64" i="1" s="1"/>
  <c r="I60" i="1"/>
  <c r="O60" i="1" s="1"/>
  <c r="I56" i="1"/>
  <c r="O56" i="1" s="1"/>
  <c r="I52" i="1"/>
  <c r="O52" i="1" s="1"/>
  <c r="I48" i="1"/>
  <c r="O48" i="1" s="1"/>
  <c r="I44" i="1"/>
  <c r="O44" i="1" s="1"/>
  <c r="I40" i="1"/>
  <c r="O36" i="1"/>
  <c r="I36" i="1"/>
  <c r="I32" i="1"/>
  <c r="O32" i="1" s="1"/>
  <c r="I27" i="1"/>
  <c r="O27" i="1" s="1"/>
  <c r="I23" i="1"/>
  <c r="O23" i="1" s="1"/>
  <c r="I19" i="1"/>
  <c r="O19" i="1" s="1"/>
  <c r="I15" i="1"/>
  <c r="O15" i="1" s="1"/>
  <c r="I11" i="1"/>
  <c r="O11" i="1" s="1"/>
  <c r="R10" i="1" l="1"/>
  <c r="O10" i="1" s="1"/>
  <c r="Q200" i="1"/>
  <c r="I200" i="1" s="1"/>
  <c r="R217" i="1"/>
  <c r="O217" i="1" s="1"/>
  <c r="Q10" i="1"/>
  <c r="I10" i="1" s="1"/>
  <c r="Q31" i="1"/>
  <c r="I31" i="1" s="1"/>
  <c r="R31" i="1"/>
  <c r="O31" i="1" s="1"/>
  <c r="O2" i="1" s="1"/>
  <c r="R200" i="1"/>
  <c r="O200" i="1" s="1"/>
  <c r="Q217" i="1"/>
  <c r="I217" i="1" s="1"/>
  <c r="O40" i="1"/>
  <c r="O209" i="1"/>
  <c r="I3" i="1" l="1"/>
</calcChain>
</file>

<file path=xl/sharedStrings.xml><?xml version="1.0" encoding="utf-8"?>
<sst xmlns="http://schemas.openxmlformats.org/spreadsheetml/2006/main" count="753" uniqueCount="270">
  <si>
    <t>ASPE10</t>
  </si>
  <si>
    <t>Firma: SUDOP BRNO, spol. s r.o.</t>
  </si>
  <si>
    <t>3</t>
  </si>
  <si>
    <t>Soupis prací objektu</t>
  </si>
  <si>
    <t>S</t>
  </si>
  <si>
    <t xml:space="preserve">Stavba: </t>
  </si>
  <si>
    <t>20062</t>
  </si>
  <si>
    <t>Rekonstrukce žst. Brno - Královo Pole PDPS 04/2023</t>
  </si>
  <si>
    <t>PS 04-28-01A</t>
  </si>
  <si>
    <t>0,00</t>
  </si>
  <si>
    <t>2</t>
  </si>
  <si>
    <t>O</t>
  </si>
  <si>
    <t>Objekt:</t>
  </si>
  <si>
    <t>D.1.1.2</t>
  </si>
  <si>
    <t>TRAŤOVÉ ZABEZPEČOVACÍ ZAŘÍZENÍ</t>
  </si>
  <si>
    <t>15,00</t>
  </si>
  <si>
    <t>O1</t>
  </si>
  <si>
    <t>PS 04-28-01</t>
  </si>
  <si>
    <t>T.ú. Brno Královo Pole - Kuřim, traťové zabezpečovací zařízení</t>
  </si>
  <si>
    <t>21,00</t>
  </si>
  <si>
    <t>O2</t>
  </si>
  <si>
    <t>Rozpočet:</t>
  </si>
  <si>
    <t>Část A - definitivní TZZ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</si>
  <si>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</si>
  <si>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</si>
  <si>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</si>
  <si>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</si>
  <si>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</si>
  <si>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</si>
  <si>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</si>
  <si>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</si>
  <si>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</si>
  <si>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</si>
  <si>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</si>
  <si>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</si>
  <si>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</si>
  <si>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</si>
  <si>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</si>
  <si>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</si>
  <si>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</si>
  <si>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</si>
  <si>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Zemní práce</t>
  </si>
  <si>
    <t>P</t>
  </si>
  <si>
    <t>132738</t>
  </si>
  <si>
    <t/>
  </si>
  <si>
    <t>HLOUBENÍ RÝH ŠÍŘ DO 2M PAŽ I NEPAŽ TŘ. I, ODVOZ DO 20KM</t>
  </si>
  <si>
    <t>M3</t>
  </si>
  <si>
    <t>PP</t>
  </si>
  <si>
    <t>VV</t>
  </si>
  <si>
    <t>Podle polohopisných výkresů a charak. kabelových tras</t>
  </si>
  <si>
    <t>TS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</si>
  <si>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</si>
  <si>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133738</t>
  </si>
  <si>
    <t>HLOUBENÍ ŠACHET ZAPAŽ I NEPAŽ TŘ. I, ODVOZ DO 20KM</t>
  </si>
  <si>
    <t>14173</t>
  </si>
  <si>
    <t>PROTLAČOVÁNÍ POTRUBÍ Z PLAST HMOT DN DO 200MM</t>
  </si>
  <si>
    <t>M</t>
  </si>
  <si>
    <t>položka zahrnuje dodávku protlačovaného potrubí a veškeré pomocné práce (startovací zařízení, startovací a cílová jáma, opěrné a vodící bloky a pod.)</t>
  </si>
  <si>
    <t>17411</t>
  </si>
  <si>
    <t>ZÁSYP JAM A RÝH ZEMINOU SE ZHUTNĚNÍM</t>
  </si>
  <si>
    <t>položka zahrnuje:   
- kompletní provedení zemní konstrukce vč. výběru vhodného materiálu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ruční hutnění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</si>
  <si>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18215</t>
  </si>
  <si>
    <t>ÚPRAVA POVRCHŮ SROVNÁNÍM ÚZEMÍ V TL DO 0,50M</t>
  </si>
  <si>
    <t>M2</t>
  </si>
  <si>
    <t>položka zahrnuje srovnání výškových rozdílů terénu</t>
  </si>
  <si>
    <t>7</t>
  </si>
  <si>
    <t>Přidružená stavební výroba</t>
  </si>
  <si>
    <t>701005</t>
  </si>
  <si>
    <t>VYHLEDÁVACÍ MARKER ZEMNÍ S MOŽNOSTÍ ZÁPISU</t>
  </si>
  <si>
    <t>KUS</t>
  </si>
  <si>
    <t>Podle Technické zprávy</t>
  </si>
  <si>
    <t>1. Položka obsahuje:   
 – úprava dna výkopu   
 – položení betonového žlabu / chráničky včetně zakrytí   
 – pomocné mechanismy   
2. Položka neobsahuje:   
 X   
3. Způsob měření:   
Udává se počet kusů kompletní konstrukce nebo práce.</t>
  </si>
  <si>
    <t>703763</t>
  </si>
  <si>
    <t>KABELOVÁ UCPÁVKA VODĚ ODOLNÁ PRO VNITŘNÍ PRŮMĚR OTVORU 105 - 185MM</t>
  </si>
  <si>
    <t>Podle dispozice</t>
  </si>
  <si>
    <t>Položka obsahuje: Dodávku a montáž kabelové ucpávky vč. příslušenství ( utěsňovací spony apod. ) a pomocného materiálu, vyhotovení a dodání atestu. Dále obsahuje cenu za pom. mechanismy včetně všech ostatních vedlejších nákladů.</t>
  </si>
  <si>
    <t>8</t>
  </si>
  <si>
    <t>741931</t>
  </si>
  <si>
    <t>UZEMŇOVACÍ VODIČ V ZEMI MĚDĚNÝ DO 120 MM2</t>
  </si>
  <si>
    <t>1. Položka obsahuje:   
 – přípravu podkladu pro osazení   
 – měření, dělení, spojování, tvarování   
 – ochranný nátěr spojů a při průchodu vodiče nad terén apod. dle příslušných norem   
2. Položka neobsahuje:   
 – zemní práce   
 – ochranu vodiče - chráničky apod.   
3. Způsob měření:   
Měří se metr délkový.</t>
  </si>
  <si>
    <t>741C02</t>
  </si>
  <si>
    <t>UZEMŇOVACÍ SVORKA</t>
  </si>
  <si>
    <t>1. Položka obsahuje:   
 – veškeré příslušenství   
2. Položka neobsahuje:   
 X   
3. Způsob měření:   
Udává se počet kusů kompletní konstrukce nebo práce.</t>
  </si>
  <si>
    <t>741C07</t>
  </si>
  <si>
    <t>VYVEDENÍ UZEMŇOVACÍCH VODIČŮ NA POVRCH/KONSTRUKCI</t>
  </si>
  <si>
    <t>1. Položka obsahuje:   
 – vodivé připojení vodiče na konstrukci   
 – dělení, tvarování, spojování   
 – ochranný i barevný nátěr spoje dle příslušných norem   
2. Položka neobsahuje:   
 X   
3. Způsob měření:   
Udává se počet kusů kompletní konstrukce nebo práce.</t>
  </si>
  <si>
    <t>11</t>
  </si>
  <si>
    <t>741C11</t>
  </si>
  <si>
    <t>ZKUŠEBNÍ JÍMKA, UZEMNĚNÍ VENKOVNÍ DO VOLNÉHO TERÉNU</t>
  </si>
  <si>
    <t>KPL</t>
  </si>
  <si>
    <t>1. Položka obsahuje:   
 – výkop a zához díry pro trubku v zemině tř.4 o velikosti 1000x1000x1000mm   
 – zemnící jímku do volného terénu sestávající z : trubky o průměru 400/5mm o délce 80cm, víko   
 – uzemňovací kruh s Fezn 30x4mm do trubky vč. montáže, štěrkového zásypu v trubce po montáži do výšky 60cm a úpravy povrchu terénu v okolí uzemňovací jímky   
2. Položka neobsahuje:   
 X   
3. Způsob měření:   
Udává se komplet odlišných materiálů a činností, které tvoří funkční nedělitelný celek daný názvem položky.</t>
  </si>
  <si>
    <t>12</t>
  </si>
  <si>
    <t>742F13</t>
  </si>
  <si>
    <t>KABEL NN NEBO VODIČ JEDNOŽÍLOVÝ CU S PLASTOVOU IZOLACÍ OD 25 DO 50 MM2</t>
  </si>
  <si>
    <t>Podle schematického plánu kabelů</t>
  </si>
  <si>
    <t>1. Položka obsahuje:   
 – manipulace a uložení kabelu (do země, chráničky, kanálu, na rošty, na TV a pod.)   
2. Položka neobsahuje:   
 – příchytky, spojky, koncovky, chráničky apod.   
3. Způsob měření:   
Měří se metr délkový.</t>
  </si>
  <si>
    <t>13</t>
  </si>
  <si>
    <t>75A131</t>
  </si>
  <si>
    <t>KABEL METALICKÝ DVOUPLÁŠŤOVÝ DO 12 PÁRŮ - DODÁVKA</t>
  </si>
  <si>
    <t>KMPÁR</t>
  </si>
  <si>
    <t>1. Položka obsahuje:   
 – dodání kabelů podle typu od výrobců včetně mimostaveništní dopravy   
2. Položka neobsahuje:   
 X   
3. Způsob měření:   
Měří se n-násobky páru vodičů na kilometr.</t>
  </si>
  <si>
    <t>14</t>
  </si>
  <si>
    <t>75A141</t>
  </si>
  <si>
    <t>KABEL METALICKÝ DVOUPLÁŠŤOVÝ PŘES 12 PÁRŮ - DODÁVKA</t>
  </si>
  <si>
    <t>15</t>
  </si>
  <si>
    <t>75A151</t>
  </si>
  <si>
    <t>KABEL METALICKÝ SE STÍNĚNÍM DO 12 PÁRŮ - DODÁVKA</t>
  </si>
  <si>
    <t>16</t>
  </si>
  <si>
    <t>75A161</t>
  </si>
  <si>
    <t>KABEL METALICKÝ SE STÍNĚNÍM PŘES 12 PÁRŮ - DODÁVKA</t>
  </si>
  <si>
    <t>17</t>
  </si>
  <si>
    <t>75A217</t>
  </si>
  <si>
    <t>ZATAŽENÍ A SPOJKOVÁNÍ KABELŮ DO 12 PÁRŮ - MONTÁŽ</t>
  </si>
  <si>
    <t>1. Položka obsahuje:  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  
 – kontrolní a závěrečné měření na kabelu pro rozvod signalizace, zapojení po měření   
 – dodávka štítku průběhu v počtu 2 ks na 1 km kabelu včetně montáže, montáž označovacího štítku kabelové spojky a kabelové formy, dodávka a montáž kabelových objímek   
 – veškeré potřebné mechanizmy, jejich obsluhu a pořízení všech potřebných materiálů, přesun hmot   
2. Položka neobsahuje:   
 X   
3. Způsob měření:   
Měří se n-násobky páru vodičů na kilometr.</t>
  </si>
  <si>
    <t>18</t>
  </si>
  <si>
    <t>75A227</t>
  </si>
  <si>
    <t>ZATAŽENÍ A SPOJKOVÁNÍ KABELŮ PŘES 12 PÁRŮ - MONTÁŽ</t>
  </si>
  <si>
    <t>1. Položka obsahuje:  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 
 – kontrolní a závěrečné měření na kabelu pro rozvod signalizace, zapojení po měření   
 – montáž štítku průběhu v počtu 2 ks na 1 km kabelu včetně montáže, montáž označovacího štítku kabelové spojky a kabelové formy, dodávka a montáž kabelových objímek   
 – veškeré potřebné mechanizmy, jejich obsluhu a pořízení všech potřebných materiálů, přesun hmot   
2. Položka neobsahuje:   
 X   
3. Způsob měření:   
Měří se n-násobky páru vodičů na kilometr.</t>
  </si>
  <si>
    <t>19</t>
  </si>
  <si>
    <t>75A237</t>
  </si>
  <si>
    <t>ZATAŽENÍ A SPOJKOVÁNÍ KABELŮ SE STÍNĚNÍM DO 12 PÁRŮ - MONTÁŽ</t>
  </si>
  <si>
    <t>1. Položka obsahuje:  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 
  – kontrolní a závěrečné měření na kabelu pro rozvod signalizace, zapojení po měření   
 – montáž štítku průběhu v počtu 2 ks na 1 km kabelu včetně montáže, montáž označovacího štítku kabelové spojky a kabelové formy, dodávka a montáž kabelových objímek   
 – veškeré potřebné mechanizmy, jejich obsluhu a pořízení všech potřebných materiálů, přesun hmot   
2. Položka neobsahuje:   
 X   
3. Způsob měření:   
Měří se n-násobky páru vodičů na kilometr.</t>
  </si>
  <si>
    <t>20</t>
  </si>
  <si>
    <t>75A247</t>
  </si>
  <si>
    <t>ZATAŽENÍ A SPOJKOVÁNÍ KABELŮ SE STÍNĚNÍM PŘES 12 PÁRŮ - MONTÁŽ</t>
  </si>
  <si>
    <t>21</t>
  </si>
  <si>
    <t>75A311</t>
  </si>
  <si>
    <t>KABELOVÁ FORMA (UKONČENÍ KABELŮ) PRO KABELY ZABEZPEČOVACÍ DO 12 PÁRŮ</t>
  </si>
  <si>
    <t>1. Položka obsahuje:   
 – odstranění pláště kabelu, odstranění izolace z konců žil na svorkovnici, zhotovení vodní zábrany, zformování a konečná úprava kabelu   
 – kontrolní a závěrečné měření na kabelu pro rozvod signalizace, zapojení po měření, montáž příchytky a štítku   
2. Položka neobsahuje:   
 X   
3. Způsob měření:   
Udává se počet kusů kompletní konstrukce nebo práce.</t>
  </si>
  <si>
    <t>22</t>
  </si>
  <si>
    <t>75A312</t>
  </si>
  <si>
    <t>KABELOVÁ FORMA (UKONČENÍ KABELŮ) PRO KABELY ZABEZPEČOVACÍ PŘES 12 PÁRŮ</t>
  </si>
  <si>
    <t>23</t>
  </si>
  <si>
    <t>75A420</t>
  </si>
  <si>
    <t>OZNAČENÍ KABELŮ ZNAČKOVACÍ KABELOVOU OBJÍMKOU</t>
  </si>
  <si>
    <t>1. Položka obsahuje:   
 – zhotovení objímky značkovací na průměr kabelu, vyražení znaku na objímku, připevnění objímky na kabel   
 – výrobu objímek, použití mechanizmů, dopravu k místu použití, mzdy   
2. Položka neobsahuje:   
 X   
3. Způsob měření:   
Udává se počet kusů kompletní konstrukce nebo práce.</t>
  </si>
  <si>
    <t>24</t>
  </si>
  <si>
    <t>75B711</t>
  </si>
  <si>
    <t>PŘEPĚŤOVÁ OCHRANA PRO PRVEK V KOLEJIŠTI - DODÁVKA</t>
  </si>
  <si>
    <t>Podle situačního schématu</t>
  </si>
  <si>
    <t>1. Položka obsahuje:   
 – dodávka přepěťové ochrany včetně potřebného pomocného materiálu a dopravy do staveništního skladu   
 – dodávku přepěťové ochrany včetně dopravy ze skladu k místu montáže   
2. Položka neobsahuje:   
 X   
3. Způsob měření:   
Udává se počet kusů kompletní konstrukce nebo práce.</t>
  </si>
  <si>
    <t>25</t>
  </si>
  <si>
    <t>75B717</t>
  </si>
  <si>
    <t>PŘEPĚŤOVÁ OCHRANA PRO PRVEK V KOLEJIŠTI - MONTÁŽ</t>
  </si>
  <si>
    <t>1. Položka obsahuje:   
 – montáž ochrany dle předpisu dodavatele pro montáž   
 – montáž dodaného zařízení se všemi pomocnými a doplňujícími pracemi a součástmi, případné použití mechanizmů   
2. Položka neobsahuje:   
 X   
3. Způsob měření:   
Udává se počet kusů kompletní konstrukce nebo práce.</t>
  </si>
  <si>
    <t>26</t>
  </si>
  <si>
    <t>75C521</t>
  </si>
  <si>
    <t>STOŽÁROVÉ NÁVĚSTIDLO TŘÍSVĚTLOVÉ - DODÁVKA</t>
  </si>
  <si>
    <t>1. Položka obsahuje:   
 – dodávka stožárového návěstidla třísvětlového podle jeho typu a potřebného pomocného materiálu a dopravy do staveništního skladu   
 – dodávku stožárového návěstidla třísvětlového včetně pomocného materiálu, dopravu do místa určení   
2. Položka neobsahuje:   
 X   
3. Způsob měření:   
Udává se počet kusů kompletní konstrukce nebo práce.</t>
  </si>
  <si>
    <t>27</t>
  </si>
  <si>
    <t>75C527</t>
  </si>
  <si>
    <t>STOŽÁROVÉ NÁVĚSTIDLO TŘÍSVĚTLOVÉ - MONTÁŽ</t>
  </si>
  <si>
    <t>1. Položka obsahuje:   
 – výkop jámy pro BETONOVÝ základ návěstidla   
 – usazení betonového základu, sestavení návěstidla, označení označovacími štítky, zapojení kabelových forem (včetně měření a zapojení po měření)   
 – montáž stožárového návěstidla třísvětlového včetně transformátorové skříně na základ   
 – montáž stožárového návěstidla třísvětlového se všemi pomocnými a doplňujícími pracemi a součástmi a ukolejnění, případné použití mechanizmů, včetně dopravy ze skladu k místu montáže   
2. Položka neobsahuje:   
 X   
3. Způsob měření:   
Udává se počet kusů kompletní konstrukce nebo práce.</t>
  </si>
  <si>
    <t>28</t>
  </si>
  <si>
    <t>75C631</t>
  </si>
  <si>
    <t>NÁVĚSTIDLO DO TŘÍ SVĚTEL NA LÁVKU, ZASTŘEŠENÍ, KONSTRUKCI - DODÁVKA</t>
  </si>
  <si>
    <t>1. Položka obsahuje:   
 – dodávka návěstidla do tří světel na lávku podle jeho typu a potřebného pomocného materiálu a dopravy do staveništního skladu   
 – dodávku návěstidla  do tří světel na lávku včetně pomocného materiálu, dopravu do místa určení   
2. Položka neobsahuje:   
 X   
3. Způsob měření:   
Udává se počet kusů kompletní konstrukce nebo práce.</t>
  </si>
  <si>
    <t>29</t>
  </si>
  <si>
    <t>75C637</t>
  </si>
  <si>
    <t>NÁVĚSTIDLO DO TŘÍ SVĚTEL NA LÁVKU, ZASTŘEŠENÍ, KONSTRUKCI - MONTÁŽ</t>
  </si>
  <si>
    <t>1. Položka obsahuje:   
 – sestavení návěstidla, označení označovacími štítky   
 – montáž návěstidla  do tří světel na lávku včetně transformátorové skříně na konstrukci návěstní lávky   
 – montáž transformátorů do skříně, zapojení kabelových forem (včetně měření a zapojení po měření)   
 – montáž obdélníkové tabulky, nasměrování   
 – montáž návěstidla od čtyř světel na lávku včetně pomocného materiálu, dopravu do místa určení   
2. Položka neobsahuje:   
 X   
3. Způsob měření:   
Udává se počet kusů kompletní konstrukce nebo práce.</t>
  </si>
  <si>
    <t>30</t>
  </si>
  <si>
    <t>75C711</t>
  </si>
  <si>
    <t>OZNAČOVACÍ PÁS NÁVĚSTIDLA - DODÁVKA</t>
  </si>
  <si>
    <t>1. Položka obsahuje:   
 – dodávka označovacího pásu návěstidla podle specifikace a potřebného pomocného materiálu a dopravy do staveništního skladu   
 – dodávku označovacího pásu návěstidla včetně pomocného materiálu, dopravu do místa určení   
2. Položka neobsahuje:   
 X   
3. Způsob měření:   
Udává se počet kusů kompletní konstrukce nebo práce.</t>
  </si>
  <si>
    <t>31</t>
  </si>
  <si>
    <t>75C717</t>
  </si>
  <si>
    <t>OZNAČOVACÍ PÁS NÁVĚSTIDLA - MONTÁŽ</t>
  </si>
  <si>
    <t>1. Položka obsahuje:   
 – vyměření místa umístění, montáž označovacího pásu návěstidla   
 – montáž označovacího pásu návěstidla se všemi pomocnými a doplňujícími pracemi a součástmi, případné použití mechanizmů, včetně dopravy ze skladu k místu montáže   
2. Položka neobsahuje:   
 X   
3. Způsob měření:   
Udává se počet kusů kompletní konstrukce nebo práce.</t>
  </si>
  <si>
    <t>32</t>
  </si>
  <si>
    <t>75C721</t>
  </si>
  <si>
    <t>VZDÁLENOSTNÍ UPOZORNOVADLO, NEPROMĚNNÉ NÁVĚSTIDLO SE ZÁKLADEM - DODÁVKA</t>
  </si>
  <si>
    <t>1. Položka obsahuje:   
 – dodávka vzdálenostního upozorňovadla včetně potřebného pomocného materiálu a dopravy do staveništního skladu   
 – dodávku vzdálenostního upozorňovadla včetně pomocného materiálu, dopravu do místa určení   
2. Položka neobsahuje:   
 X   
3. Způsob měření:   
Udává se počet kusů kompletní konstrukce nebo práce.</t>
  </si>
  <si>
    <t>33</t>
  </si>
  <si>
    <t>75C727</t>
  </si>
  <si>
    <t>VZDÁLENOSTNÍ UPOZORNOVADLO, NEPROMĚNNÉ NÁVĚSTIDLO SE ZÁKLADEM - MONTÁŽ</t>
  </si>
  <si>
    <t>1. Položka obsahuje:   
 – vyměření místa umístění, sestavení a usazení vzdálenostního upozorňovadla do jámy, úprava zeminou, oprava nátěru   
 – montáž vzdálenostního upozorňovadla se všemi pomocnými a doplňujícími pracemi a součástmi, případné použití mechanizmů, včetně dopravy ze skladu k místu montáže   
2. Položka neobsahuje:   
 X   
3. Způsob měření:   
Udává se počet kusů kompletní konstrukce nebo práce.</t>
  </si>
  <si>
    <t>34</t>
  </si>
  <si>
    <t>75C811</t>
  </si>
  <si>
    <t>STYKOVÝ TRANSFORMÁTOR DT 075 - DODÁVKA</t>
  </si>
  <si>
    <t>Podle schématu izolace</t>
  </si>
  <si>
    <t>1. Položka obsahuje:   
 – dodávka stykového transformátoru, potřebného pomocného materiálu a dopravy do staveništního skladu   
 – dodávku stykového transformátoru včetně pomocného materiálu, dopravu do staveništního skladu   
2. Položka neobsahuje:   
 X   
3. Způsob měření:   
Udává se počet kusů kompletní konstrukce nebo práce.</t>
  </si>
  <si>
    <t>35</t>
  </si>
  <si>
    <t>75C847</t>
  </si>
  <si>
    <t>STYKOVÝ TRANSFORMÁTOR, SYMETRIZAČNÍ A UKOLEJŇOVACÍ TLUMIVKA - MONTÁŽ</t>
  </si>
  <si>
    <t>1. Položka obsahuje:   
 – usazení jednoho stykového transformátoru, montáž ochranné trubky, zapojení kabelových forem (včetně měření a zapojení po měření)   
 – regulace a zkoušení kolejového obvodu   
 – montáž stykového transformátoru se všemi pomocnými a doplňujícími pracemi a součástmi, případné použití mechanizmů, včetně dopravy ze skladu k místu montáže   
2. Položka neobsahuje:   
 X   
3. Způsob měření:   
Udává se počet kusů kompletní konstrukce nebo práce.</t>
  </si>
  <si>
    <t>36</t>
  </si>
  <si>
    <t>75C851</t>
  </si>
  <si>
    <t>SADA PROPOJEK PRO PŘIPOJENÍ STYKOVÉHO TRANSFORMÁTORU, SYMETRIZAČNÍ TLUMIVKY KE KOLEJNICI - DODÁVKA</t>
  </si>
  <si>
    <t>1. Položka obsahuje:   
 – dodávka sady propojek (do 3 lan) pro připojení jednoho stykového transformátoru ke kolejnicím podle typu a potřebné délky včetně potřebného pomocného materiálu a dopravy do staveništního skladu   
2. Položka neobsahuje:   
 X   
3. Způsob měření:   
Udává se počet sad, které se skládají z předepsaných dílů, jež tvoří požadovaný celek.</t>
  </si>
  <si>
    <t>37</t>
  </si>
  <si>
    <t>75C861</t>
  </si>
  <si>
    <t>KOMPLETNÍ SADA PROPOJEK DVOJICE STYKOVÝCH TRANSFORMÁTORŮ - DODÁVKA</t>
  </si>
  <si>
    <t>1. Položka obsahuje:   
 – dodávka kompletní sady propojek dvojice stykových transformátorů (do 3 lan ke kolejnici) podle typu a potřebné délky včetně potřebného pomocného materiálu a dopravy do staveništního skladu   
 – dodávku kompletní sady propojek dvojice stykových transformátorů včetně pomocného materiálu, dopravu do staveništního skladu   
2. Položka neobsahuje:   
 X   
3. Způsob měření:   
Udává se počet sad, které se skládají z předepsaných dílů, jež tvoří požadovaný celek.</t>
  </si>
  <si>
    <t>38</t>
  </si>
  <si>
    <t>75C867</t>
  </si>
  <si>
    <t>KOMPLETNÍ SADA PROPOJEK DVOJICE STYKOVÝCH TRANSFORMÁTORŮ - MONTÁŽ</t>
  </si>
  <si>
    <t>1. Položka obsahuje:   
 – rozměření místa připojení, případné vyvrtání otvorů, montáž kompletní sady propojek dvojice stykových transformátorů   
 – montáž kompletní sady propojek dvojice stykových transformátorů (do 3 lan ke kolejnici)  se všemi pomocnými a doplňujícími pracemi a součástmi, případné použití mechanizmů, včetně dopravy ze skladu k místu montáže   
2. Položka neobsahuje:   
 X   
3. Způsob měření:   
Udává se počet sad, které se skládají z předepsaných dílů, jež tvoří požadovaný celek.</t>
  </si>
  <si>
    <t>39</t>
  </si>
  <si>
    <t>75D151</t>
  </si>
  <si>
    <t>KABELOVÝ OBJEKT - DODÁVKA</t>
  </si>
  <si>
    <t>1. Položka obsahuje:   
 – dodávka kabelového objektu venkovního, potřebného pomocného materiálu a dopravy do staveništního skladu   
 – dodávku kabelového objektu včetně pomocného materiálu, dopravu do staveništního skladu   
2. Položka neobsahuje:   
 X   
3. Způsob měření:   
Udává se počet kusů kompletní konstrukce nebo práce.</t>
  </si>
  <si>
    <t>40</t>
  </si>
  <si>
    <t>75D157</t>
  </si>
  <si>
    <t>KABELOVÝ OBJEKT - MONTÁŽ</t>
  </si>
  <si>
    <t>1. Položka obsahuje:   
 – určení místa umístění, montáž kabelového objektu venkovního dle typu dané položkou   
 – montáž kabelového objektu se všemi pomocnými a doplňujícími pracemi a součástmi, případné použití mechanizmů, včetně dopravy ze skladu k místu montáže   
 – zapojení kabelových forem (včetně měření a zapojení po měření)   
2. Položka neobsahuje:   
 X   
3. Způsob měření:   
Udává se počet kusů kompletní konstrukce nebo práce.</t>
  </si>
  <si>
    <t>41</t>
  </si>
  <si>
    <t>75E117</t>
  </si>
  <si>
    <t>DOZOR PRACOVNÍKŮ PROVOZOVATELE PŘI PRÁCI NA ŽIVÉM ZAŘÍZENÍ</t>
  </si>
  <si>
    <t>HOD</t>
  </si>
  <si>
    <t>1. Položka obsahuje:   
 – při provádění prací na zařízení, které je v provozu, určují pracovníci správy dopravní cesty kdy a jak je možné potřebný zásah provést   
 – ztrátu času pracovníků prozozovatele, kteří tento čas využijí ve prospěch prováděné stavby   
2. Položka neobsahuje:   
 X   
3. Způsob měření:   
Udává se počet hodin provádění dozoru, revize nebo práce.</t>
  </si>
  <si>
    <t>42</t>
  </si>
  <si>
    <t>75E127</t>
  </si>
  <si>
    <t>CELKOVÁ PROHLÍDKA ZAŘÍZENÍ A VYHOTOVENÍ REVIZNÍ ZPRÁVY</t>
  </si>
  <si>
    <t>1. Položka obsahuje:   
 – kontrola zařízení, zda odpovídá podmínkám pro bezpečný provoz, včetně potřebných měření a vyhotovení revizní zprávy odpovědným pracovníkem   
 – vlastní kontrolu, příslušná měření a zpracování revizní zprávy   
2. Položka neobsahuje:   
 X   
3. Způsob měření:   
Udává se počet hodin provádění dozoru, revize nebo práce.</t>
  </si>
  <si>
    <t>43</t>
  </si>
  <si>
    <t>75E137</t>
  </si>
  <si>
    <t>PŘEZKOUŠENÍ VLAKOVÝCH CEST</t>
  </si>
  <si>
    <t>1. Položka obsahuje:   
 – postavení vlakové cesty a kontrola návěstního znaku, přezkoušení změny návěstního znaku z povolujícího na zakazující a poruchy žárovek   
 – simulace jízdy vlaku   
 – přezkoušení nouzového vybavení   
 – přezkoušení vazeb na traťové zabezpečovací zařízení   
 – kompletní zkoušky   
2. Položka neobsahuje:   
 X   
3. Způsob měření:   
Udává se počet kusů kompletní konstrukce nebo práce.</t>
  </si>
  <si>
    <t>44</t>
  </si>
  <si>
    <t>75E157</t>
  </si>
  <si>
    <t>PŘEZKOUŠENÍ A REGULACE NÁVĚSTIDEL</t>
  </si>
  <si>
    <t>1. Položka obsahuje:   
 – přezkoušení správné činnosti relé, přezkoušení všech návěstních znaků   
 – přeměření a regulace napětí na žárovkách   
 – případné odstranění zaclonění žárovek   
 – kompletní přezkoušení a regulaci   
2. Položka neobsahuje:   
 X   
3. Způsob měření:   
Udává se počet kusů kompletní konstrukce nebo práce.</t>
  </si>
  <si>
    <t>45</t>
  </si>
  <si>
    <t>75E177</t>
  </si>
  <si>
    <t>PŘEZKOUŠENÍ A REGULACE AUTOMATICKÉHO BLOKU A KOLEJOVÝCH OBVODŮ PRO JEDNU TRATOVOU KOLEJ V JEDNOM SMĚRU</t>
  </si>
  <si>
    <t>1. Položka obsahuje:   
 – regulování kolejových izolovaných obvodů   
 – zkoušení a regulace kódování za 1 kolejový obvod   
 – příprava a provedení celkových zkoušek návěstních bodů, přejezdů a závislosti mezi autoblokem a standartním zab.zař.   
 – kompletní přezkoušení a regulaci   
2. Položka neobsahuje:   
 X   
3. Způsob měření:   
Udává se počet kusů kompletní konstrukce nebo práce.</t>
  </si>
  <si>
    <t>46</t>
  </si>
  <si>
    <t>75E1B7</t>
  </si>
  <si>
    <t>REGULACE A ZKOUŠENÍ ZABEZPEČOVACÍHO ZAŘÍZENÍ</t>
  </si>
  <si>
    <t>1. Položka obsahuje:   
 – zajištění a provedení čiností určenných položkou včetně dodávky potřebného pomocného materiálu a dopravy na místo určení   
 – provedení zkušebního provozu se všemi pomocnými a doplňujícími pracemi a součástmi, případné použití mechanizmů   
2. Položka neobsahuje:   
 X   
3. Způsob měření:   
Udává se počet hodin provádění dozoru, revize nebo práce.</t>
  </si>
  <si>
    <t>47</t>
  </si>
  <si>
    <t>75E1C7</t>
  </si>
  <si>
    <t>PROTOKOL UTZ</t>
  </si>
  <si>
    <t>1. Položka obsahuje:   
 – protokol autorizovanou osobou podle požadavku ČSN, včetně hodnocení   
2. Položka neobsahuje:   
 X   
3. Způsob měření:   
Udává se počet kusů kompletní konstrukce nebo práce.</t>
  </si>
  <si>
    <t>990</t>
  </si>
  <si>
    <t>Likvidace odpadů vč. dopravy</t>
  </si>
  <si>
    <t>48</t>
  </si>
  <si>
    <t>R015111</t>
  </si>
  <si>
    <t>90</t>
  </si>
  <si>
    <t>POPLATKY ZA LIKVIDACI ODPADŮ NEKONTAMINOVANÝCH - 17 05 04 VYTĚŽENÉ ZEMINY A HORNINY - I. TŘÍDA TĚŽITELNOSTI VČETNĚ DOPRAVY</t>
  </si>
  <si>
    <t>T</t>
  </si>
  <si>
    <t>Evidenční položka</t>
  </si>
  <si>
    <t>podle TZ</t>
  </si>
  <si>
    <t>1. Položka obsahuje:     
 – veškeré poplatky provozovateli skládky, recyklační linky nebo jiného zařízení na zpracování nebo likvidaci odpadů související s převzetím, uložením, zpracováním nebo likvidací odpadu     
 – náklady spojené s dopravou z místa stavby na místo převzetí provozovatelem skládky, recyklační linky nebo jiného zařízení na zpracování nebo likvidaci odpadů      
 – náklady spojené s vyložením a manipulací s materiálem v místě skládky      
2. Položka neobsahuje:     
 – náklady spojené s naložením a manipulací materiálem      
3. Způsob měření:     
Tunou se rozumí hmotnost odpadu vytříděného v souladu se zákonem č. 541/2020 Sb., o nakládání s odpady, v platném znění.</t>
  </si>
  <si>
    <t>49</t>
  </si>
  <si>
    <t>R015140</t>
  </si>
  <si>
    <t>POPLATKY ZA LIKVIDACI ODPADŮ NEKONTAMINOVANÝCH - 17 01 01 BETON Z DEMOLIC OBJEKTŮ, ZÁKLADŮ TV, KŮLY A SLOUPY VČETNĚ DOPRAVY</t>
  </si>
  <si>
    <t>1. Položka obsahuje:       
 – veškeré poplatky provozovateli skládky, recyklační linky nebo jiného zařízení na zpracování nebo likvidaci odpadů související s převzetím, uložením, zpracováním nebo likvidací odpadu       
 – náklady spojené s dopravou z místa stavby na místo převzetí provozovatelem skládky, recyklační linky nebo jiného zařízení na zpracování nebo likvidaci odpadů        
 – náklady spojené s vyložením a manipulací s materiálem v místě skládky        
2. Položka neobsahuje:       
 – náklady spojené s naložením a manipulací materiálem        
3. Způsob měření:       
Tunou se rozumí hmotnost odpadu vytříděného v souladu se zákonem č. 541/2020 Sb., o nakládání s odpady, v platném znění.</t>
  </si>
  <si>
    <t>50</t>
  </si>
  <si>
    <t>R015230</t>
  </si>
  <si>
    <t>POPLATKY ZA LIKVIDACI ODPADŮ NEKONTAMINOVANÝCH - 16 02 14 TRAFO BEZ NÁPLNĚ PCB A ŠKODLIVIN VČETNĚ DOPRAVY</t>
  </si>
  <si>
    <t>Evidenční položka       
Výzisk - přebírá Správa železnic</t>
  </si>
  <si>
    <t>51</t>
  </si>
  <si>
    <t>R015510</t>
  </si>
  <si>
    <t>POPLATKY ZA LIKVIDACI ODPADŮ NEBEZPEČNÝCH - 17 05 07* ŠTĚRK Z KOLEJIŠTĚ (VÝHYBKY) LOKÁLNĚ ZNEČIŠTĚNÁ NEBEZPEČNÝMI LÁTKAMI (NAPŘ. As, Pb) - SKLÁDKA S-NO, VČETNĚ DOPRAVY</t>
  </si>
  <si>
    <t>Evidenční položka       
N odpad: nebezpečné látky: těžké kovy a pod. (třída vyluhovatelnosti překračuje I, a II. třídu a nepřekračuje III. třídu dle vyhlášky 294/2005 Sb.)       
Způsob likvidace: skládka S-NO</t>
  </si>
  <si>
    <t>R</t>
  </si>
  <si>
    <t>položky</t>
  </si>
  <si>
    <t>52</t>
  </si>
  <si>
    <t>R000001</t>
  </si>
  <si>
    <t>ATYPICKÝ ZÁKLAD PRO NÁVĚSTIDLO NEBO VÝSTRAŽNÍK</t>
  </si>
  <si>
    <t>Položka obsahuje kompletní atypický základ z betonu včetně ocelové výztuže a montáže, výkop jámy a pažení.</t>
  </si>
  <si>
    <t>53</t>
  </si>
  <si>
    <t>R38211</t>
  </si>
  <si>
    <t>POCHOZÍ KABELOVÝ ŽLAB BETONOVÝ ŠÍŘKY 550mm, VČ. POKLOPU, ZEMNÍCH PRACÍ - DODÁVKA, MONTÁŽ</t>
  </si>
  <si>
    <t>ZD č.4 - 6.6.2023</t>
  </si>
  <si>
    <t>xxxxx</t>
  </si>
  <si>
    <t>nové opravy</t>
  </si>
  <si>
    <t>opravy v předešlých verzích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</si>
</sst>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9" x14ac:knownFonts="1">
    <font>
      <sz val="10"/>
      <name val="Arial"/>
    </font>
    <font>
      <sz val="1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00B05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0" fillId="2" borderId="1" xfId="1" applyFont="1" applyFill="1" applyBorder="1"/>
    <xf numFmtId="0" fontId="3" fillId="2" borderId="0" xfId="1" applyFont="1" applyFill="1"/>
    <xf numFmtId="0" fontId="3" fillId="2" borderId="0" xfId="1" applyFont="1" applyFill="1" applyAlignment="1">
      <alignment horizontal="left"/>
    </xf>
    <xf numFmtId="0" fontId="0" fillId="2" borderId="2" xfId="1" applyFont="1" applyFill="1" applyBorder="1"/>
    <xf numFmtId="0" fontId="0" fillId="2" borderId="3" xfId="1" applyFont="1" applyFill="1" applyBorder="1" applyAlignment="1">
      <alignment horizontal="center"/>
    </xf>
    <xf numFmtId="4" fontId="0" fillId="2" borderId="3" xfId="1" applyNumberFormat="1" applyFont="1" applyFill="1" applyBorder="1" applyAlignment="1">
      <alignment horizontal="center"/>
    </xf>
    <xf numFmtId="0" fontId="0" fillId="2" borderId="4" xfId="1" applyFont="1" applyFill="1" applyBorder="1"/>
    <xf numFmtId="0" fontId="3" fillId="2" borderId="1" xfId="1" applyFont="1" applyFill="1" applyBorder="1"/>
    <xf numFmtId="0" fontId="3" fillId="2" borderId="1" xfId="1" applyFont="1" applyFill="1" applyBorder="1" applyAlignment="1">
      <alignment horizontal="left"/>
    </xf>
    <xf numFmtId="0" fontId="4" fillId="3" borderId="3" xfId="1" applyFont="1" applyFill="1" applyBorder="1" applyAlignment="1">
      <alignment horizontal="center" vertical="center" wrapText="1"/>
    </xf>
    <xf numFmtId="0" fontId="0" fillId="2" borderId="5" xfId="1" applyFont="1" applyFill="1" applyBorder="1"/>
    <xf numFmtId="0" fontId="5" fillId="2" borderId="5" xfId="1" applyFont="1" applyFill="1" applyBorder="1" applyAlignment="1">
      <alignment horizontal="right"/>
    </xf>
    <xf numFmtId="0" fontId="5" fillId="2" borderId="5" xfId="1" applyFont="1" applyFill="1" applyBorder="1" applyAlignment="1">
      <alignment wrapText="1"/>
    </xf>
    <xf numFmtId="4" fontId="5" fillId="2" borderId="5" xfId="1" applyNumberFormat="1" applyFont="1" applyFill="1" applyBorder="1" applyAlignment="1">
      <alignment horizontal="center"/>
    </xf>
    <xf numFmtId="0" fontId="0" fillId="0" borderId="3" xfId="1" applyFont="1" applyBorder="1"/>
    <xf numFmtId="0" fontId="0" fillId="0" borderId="3" xfId="1" applyFont="1" applyBorder="1" applyAlignment="1">
      <alignment horizontal="right"/>
    </xf>
    <xf numFmtId="0" fontId="0" fillId="0" borderId="3" xfId="1" applyFont="1" applyBorder="1" applyAlignment="1">
      <alignment wrapText="1"/>
    </xf>
    <xf numFmtId="0" fontId="0" fillId="0" borderId="3" xfId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0" fillId="0" borderId="4" xfId="1" applyFont="1" applyBorder="1" applyAlignment="1">
      <alignment vertical="top"/>
    </xf>
    <xf numFmtId="0" fontId="0" fillId="0" borderId="3" xfId="1" applyFont="1" applyBorder="1" applyAlignment="1">
      <alignment horizontal="left" vertical="center" wrapText="1"/>
    </xf>
    <xf numFmtId="0" fontId="0" fillId="0" borderId="0" xfId="1" applyFont="1" applyAlignment="1">
      <alignment vertical="top"/>
    </xf>
    <xf numFmtId="0" fontId="6" fillId="0" borderId="3" xfId="1" applyFont="1" applyBorder="1" applyAlignment="1">
      <alignment horizontal="left" vertical="center" wrapText="1"/>
    </xf>
    <xf numFmtId="0" fontId="5" fillId="2" borderId="1" xfId="1" applyFont="1" applyFill="1" applyBorder="1" applyAlignment="1">
      <alignment horizontal="right"/>
    </xf>
    <xf numFmtId="4" fontId="5" fillId="2" borderId="1" xfId="1" applyNumberFormat="1" applyFont="1" applyFill="1" applyBorder="1" applyAlignment="1">
      <alignment horizontal="center"/>
    </xf>
    <xf numFmtId="0" fontId="4" fillId="3" borderId="3" xfId="1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right"/>
    </xf>
    <xf numFmtId="0" fontId="0" fillId="2" borderId="0" xfId="1" applyFont="1" applyFill="1"/>
    <xf numFmtId="0" fontId="3" fillId="2" borderId="1" xfId="1" applyFont="1" applyFill="1" applyBorder="1" applyAlignment="1">
      <alignment horizontal="right"/>
    </xf>
    <xf numFmtId="0" fontId="0" fillId="2" borderId="1" xfId="1" applyFont="1" applyFill="1" applyBorder="1"/>
    <xf numFmtId="0" fontId="7" fillId="2" borderId="1" xfId="1" applyFont="1" applyFill="1" applyBorder="1"/>
    <xf numFmtId="0" fontId="7" fillId="0" borderId="0" xfId="0" applyFont="1"/>
    <xf numFmtId="0" fontId="8" fillId="0" borderId="0" xfId="0" applyFont="1"/>
    <xf numFmtId="164" fontId="7" fillId="0" borderId="3" xfId="1" applyNumberFormat="1" applyFont="1" applyBorder="1" applyAlignment="1">
      <alignment horizontal="center"/>
    </xf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2">
    <pageSetUpPr fitToPage="1"/>
  </sheetPr>
  <dimension ref="A1:R225"/>
  <sheetViews>
    <sheetView tabSelected="1" topLeftCell="B1" workbookViewId="0">
      <pane ySplit="9" topLeftCell="A196" activePane="bottomLeft" state="frozen"/>
      <selection pane="bottomLeft" activeCell="G88" sqref="G8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4" t="s">
        <v>266</v>
      </c>
      <c r="I2" s="3"/>
      <c r="O2">
        <f>0+O10+O31+O200+O217</f>
        <v>0</v>
      </c>
      <c r="P2" t="s">
        <v>2</v>
      </c>
    </row>
    <row r="3" spans="1:18" ht="15" customHeight="1" x14ac:dyDescent="0.25">
      <c r="A3" t="s">
        <v>4</v>
      </c>
      <c r="B3" s="4" t="s">
        <v>5</v>
      </c>
      <c r="C3" s="30" t="s">
        <v>6</v>
      </c>
      <c r="D3" s="31"/>
      <c r="E3" s="5" t="s">
        <v>7</v>
      </c>
      <c r="F3" s="1"/>
      <c r="G3" s="6"/>
      <c r="H3" s="7" t="s">
        <v>8</v>
      </c>
      <c r="I3" s="8">
        <f>0+I10+I31+I200+I217</f>
        <v>0</v>
      </c>
      <c r="K3" s="35" t="s">
        <v>267</v>
      </c>
      <c r="L3" s="35" t="s">
        <v>268</v>
      </c>
      <c r="O3" t="s">
        <v>9</v>
      </c>
      <c r="P3" t="s">
        <v>10</v>
      </c>
    </row>
    <row r="4" spans="1:18" ht="15" customHeight="1" x14ac:dyDescent="0.25">
      <c r="A4" t="s">
        <v>11</v>
      </c>
      <c r="B4" s="4" t="s">
        <v>12</v>
      </c>
      <c r="C4" s="30" t="s">
        <v>13</v>
      </c>
      <c r="D4" s="31"/>
      <c r="E4" s="5" t="s">
        <v>14</v>
      </c>
      <c r="F4" s="1"/>
      <c r="G4" s="1"/>
      <c r="H4" s="9"/>
      <c r="I4" s="9"/>
      <c r="K4" s="36" t="s">
        <v>267</v>
      </c>
      <c r="L4" s="36" t="s">
        <v>269</v>
      </c>
      <c r="O4" t="s">
        <v>15</v>
      </c>
      <c r="P4" t="s">
        <v>10</v>
      </c>
    </row>
    <row r="5" spans="1:18" ht="12.75" customHeight="1" x14ac:dyDescent="0.25">
      <c r="A5" t="s">
        <v>16</v>
      </c>
      <c r="B5" s="4" t="s">
        <v>12</v>
      </c>
      <c r="C5" s="30" t="s">
        <v>17</v>
      </c>
      <c r="D5" s="31"/>
      <c r="E5" s="5" t="s">
        <v>18</v>
      </c>
      <c r="F5" s="1"/>
      <c r="G5" s="1"/>
      <c r="H5" s="1"/>
      <c r="I5" s="1"/>
      <c r="O5" t="s">
        <v>19</v>
      </c>
      <c r="P5" t="s">
        <v>10</v>
      </c>
    </row>
    <row r="6" spans="1:18" ht="12.75" customHeight="1" x14ac:dyDescent="0.25">
      <c r="A6" t="s">
        <v>20</v>
      </c>
      <c r="B6" s="10" t="s">
        <v>21</v>
      </c>
      <c r="C6" s="32" t="s">
        <v>8</v>
      </c>
      <c r="D6" s="33"/>
      <c r="E6" s="11" t="s">
        <v>22</v>
      </c>
      <c r="F6" s="3"/>
      <c r="G6" s="3"/>
      <c r="H6" s="3"/>
      <c r="I6" s="3"/>
    </row>
    <row r="7" spans="1:18" ht="12.75" customHeight="1" x14ac:dyDescent="0.2">
      <c r="A7" s="29" t="s">
        <v>23</v>
      </c>
      <c r="B7" s="29" t="s">
        <v>24</v>
      </c>
      <c r="C7" s="29" t="s">
        <v>25</v>
      </c>
      <c r="D7" s="29" t="s">
        <v>26</v>
      </c>
      <c r="E7" s="29" t="s">
        <v>27</v>
      </c>
      <c r="F7" s="29" t="s">
        <v>28</v>
      </c>
      <c r="G7" s="29" t="s">
        <v>29</v>
      </c>
      <c r="H7" s="29" t="s">
        <v>30</v>
      </c>
      <c r="I7" s="29"/>
    </row>
    <row r="8" spans="1:18" ht="12.75" customHeight="1" x14ac:dyDescent="0.2">
      <c r="A8" s="29"/>
      <c r="B8" s="29"/>
      <c r="C8" s="29"/>
      <c r="D8" s="29"/>
      <c r="E8" s="29"/>
      <c r="F8" s="29"/>
      <c r="G8" s="29"/>
      <c r="H8" s="12" t="s">
        <v>31</v>
      </c>
      <c r="I8" s="12" t="s">
        <v>32</v>
      </c>
    </row>
    <row r="9" spans="1:18" ht="12.75" customHeight="1" x14ac:dyDescent="0.2">
      <c r="A9" s="12" t="s">
        <v>33</v>
      </c>
      <c r="B9" s="12" t="s">
        <v>34</v>
      </c>
      <c r="C9" s="12" t="s">
        <v>10</v>
      </c>
      <c r="D9" s="12" t="s">
        <v>2</v>
      </c>
      <c r="E9" s="12" t="s">
        <v>35</v>
      </c>
      <c r="F9" s="12" t="s">
        <v>36</v>
      </c>
      <c r="G9" s="12" t="s">
        <v>37</v>
      </c>
      <c r="H9" s="12" t="s">
        <v>38</v>
      </c>
      <c r="I9" s="12" t="s">
        <v>39</v>
      </c>
    </row>
    <row r="10" spans="1:18" ht="12.75" customHeight="1" x14ac:dyDescent="0.2">
      <c r="A10" s="13" t="s">
        <v>40</v>
      </c>
      <c r="B10" s="13"/>
      <c r="C10" s="14" t="s">
        <v>34</v>
      </c>
      <c r="D10" s="13"/>
      <c r="E10" s="15" t="s">
        <v>41</v>
      </c>
      <c r="F10" s="13"/>
      <c r="G10" s="13"/>
      <c r="H10" s="13"/>
      <c r="I10" s="16">
        <f>0+Q10</f>
        <v>0</v>
      </c>
      <c r="O10">
        <f>0+R10</f>
        <v>0</v>
      </c>
      <c r="Q10">
        <f>0+I11+I15+I19+I23+I27</f>
        <v>0</v>
      </c>
      <c r="R10">
        <f>0+O11+O15+O19+O23+O27</f>
        <v>0</v>
      </c>
    </row>
    <row r="11" spans="1:18" x14ac:dyDescent="0.2">
      <c r="A11" s="17" t="s">
        <v>42</v>
      </c>
      <c r="B11" s="18" t="s">
        <v>34</v>
      </c>
      <c r="C11" s="18" t="s">
        <v>43</v>
      </c>
      <c r="D11" s="17" t="s">
        <v>44</v>
      </c>
      <c r="E11" s="19" t="s">
        <v>45</v>
      </c>
      <c r="F11" s="20" t="s">
        <v>46</v>
      </c>
      <c r="G11" s="21">
        <v>2850</v>
      </c>
      <c r="H11" s="22">
        <v>0</v>
      </c>
      <c r="I11" s="22">
        <f>ROUND(ROUND(H11,2)*ROUND(G11,3),2)</f>
        <v>0</v>
      </c>
      <c r="O11">
        <f>(I11*21)/100</f>
        <v>0</v>
      </c>
      <c r="P11" t="s">
        <v>10</v>
      </c>
    </row>
    <row r="12" spans="1:18" x14ac:dyDescent="0.2">
      <c r="A12" s="23" t="s">
        <v>47</v>
      </c>
      <c r="E12" s="24" t="s">
        <v>44</v>
      </c>
    </row>
    <row r="13" spans="1:18" x14ac:dyDescent="0.2">
      <c r="A13" s="25" t="s">
        <v>48</v>
      </c>
      <c r="E13" s="26" t="s">
        <v>49</v>
      </c>
    </row>
    <row r="14" spans="1:18" ht="318.75" x14ac:dyDescent="0.2">
      <c r="A14" t="s">
        <v>50</v>
      </c>
      <c r="E14" s="24" t="s">
        <v>51</v>
      </c>
    </row>
    <row r="15" spans="1:18" x14ac:dyDescent="0.2">
      <c r="A15" s="17" t="s">
        <v>42</v>
      </c>
      <c r="B15" s="18" t="s">
        <v>10</v>
      </c>
      <c r="C15" s="18" t="s">
        <v>52</v>
      </c>
      <c r="D15" s="17" t="s">
        <v>44</v>
      </c>
      <c r="E15" s="19" t="s">
        <v>53</v>
      </c>
      <c r="F15" s="20" t="s">
        <v>46</v>
      </c>
      <c r="G15" s="21">
        <v>96</v>
      </c>
      <c r="H15" s="22">
        <v>0</v>
      </c>
      <c r="I15" s="22">
        <f>ROUND(ROUND(H15,2)*ROUND(G15,3),2)</f>
        <v>0</v>
      </c>
      <c r="O15">
        <f>(I15*21)/100</f>
        <v>0</v>
      </c>
      <c r="P15" t="s">
        <v>10</v>
      </c>
    </row>
    <row r="16" spans="1:18" x14ac:dyDescent="0.2">
      <c r="A16" s="23" t="s">
        <v>47</v>
      </c>
      <c r="E16" s="24" t="s">
        <v>44</v>
      </c>
    </row>
    <row r="17" spans="1:18" x14ac:dyDescent="0.2">
      <c r="A17" s="25" t="s">
        <v>48</v>
      </c>
      <c r="E17" s="26" t="s">
        <v>49</v>
      </c>
    </row>
    <row r="18" spans="1:18" ht="318.75" x14ac:dyDescent="0.2">
      <c r="A18" t="s">
        <v>50</v>
      </c>
      <c r="E18" s="24" t="s">
        <v>51</v>
      </c>
    </row>
    <row r="19" spans="1:18" x14ac:dyDescent="0.2">
      <c r="A19" s="17" t="s">
        <v>42</v>
      </c>
      <c r="B19" s="18" t="s">
        <v>2</v>
      </c>
      <c r="C19" s="18" t="s">
        <v>54</v>
      </c>
      <c r="D19" s="17" t="s">
        <v>44</v>
      </c>
      <c r="E19" s="19" t="s">
        <v>55</v>
      </c>
      <c r="F19" s="20" t="s">
        <v>56</v>
      </c>
      <c r="G19" s="21">
        <v>798</v>
      </c>
      <c r="H19" s="22">
        <v>0</v>
      </c>
      <c r="I19" s="22">
        <f>ROUND(ROUND(H19,2)*ROUND(G19,3),2)</f>
        <v>0</v>
      </c>
      <c r="O19">
        <f>(I19*21)/100</f>
        <v>0</v>
      </c>
      <c r="P19" t="s">
        <v>10</v>
      </c>
    </row>
    <row r="20" spans="1:18" x14ac:dyDescent="0.2">
      <c r="A20" s="23" t="s">
        <v>47</v>
      </c>
      <c r="E20" s="24" t="s">
        <v>44</v>
      </c>
    </row>
    <row r="21" spans="1:18" x14ac:dyDescent="0.2">
      <c r="A21" s="25" t="s">
        <v>48</v>
      </c>
      <c r="E21" s="26" t="s">
        <v>49</v>
      </c>
    </row>
    <row r="22" spans="1:18" ht="25.5" x14ac:dyDescent="0.2">
      <c r="A22" t="s">
        <v>50</v>
      </c>
      <c r="E22" s="24" t="s">
        <v>57</v>
      </c>
    </row>
    <row r="23" spans="1:18" x14ac:dyDescent="0.2">
      <c r="A23" s="17" t="s">
        <v>42</v>
      </c>
      <c r="B23" s="18" t="s">
        <v>35</v>
      </c>
      <c r="C23" s="18" t="s">
        <v>58</v>
      </c>
      <c r="D23" s="17" t="s">
        <v>44</v>
      </c>
      <c r="E23" s="19" t="s">
        <v>59</v>
      </c>
      <c r="F23" s="20" t="s">
        <v>46</v>
      </c>
      <c r="G23" s="21">
        <v>2946</v>
      </c>
      <c r="H23" s="22">
        <v>0</v>
      </c>
      <c r="I23" s="22">
        <f>ROUND(ROUND(H23,2)*ROUND(G23,3),2)</f>
        <v>0</v>
      </c>
      <c r="O23">
        <f>(I23*21)/100</f>
        <v>0</v>
      </c>
      <c r="P23" t="s">
        <v>10</v>
      </c>
    </row>
    <row r="24" spans="1:18" x14ac:dyDescent="0.2">
      <c r="A24" s="23" t="s">
        <v>47</v>
      </c>
      <c r="E24" s="24" t="s">
        <v>44</v>
      </c>
    </row>
    <row r="25" spans="1:18" x14ac:dyDescent="0.2">
      <c r="A25" s="25" t="s">
        <v>48</v>
      </c>
      <c r="E25" s="26" t="s">
        <v>49</v>
      </c>
    </row>
    <row r="26" spans="1:18" ht="229.5" x14ac:dyDescent="0.2">
      <c r="A26" t="s">
        <v>50</v>
      </c>
      <c r="E26" s="24" t="s">
        <v>60</v>
      </c>
    </row>
    <row r="27" spans="1:18" x14ac:dyDescent="0.2">
      <c r="A27" s="17" t="s">
        <v>42</v>
      </c>
      <c r="B27" s="18" t="s">
        <v>36</v>
      </c>
      <c r="C27" s="18" t="s">
        <v>61</v>
      </c>
      <c r="D27" s="17" t="s">
        <v>44</v>
      </c>
      <c r="E27" s="19" t="s">
        <v>62</v>
      </c>
      <c r="F27" s="20" t="s">
        <v>63</v>
      </c>
      <c r="G27" s="21">
        <v>2485</v>
      </c>
      <c r="H27" s="22">
        <v>0</v>
      </c>
      <c r="I27" s="22">
        <f>ROUND(ROUND(H27,2)*ROUND(G27,3),2)</f>
        <v>0</v>
      </c>
      <c r="O27">
        <f>(I27*21)/100</f>
        <v>0</v>
      </c>
      <c r="P27" t="s">
        <v>10</v>
      </c>
    </row>
    <row r="28" spans="1:18" x14ac:dyDescent="0.2">
      <c r="A28" s="23" t="s">
        <v>47</v>
      </c>
      <c r="E28" s="24" t="s">
        <v>44</v>
      </c>
    </row>
    <row r="29" spans="1:18" x14ac:dyDescent="0.2">
      <c r="A29" s="25" t="s">
        <v>48</v>
      </c>
      <c r="E29" s="26" t="s">
        <v>49</v>
      </c>
    </row>
    <row r="30" spans="1:18" x14ac:dyDescent="0.2">
      <c r="A30" t="s">
        <v>50</v>
      </c>
      <c r="E30" s="24" t="s">
        <v>64</v>
      </c>
    </row>
    <row r="31" spans="1:18" ht="12.75" customHeight="1" x14ac:dyDescent="0.2">
      <c r="A31" s="3" t="s">
        <v>40</v>
      </c>
      <c r="B31" s="3"/>
      <c r="C31" s="27" t="s">
        <v>65</v>
      </c>
      <c r="D31" s="3"/>
      <c r="E31" s="15" t="s">
        <v>66</v>
      </c>
      <c r="F31" s="3"/>
      <c r="G31" s="3"/>
      <c r="H31" s="3"/>
      <c r="I31" s="28">
        <f>0+Q31</f>
        <v>0</v>
      </c>
      <c r="O31">
        <f>0+R31</f>
        <v>0</v>
      </c>
      <c r="Q31">
        <f>0+I32+I36+I40+I44+I48+I52+I56+I60+I64+I68+I72+I76+I80+I84+I88+I92+I96+I100+I104+I108+I112+I116+I120+I124+I128+I132+I136+I140+I144+I148+I152+I156+I160+I164+I168+I172+I176+I180+I184+I188+I192+I196</f>
        <v>0</v>
      </c>
      <c r="R31">
        <f>0+O32+O36+O40+O44+O48+O52+O56+O60+O64+O68+O72+O76+O80+O84+O88+O92+O96+O100+O104+O108+O112+O116+O120+O124+O128+O132+O136+O140+O144+O148+O152+O156+O160+O164+O168+O172+O176+O180+O184+O188+O192+O196</f>
        <v>0</v>
      </c>
    </row>
    <row r="32" spans="1:18" x14ac:dyDescent="0.2">
      <c r="A32" s="17" t="s">
        <v>42</v>
      </c>
      <c r="B32" s="18" t="s">
        <v>37</v>
      </c>
      <c r="C32" s="18" t="s">
        <v>67</v>
      </c>
      <c r="D32" s="17" t="s">
        <v>44</v>
      </c>
      <c r="E32" s="19" t="s">
        <v>68</v>
      </c>
      <c r="F32" s="20" t="s">
        <v>69</v>
      </c>
      <c r="G32" s="21">
        <v>700</v>
      </c>
      <c r="H32" s="22">
        <v>0</v>
      </c>
      <c r="I32" s="22">
        <f>ROUND(ROUND(H32,2)*ROUND(G32,3),2)</f>
        <v>0</v>
      </c>
      <c r="O32">
        <f>(I32*21)/100</f>
        <v>0</v>
      </c>
      <c r="P32" t="s">
        <v>10</v>
      </c>
    </row>
    <row r="33" spans="1:16" x14ac:dyDescent="0.2">
      <c r="A33" s="23" t="s">
        <v>47</v>
      </c>
      <c r="E33" s="24" t="s">
        <v>44</v>
      </c>
    </row>
    <row r="34" spans="1:16" x14ac:dyDescent="0.2">
      <c r="A34" s="25" t="s">
        <v>48</v>
      </c>
      <c r="E34" s="26" t="s">
        <v>70</v>
      </c>
    </row>
    <row r="35" spans="1:16" ht="102" x14ac:dyDescent="0.2">
      <c r="A35" t="s">
        <v>50</v>
      </c>
      <c r="E35" s="24" t="s">
        <v>71</v>
      </c>
    </row>
    <row r="36" spans="1:16" ht="25.5" x14ac:dyDescent="0.2">
      <c r="A36" s="17" t="s">
        <v>42</v>
      </c>
      <c r="B36" s="18" t="s">
        <v>65</v>
      </c>
      <c r="C36" s="18" t="s">
        <v>72</v>
      </c>
      <c r="D36" s="17" t="s">
        <v>44</v>
      </c>
      <c r="E36" s="19" t="s">
        <v>73</v>
      </c>
      <c r="F36" s="20" t="s">
        <v>69</v>
      </c>
      <c r="G36" s="21">
        <v>32</v>
      </c>
      <c r="H36" s="22">
        <v>0</v>
      </c>
      <c r="I36" s="22">
        <f>ROUND(ROUND(H36,2)*ROUND(G36,3),2)</f>
        <v>0</v>
      </c>
      <c r="O36">
        <f>(I36*21)/100</f>
        <v>0</v>
      </c>
      <c r="P36" t="s">
        <v>10</v>
      </c>
    </row>
    <row r="37" spans="1:16" x14ac:dyDescent="0.2">
      <c r="A37" s="23" t="s">
        <v>47</v>
      </c>
      <c r="E37" s="24" t="s">
        <v>44</v>
      </c>
    </row>
    <row r="38" spans="1:16" x14ac:dyDescent="0.2">
      <c r="A38" s="25" t="s">
        <v>48</v>
      </c>
      <c r="E38" s="26" t="s">
        <v>74</v>
      </c>
    </row>
    <row r="39" spans="1:16" ht="51" x14ac:dyDescent="0.2">
      <c r="A39" t="s">
        <v>50</v>
      </c>
      <c r="E39" s="24" t="s">
        <v>75</v>
      </c>
    </row>
    <row r="40" spans="1:16" x14ac:dyDescent="0.2">
      <c r="A40" s="17" t="s">
        <v>42</v>
      </c>
      <c r="B40" s="18" t="s">
        <v>76</v>
      </c>
      <c r="C40" s="18" t="s">
        <v>77</v>
      </c>
      <c r="D40" s="17" t="s">
        <v>44</v>
      </c>
      <c r="E40" s="19" t="s">
        <v>78</v>
      </c>
      <c r="F40" s="20" t="s">
        <v>56</v>
      </c>
      <c r="G40" s="21">
        <v>250</v>
      </c>
      <c r="H40" s="22">
        <v>0</v>
      </c>
      <c r="I40" s="22">
        <f>ROUND(ROUND(H40,2)*ROUND(G40,3),2)</f>
        <v>0</v>
      </c>
      <c r="O40">
        <f>(I40*21)/100</f>
        <v>0</v>
      </c>
      <c r="P40" t="s">
        <v>10</v>
      </c>
    </row>
    <row r="41" spans="1:16" x14ac:dyDescent="0.2">
      <c r="A41" s="23" t="s">
        <v>47</v>
      </c>
      <c r="E41" s="24" t="s">
        <v>44</v>
      </c>
    </row>
    <row r="42" spans="1:16" x14ac:dyDescent="0.2">
      <c r="A42" s="25" t="s">
        <v>48</v>
      </c>
      <c r="E42" s="26" t="s">
        <v>44</v>
      </c>
    </row>
    <row r="43" spans="1:16" ht="127.5" x14ac:dyDescent="0.2">
      <c r="A43" t="s">
        <v>50</v>
      </c>
      <c r="E43" s="24" t="s">
        <v>79</v>
      </c>
    </row>
    <row r="44" spans="1:16" x14ac:dyDescent="0.2">
      <c r="A44" s="17" t="s">
        <v>42</v>
      </c>
      <c r="B44" s="18" t="s">
        <v>38</v>
      </c>
      <c r="C44" s="18" t="s">
        <v>80</v>
      </c>
      <c r="D44" s="17" t="s">
        <v>44</v>
      </c>
      <c r="E44" s="19" t="s">
        <v>81</v>
      </c>
      <c r="F44" s="20" t="s">
        <v>69</v>
      </c>
      <c r="G44" s="21">
        <v>10</v>
      </c>
      <c r="H44" s="22">
        <v>0</v>
      </c>
      <c r="I44" s="22">
        <f>ROUND(ROUND(H44,2)*ROUND(G44,3),2)</f>
        <v>0</v>
      </c>
      <c r="O44">
        <f>(I44*21)/100</f>
        <v>0</v>
      </c>
      <c r="P44" t="s">
        <v>10</v>
      </c>
    </row>
    <row r="45" spans="1:16" x14ac:dyDescent="0.2">
      <c r="A45" s="23" t="s">
        <v>47</v>
      </c>
      <c r="E45" s="24" t="s">
        <v>44</v>
      </c>
    </row>
    <row r="46" spans="1:16" x14ac:dyDescent="0.2">
      <c r="A46" s="25" t="s">
        <v>48</v>
      </c>
      <c r="E46" s="26" t="s">
        <v>49</v>
      </c>
    </row>
    <row r="47" spans="1:16" ht="76.5" x14ac:dyDescent="0.2">
      <c r="A47" t="s">
        <v>50</v>
      </c>
      <c r="E47" s="24" t="s">
        <v>82</v>
      </c>
    </row>
    <row r="48" spans="1:16" x14ac:dyDescent="0.2">
      <c r="A48" s="17" t="s">
        <v>42</v>
      </c>
      <c r="B48" s="18" t="s">
        <v>39</v>
      </c>
      <c r="C48" s="18" t="s">
        <v>83</v>
      </c>
      <c r="D48" s="17" t="s">
        <v>44</v>
      </c>
      <c r="E48" s="19" t="s">
        <v>84</v>
      </c>
      <c r="F48" s="20" t="s">
        <v>69</v>
      </c>
      <c r="G48" s="21">
        <v>6</v>
      </c>
      <c r="H48" s="22">
        <v>0</v>
      </c>
      <c r="I48" s="22">
        <f>ROUND(ROUND(H48,2)*ROUND(G48,3),2)</f>
        <v>0</v>
      </c>
      <c r="O48">
        <f>(I48*21)/100</f>
        <v>0</v>
      </c>
      <c r="P48" t="s">
        <v>10</v>
      </c>
    </row>
    <row r="49" spans="1:16" x14ac:dyDescent="0.2">
      <c r="A49" s="23" t="s">
        <v>47</v>
      </c>
      <c r="E49" s="24" t="s">
        <v>44</v>
      </c>
    </row>
    <row r="50" spans="1:16" x14ac:dyDescent="0.2">
      <c r="A50" s="25" t="s">
        <v>48</v>
      </c>
      <c r="E50" s="26" t="s">
        <v>49</v>
      </c>
    </row>
    <row r="51" spans="1:16" ht="102" x14ac:dyDescent="0.2">
      <c r="A51" t="s">
        <v>50</v>
      </c>
      <c r="E51" s="24" t="s">
        <v>85</v>
      </c>
    </row>
    <row r="52" spans="1:16" x14ac:dyDescent="0.2">
      <c r="A52" s="17" t="s">
        <v>42</v>
      </c>
      <c r="B52" s="18" t="s">
        <v>86</v>
      </c>
      <c r="C52" s="18" t="s">
        <v>87</v>
      </c>
      <c r="D52" s="17" t="s">
        <v>44</v>
      </c>
      <c r="E52" s="19" t="s">
        <v>88</v>
      </c>
      <c r="F52" s="20" t="s">
        <v>89</v>
      </c>
      <c r="G52" s="21">
        <v>5</v>
      </c>
      <c r="H52" s="22">
        <v>0</v>
      </c>
      <c r="I52" s="22">
        <f>ROUND(ROUND(H52,2)*ROUND(G52,3),2)</f>
        <v>0</v>
      </c>
      <c r="O52">
        <f>(I52*21)/100</f>
        <v>0</v>
      </c>
      <c r="P52" t="s">
        <v>10</v>
      </c>
    </row>
    <row r="53" spans="1:16" x14ac:dyDescent="0.2">
      <c r="A53" s="23" t="s">
        <v>47</v>
      </c>
      <c r="E53" s="24" t="s">
        <v>44</v>
      </c>
    </row>
    <row r="54" spans="1:16" x14ac:dyDescent="0.2">
      <c r="A54" s="25" t="s">
        <v>48</v>
      </c>
      <c r="E54" s="26" t="s">
        <v>49</v>
      </c>
    </row>
    <row r="55" spans="1:16" ht="153" x14ac:dyDescent="0.2">
      <c r="A55" t="s">
        <v>50</v>
      </c>
      <c r="E55" s="24" t="s">
        <v>90</v>
      </c>
    </row>
    <row r="56" spans="1:16" ht="25.5" x14ac:dyDescent="0.2">
      <c r="A56" s="17" t="s">
        <v>42</v>
      </c>
      <c r="B56" s="18" t="s">
        <v>91</v>
      </c>
      <c r="C56" s="18" t="s">
        <v>92</v>
      </c>
      <c r="D56" s="17" t="s">
        <v>44</v>
      </c>
      <c r="E56" s="19" t="s">
        <v>93</v>
      </c>
      <c r="F56" s="20" t="s">
        <v>56</v>
      </c>
      <c r="G56" s="21">
        <v>50</v>
      </c>
      <c r="H56" s="22">
        <v>0</v>
      </c>
      <c r="I56" s="22">
        <f>ROUND(ROUND(H56,2)*ROUND(G56,3),2)</f>
        <v>0</v>
      </c>
      <c r="O56">
        <f>(I56*21)/100</f>
        <v>0</v>
      </c>
      <c r="P56" t="s">
        <v>10</v>
      </c>
    </row>
    <row r="57" spans="1:16" x14ac:dyDescent="0.2">
      <c r="A57" s="23" t="s">
        <v>47</v>
      </c>
      <c r="E57" s="24" t="s">
        <v>44</v>
      </c>
    </row>
    <row r="58" spans="1:16" x14ac:dyDescent="0.2">
      <c r="A58" s="25" t="s">
        <v>48</v>
      </c>
      <c r="E58" s="26" t="s">
        <v>94</v>
      </c>
    </row>
    <row r="59" spans="1:16" ht="89.25" x14ac:dyDescent="0.2">
      <c r="A59" t="s">
        <v>50</v>
      </c>
      <c r="E59" s="24" t="s">
        <v>95</v>
      </c>
    </row>
    <row r="60" spans="1:16" x14ac:dyDescent="0.2">
      <c r="A60" s="17" t="s">
        <v>42</v>
      </c>
      <c r="B60" s="18" t="s">
        <v>96</v>
      </c>
      <c r="C60" s="18" t="s">
        <v>97</v>
      </c>
      <c r="D60" s="17" t="s">
        <v>44</v>
      </c>
      <c r="E60" s="19" t="s">
        <v>98</v>
      </c>
      <c r="F60" s="20" t="s">
        <v>99</v>
      </c>
      <c r="G60" s="37">
        <v>13.824999999999999</v>
      </c>
      <c r="H60" s="22">
        <v>0</v>
      </c>
      <c r="I60" s="22">
        <f>ROUND(ROUND(H60,2)*ROUND(G60,3),2)</f>
        <v>0</v>
      </c>
      <c r="O60">
        <f>(I60*21)/100</f>
        <v>0</v>
      </c>
      <c r="P60" t="s">
        <v>10</v>
      </c>
    </row>
    <row r="61" spans="1:16" x14ac:dyDescent="0.2">
      <c r="A61" s="23" t="s">
        <v>47</v>
      </c>
      <c r="E61" s="24" t="s">
        <v>44</v>
      </c>
    </row>
    <row r="62" spans="1:16" x14ac:dyDescent="0.2">
      <c r="A62" s="25" t="s">
        <v>48</v>
      </c>
      <c r="E62" s="26" t="s">
        <v>94</v>
      </c>
    </row>
    <row r="63" spans="1:16" ht="76.5" x14ac:dyDescent="0.2">
      <c r="A63" t="s">
        <v>50</v>
      </c>
      <c r="E63" s="24" t="s">
        <v>100</v>
      </c>
    </row>
    <row r="64" spans="1:16" x14ac:dyDescent="0.2">
      <c r="A64" s="17" t="s">
        <v>42</v>
      </c>
      <c r="B64" s="18" t="s">
        <v>101</v>
      </c>
      <c r="C64" s="18" t="s">
        <v>102</v>
      </c>
      <c r="D64" s="17" t="s">
        <v>44</v>
      </c>
      <c r="E64" s="19" t="s">
        <v>103</v>
      </c>
      <c r="F64" s="20" t="s">
        <v>99</v>
      </c>
      <c r="G64" s="21">
        <v>0.84</v>
      </c>
      <c r="H64" s="22">
        <v>0</v>
      </c>
      <c r="I64" s="22">
        <f>ROUND(ROUND(H64,2)*ROUND(G64,3),2)</f>
        <v>0</v>
      </c>
      <c r="O64">
        <f>(I64*21)/100</f>
        <v>0</v>
      </c>
      <c r="P64" t="s">
        <v>10</v>
      </c>
    </row>
    <row r="65" spans="1:16" x14ac:dyDescent="0.2">
      <c r="A65" s="23" t="s">
        <v>47</v>
      </c>
      <c r="E65" s="24" t="s">
        <v>44</v>
      </c>
    </row>
    <row r="66" spans="1:16" x14ac:dyDescent="0.2">
      <c r="A66" s="25" t="s">
        <v>48</v>
      </c>
      <c r="E66" s="26" t="s">
        <v>49</v>
      </c>
    </row>
    <row r="67" spans="1:16" ht="76.5" x14ac:dyDescent="0.2">
      <c r="A67" t="s">
        <v>50</v>
      </c>
      <c r="E67" s="24" t="s">
        <v>100</v>
      </c>
    </row>
    <row r="68" spans="1:16" x14ac:dyDescent="0.2">
      <c r="A68" s="17" t="s">
        <v>42</v>
      </c>
      <c r="B68" s="18" t="s">
        <v>104</v>
      </c>
      <c r="C68" s="18" t="s">
        <v>105</v>
      </c>
      <c r="D68" s="17" t="s">
        <v>44</v>
      </c>
      <c r="E68" s="19" t="s">
        <v>106</v>
      </c>
      <c r="F68" s="20" t="s">
        <v>99</v>
      </c>
      <c r="G68" s="37">
        <v>278.32</v>
      </c>
      <c r="H68" s="22">
        <v>0</v>
      </c>
      <c r="I68" s="22">
        <f>ROUND(ROUND(H68,2)*ROUND(G68,3),2)</f>
        <v>0</v>
      </c>
      <c r="O68">
        <f>(I68*21)/100</f>
        <v>0</v>
      </c>
      <c r="P68" t="s">
        <v>10</v>
      </c>
    </row>
    <row r="69" spans="1:16" x14ac:dyDescent="0.2">
      <c r="A69" s="23" t="s">
        <v>47</v>
      </c>
      <c r="E69" s="24" t="s">
        <v>44</v>
      </c>
    </row>
    <row r="70" spans="1:16" x14ac:dyDescent="0.2">
      <c r="A70" s="25" t="s">
        <v>48</v>
      </c>
      <c r="E70" s="26" t="s">
        <v>94</v>
      </c>
    </row>
    <row r="71" spans="1:16" ht="76.5" x14ac:dyDescent="0.2">
      <c r="A71" t="s">
        <v>50</v>
      </c>
      <c r="E71" s="24" t="s">
        <v>100</v>
      </c>
    </row>
    <row r="72" spans="1:16" x14ac:dyDescent="0.2">
      <c r="A72" s="17" t="s">
        <v>42</v>
      </c>
      <c r="B72" s="18" t="s">
        <v>107</v>
      </c>
      <c r="C72" s="18" t="s">
        <v>108</v>
      </c>
      <c r="D72" s="17" t="s">
        <v>44</v>
      </c>
      <c r="E72" s="19" t="s">
        <v>109</v>
      </c>
      <c r="F72" s="20" t="s">
        <v>99</v>
      </c>
      <c r="G72" s="37">
        <v>857.22</v>
      </c>
      <c r="H72" s="22">
        <v>0</v>
      </c>
      <c r="I72" s="22">
        <f>ROUND(ROUND(H72,2)*ROUND(G72,3),2)</f>
        <v>0</v>
      </c>
      <c r="O72">
        <f>(I72*21)/100</f>
        <v>0</v>
      </c>
      <c r="P72" t="s">
        <v>10</v>
      </c>
    </row>
    <row r="73" spans="1:16" x14ac:dyDescent="0.2">
      <c r="A73" s="23" t="s">
        <v>47</v>
      </c>
      <c r="E73" s="24" t="s">
        <v>44</v>
      </c>
    </row>
    <row r="74" spans="1:16" x14ac:dyDescent="0.2">
      <c r="A74" s="25" t="s">
        <v>48</v>
      </c>
      <c r="E74" s="26" t="s">
        <v>94</v>
      </c>
    </row>
    <row r="75" spans="1:16" ht="76.5" x14ac:dyDescent="0.2">
      <c r="A75" t="s">
        <v>50</v>
      </c>
      <c r="E75" s="24" t="s">
        <v>100</v>
      </c>
    </row>
    <row r="76" spans="1:16" x14ac:dyDescent="0.2">
      <c r="A76" s="17" t="s">
        <v>42</v>
      </c>
      <c r="B76" s="18" t="s">
        <v>110</v>
      </c>
      <c r="C76" s="18" t="s">
        <v>111</v>
      </c>
      <c r="D76" s="17" t="s">
        <v>44</v>
      </c>
      <c r="E76" s="19" t="s">
        <v>112</v>
      </c>
      <c r="F76" s="20" t="s">
        <v>99</v>
      </c>
      <c r="G76" s="37">
        <v>13.824999999999999</v>
      </c>
      <c r="H76" s="22">
        <v>0</v>
      </c>
      <c r="I76" s="22">
        <f>ROUND(ROUND(H76,2)*ROUND(G76,3),2)</f>
        <v>0</v>
      </c>
      <c r="O76">
        <f>(I76*21)/100</f>
        <v>0</v>
      </c>
      <c r="P76" t="s">
        <v>10</v>
      </c>
    </row>
    <row r="77" spans="1:16" x14ac:dyDescent="0.2">
      <c r="A77" s="23" t="s">
        <v>47</v>
      </c>
      <c r="E77" s="24" t="s">
        <v>44</v>
      </c>
    </row>
    <row r="78" spans="1:16" x14ac:dyDescent="0.2">
      <c r="A78" s="25" t="s">
        <v>48</v>
      </c>
      <c r="E78" s="26" t="s">
        <v>94</v>
      </c>
    </row>
    <row r="79" spans="1:16" ht="204" x14ac:dyDescent="0.2">
      <c r="A79" t="s">
        <v>50</v>
      </c>
      <c r="E79" s="24" t="s">
        <v>113</v>
      </c>
    </row>
    <row r="80" spans="1:16" x14ac:dyDescent="0.2">
      <c r="A80" s="17" t="s">
        <v>42</v>
      </c>
      <c r="B80" s="18" t="s">
        <v>114</v>
      </c>
      <c r="C80" s="18" t="s">
        <v>115</v>
      </c>
      <c r="D80" s="17" t="s">
        <v>44</v>
      </c>
      <c r="E80" s="19" t="s">
        <v>116</v>
      </c>
      <c r="F80" s="20" t="s">
        <v>99</v>
      </c>
      <c r="G80" s="21">
        <v>0.84</v>
      </c>
      <c r="H80" s="22">
        <v>0</v>
      </c>
      <c r="I80" s="22">
        <f>ROUND(ROUND(H80,2)*ROUND(G80,3),2)</f>
        <v>0</v>
      </c>
      <c r="O80">
        <f>(I80*21)/100</f>
        <v>0</v>
      </c>
      <c r="P80" t="s">
        <v>10</v>
      </c>
    </row>
    <row r="81" spans="1:16" x14ac:dyDescent="0.2">
      <c r="A81" s="23" t="s">
        <v>47</v>
      </c>
      <c r="E81" s="24" t="s">
        <v>44</v>
      </c>
    </row>
    <row r="82" spans="1:16" x14ac:dyDescent="0.2">
      <c r="A82" s="25" t="s">
        <v>48</v>
      </c>
      <c r="E82" s="26" t="s">
        <v>94</v>
      </c>
    </row>
    <row r="83" spans="1:16" ht="204" x14ac:dyDescent="0.2">
      <c r="A83" t="s">
        <v>50</v>
      </c>
      <c r="E83" s="24" t="s">
        <v>117</v>
      </c>
    </row>
    <row r="84" spans="1:16" x14ac:dyDescent="0.2">
      <c r="A84" s="17" t="s">
        <v>42</v>
      </c>
      <c r="B84" s="18" t="s">
        <v>118</v>
      </c>
      <c r="C84" s="18" t="s">
        <v>119</v>
      </c>
      <c r="D84" s="17" t="s">
        <v>44</v>
      </c>
      <c r="E84" s="19" t="s">
        <v>120</v>
      </c>
      <c r="F84" s="20" t="s">
        <v>99</v>
      </c>
      <c r="G84" s="37">
        <v>278.32</v>
      </c>
      <c r="H84" s="22">
        <v>0</v>
      </c>
      <c r="I84" s="22">
        <f>ROUND(ROUND(H84,2)*ROUND(G84,3),2)</f>
        <v>0</v>
      </c>
      <c r="O84">
        <f>(I84*21)/100</f>
        <v>0</v>
      </c>
      <c r="P84" t="s">
        <v>10</v>
      </c>
    </row>
    <row r="85" spans="1:16" x14ac:dyDescent="0.2">
      <c r="A85" s="23" t="s">
        <v>47</v>
      </c>
      <c r="E85" s="24" t="s">
        <v>44</v>
      </c>
    </row>
    <row r="86" spans="1:16" x14ac:dyDescent="0.2">
      <c r="A86" s="25" t="s">
        <v>48</v>
      </c>
      <c r="E86" s="26" t="s">
        <v>94</v>
      </c>
    </row>
    <row r="87" spans="1:16" ht="204" x14ac:dyDescent="0.2">
      <c r="A87" t="s">
        <v>50</v>
      </c>
      <c r="E87" s="24" t="s">
        <v>121</v>
      </c>
    </row>
    <row r="88" spans="1:16" x14ac:dyDescent="0.2">
      <c r="A88" s="17" t="s">
        <v>42</v>
      </c>
      <c r="B88" s="18" t="s">
        <v>122</v>
      </c>
      <c r="C88" s="18" t="s">
        <v>123</v>
      </c>
      <c r="D88" s="17" t="s">
        <v>44</v>
      </c>
      <c r="E88" s="19" t="s">
        <v>124</v>
      </c>
      <c r="F88" s="20" t="s">
        <v>99</v>
      </c>
      <c r="G88" s="37">
        <v>857.22</v>
      </c>
      <c r="H88" s="22">
        <v>0</v>
      </c>
      <c r="I88" s="22">
        <f>ROUND(ROUND(H88,2)*ROUND(G88,3),2)</f>
        <v>0</v>
      </c>
      <c r="O88">
        <f>(I88*21)/100</f>
        <v>0</v>
      </c>
      <c r="P88" t="s">
        <v>10</v>
      </c>
    </row>
    <row r="89" spans="1:16" x14ac:dyDescent="0.2">
      <c r="A89" s="23" t="s">
        <v>47</v>
      </c>
      <c r="E89" s="24" t="s">
        <v>44</v>
      </c>
    </row>
    <row r="90" spans="1:16" x14ac:dyDescent="0.2">
      <c r="A90" s="25" t="s">
        <v>48</v>
      </c>
      <c r="E90" s="26" t="s">
        <v>94</v>
      </c>
    </row>
    <row r="91" spans="1:16" ht="204" x14ac:dyDescent="0.2">
      <c r="A91" t="s">
        <v>50</v>
      </c>
      <c r="E91" s="24" t="s">
        <v>117</v>
      </c>
    </row>
    <row r="92" spans="1:16" ht="25.5" x14ac:dyDescent="0.2">
      <c r="A92" s="17" t="s">
        <v>42</v>
      </c>
      <c r="B92" s="18" t="s">
        <v>125</v>
      </c>
      <c r="C92" s="18" t="s">
        <v>126</v>
      </c>
      <c r="D92" s="17" t="s">
        <v>44</v>
      </c>
      <c r="E92" s="19" t="s">
        <v>127</v>
      </c>
      <c r="F92" s="20" t="s">
        <v>69</v>
      </c>
      <c r="G92" s="21">
        <v>144</v>
      </c>
      <c r="H92" s="22">
        <v>0</v>
      </c>
      <c r="I92" s="22">
        <f>ROUND(ROUND(H92,2)*ROUND(G92,3),2)</f>
        <v>0</v>
      </c>
      <c r="O92">
        <f>(I92*21)/100</f>
        <v>0</v>
      </c>
      <c r="P92" t="s">
        <v>10</v>
      </c>
    </row>
    <row r="93" spans="1:16" x14ac:dyDescent="0.2">
      <c r="A93" s="23" t="s">
        <v>47</v>
      </c>
      <c r="E93" s="24" t="s">
        <v>44</v>
      </c>
    </row>
    <row r="94" spans="1:16" x14ac:dyDescent="0.2">
      <c r="A94" s="25" t="s">
        <v>48</v>
      </c>
      <c r="E94" s="26" t="s">
        <v>94</v>
      </c>
    </row>
    <row r="95" spans="1:16" ht="114.75" x14ac:dyDescent="0.2">
      <c r="A95" t="s">
        <v>50</v>
      </c>
      <c r="E95" s="24" t="s">
        <v>128</v>
      </c>
    </row>
    <row r="96" spans="1:16" ht="25.5" x14ac:dyDescent="0.2">
      <c r="A96" s="17" t="s">
        <v>42</v>
      </c>
      <c r="B96" s="18" t="s">
        <v>129</v>
      </c>
      <c r="C96" s="18" t="s">
        <v>130</v>
      </c>
      <c r="D96" s="17" t="s">
        <v>44</v>
      </c>
      <c r="E96" s="19" t="s">
        <v>131</v>
      </c>
      <c r="F96" s="20" t="s">
        <v>69</v>
      </c>
      <c r="G96" s="21">
        <v>30</v>
      </c>
      <c r="H96" s="22">
        <v>0</v>
      </c>
      <c r="I96" s="22">
        <f>ROUND(ROUND(H96,2)*ROUND(G96,3),2)</f>
        <v>0</v>
      </c>
      <c r="O96">
        <f>(I96*21)/100</f>
        <v>0</v>
      </c>
      <c r="P96" t="s">
        <v>10</v>
      </c>
    </row>
    <row r="97" spans="1:16" x14ac:dyDescent="0.2">
      <c r="A97" s="23" t="s">
        <v>47</v>
      </c>
      <c r="E97" s="24" t="s">
        <v>44</v>
      </c>
    </row>
    <row r="98" spans="1:16" x14ac:dyDescent="0.2">
      <c r="A98" s="25" t="s">
        <v>48</v>
      </c>
      <c r="E98" s="26" t="s">
        <v>94</v>
      </c>
    </row>
    <row r="99" spans="1:16" ht="114.75" x14ac:dyDescent="0.2">
      <c r="A99" t="s">
        <v>50</v>
      </c>
      <c r="E99" s="24" t="s">
        <v>128</v>
      </c>
    </row>
    <row r="100" spans="1:16" x14ac:dyDescent="0.2">
      <c r="A100" s="17" t="s">
        <v>42</v>
      </c>
      <c r="B100" s="18" t="s">
        <v>132</v>
      </c>
      <c r="C100" s="18" t="s">
        <v>133</v>
      </c>
      <c r="D100" s="17" t="s">
        <v>44</v>
      </c>
      <c r="E100" s="19" t="s">
        <v>134</v>
      </c>
      <c r="F100" s="20" t="s">
        <v>69</v>
      </c>
      <c r="G100" s="21">
        <v>446</v>
      </c>
      <c r="H100" s="22">
        <v>0</v>
      </c>
      <c r="I100" s="22">
        <f>ROUND(ROUND(H100,2)*ROUND(G100,3),2)</f>
        <v>0</v>
      </c>
      <c r="O100">
        <f>(I100*21)/100</f>
        <v>0</v>
      </c>
      <c r="P100" t="s">
        <v>10</v>
      </c>
    </row>
    <row r="101" spans="1:16" x14ac:dyDescent="0.2">
      <c r="A101" s="23" t="s">
        <v>47</v>
      </c>
      <c r="E101" s="24" t="s">
        <v>44</v>
      </c>
    </row>
    <row r="102" spans="1:16" x14ac:dyDescent="0.2">
      <c r="A102" s="25" t="s">
        <v>48</v>
      </c>
      <c r="E102" s="26" t="s">
        <v>94</v>
      </c>
    </row>
    <row r="103" spans="1:16" ht="102" x14ac:dyDescent="0.2">
      <c r="A103" t="s">
        <v>50</v>
      </c>
      <c r="E103" s="24" t="s">
        <v>135</v>
      </c>
    </row>
    <row r="104" spans="1:16" x14ac:dyDescent="0.2">
      <c r="A104" s="17" t="s">
        <v>42</v>
      </c>
      <c r="B104" s="18" t="s">
        <v>136</v>
      </c>
      <c r="C104" s="18" t="s">
        <v>137</v>
      </c>
      <c r="D104" s="17" t="s">
        <v>44</v>
      </c>
      <c r="E104" s="19" t="s">
        <v>138</v>
      </c>
      <c r="F104" s="20" t="s">
        <v>69</v>
      </c>
      <c r="G104" s="21">
        <v>62</v>
      </c>
      <c r="H104" s="22">
        <v>0</v>
      </c>
      <c r="I104" s="22">
        <f>ROUND(ROUND(H104,2)*ROUND(G104,3),2)</f>
        <v>0</v>
      </c>
      <c r="O104">
        <f>(I104*21)/100</f>
        <v>0</v>
      </c>
      <c r="P104" t="s">
        <v>10</v>
      </c>
    </row>
    <row r="105" spans="1:16" x14ac:dyDescent="0.2">
      <c r="A105" s="23" t="s">
        <v>47</v>
      </c>
      <c r="E105" s="24" t="s">
        <v>44</v>
      </c>
    </row>
    <row r="106" spans="1:16" x14ac:dyDescent="0.2">
      <c r="A106" s="25" t="s">
        <v>48</v>
      </c>
      <c r="E106" s="26" t="s">
        <v>139</v>
      </c>
    </row>
    <row r="107" spans="1:16" ht="102" x14ac:dyDescent="0.2">
      <c r="A107" t="s">
        <v>50</v>
      </c>
      <c r="E107" s="24" t="s">
        <v>140</v>
      </c>
    </row>
    <row r="108" spans="1:16" x14ac:dyDescent="0.2">
      <c r="A108" s="17" t="s">
        <v>42</v>
      </c>
      <c r="B108" s="18" t="s">
        <v>141</v>
      </c>
      <c r="C108" s="18" t="s">
        <v>142</v>
      </c>
      <c r="D108" s="17" t="s">
        <v>44</v>
      </c>
      <c r="E108" s="19" t="s">
        <v>143</v>
      </c>
      <c r="F108" s="20" t="s">
        <v>69</v>
      </c>
      <c r="G108" s="21">
        <v>62</v>
      </c>
      <c r="H108" s="22">
        <v>0</v>
      </c>
      <c r="I108" s="22">
        <f>ROUND(ROUND(H108,2)*ROUND(G108,3),2)</f>
        <v>0</v>
      </c>
      <c r="O108">
        <f>(I108*21)/100</f>
        <v>0</v>
      </c>
      <c r="P108" t="s">
        <v>10</v>
      </c>
    </row>
    <row r="109" spans="1:16" x14ac:dyDescent="0.2">
      <c r="A109" s="23" t="s">
        <v>47</v>
      </c>
      <c r="E109" s="24" t="s">
        <v>44</v>
      </c>
    </row>
    <row r="110" spans="1:16" x14ac:dyDescent="0.2">
      <c r="A110" s="25" t="s">
        <v>48</v>
      </c>
      <c r="E110" s="26" t="s">
        <v>139</v>
      </c>
    </row>
    <row r="111" spans="1:16" ht="102" x14ac:dyDescent="0.2">
      <c r="A111" t="s">
        <v>50</v>
      </c>
      <c r="E111" s="24" t="s">
        <v>144</v>
      </c>
    </row>
    <row r="112" spans="1:16" x14ac:dyDescent="0.2">
      <c r="A112" s="17" t="s">
        <v>42</v>
      </c>
      <c r="B112" s="18" t="s">
        <v>145</v>
      </c>
      <c r="C112" s="18" t="s">
        <v>146</v>
      </c>
      <c r="D112" s="17" t="s">
        <v>44</v>
      </c>
      <c r="E112" s="19" t="s">
        <v>147</v>
      </c>
      <c r="F112" s="20" t="s">
        <v>69</v>
      </c>
      <c r="G112" s="21">
        <v>14</v>
      </c>
      <c r="H112" s="22">
        <v>0</v>
      </c>
      <c r="I112" s="22">
        <f>ROUND(ROUND(H112,2)*ROUND(G112,3),2)</f>
        <v>0</v>
      </c>
      <c r="O112">
        <f>(I112*21)/100</f>
        <v>0</v>
      </c>
      <c r="P112" t="s">
        <v>10</v>
      </c>
    </row>
    <row r="113" spans="1:16" x14ac:dyDescent="0.2">
      <c r="A113" s="23" t="s">
        <v>47</v>
      </c>
      <c r="E113" s="24" t="s">
        <v>44</v>
      </c>
    </row>
    <row r="114" spans="1:16" x14ac:dyDescent="0.2">
      <c r="A114" s="25" t="s">
        <v>48</v>
      </c>
      <c r="E114" s="26" t="s">
        <v>139</v>
      </c>
    </row>
    <row r="115" spans="1:16" ht="114.75" x14ac:dyDescent="0.2">
      <c r="A115" t="s">
        <v>50</v>
      </c>
      <c r="E115" s="24" t="s">
        <v>148</v>
      </c>
    </row>
    <row r="116" spans="1:16" x14ac:dyDescent="0.2">
      <c r="A116" s="17" t="s">
        <v>42</v>
      </c>
      <c r="B116" s="18" t="s">
        <v>149</v>
      </c>
      <c r="C116" s="18" t="s">
        <v>150</v>
      </c>
      <c r="D116" s="17" t="s">
        <v>44</v>
      </c>
      <c r="E116" s="19" t="s">
        <v>151</v>
      </c>
      <c r="F116" s="20" t="s">
        <v>69</v>
      </c>
      <c r="G116" s="21">
        <v>14</v>
      </c>
      <c r="H116" s="22">
        <v>0</v>
      </c>
      <c r="I116" s="22">
        <f>ROUND(ROUND(H116,2)*ROUND(G116,3),2)</f>
        <v>0</v>
      </c>
      <c r="O116">
        <f>(I116*21)/100</f>
        <v>0</v>
      </c>
      <c r="P116" t="s">
        <v>10</v>
      </c>
    </row>
    <row r="117" spans="1:16" x14ac:dyDescent="0.2">
      <c r="A117" s="23" t="s">
        <v>47</v>
      </c>
      <c r="E117" s="24" t="s">
        <v>44</v>
      </c>
    </row>
    <row r="118" spans="1:16" x14ac:dyDescent="0.2">
      <c r="A118" s="25" t="s">
        <v>48</v>
      </c>
      <c r="E118" s="26" t="s">
        <v>139</v>
      </c>
    </row>
    <row r="119" spans="1:16" ht="165.75" x14ac:dyDescent="0.2">
      <c r="A119" t="s">
        <v>50</v>
      </c>
      <c r="E119" s="24" t="s">
        <v>152</v>
      </c>
    </row>
    <row r="120" spans="1:16" ht="25.5" x14ac:dyDescent="0.2">
      <c r="A120" s="17" t="s">
        <v>42</v>
      </c>
      <c r="B120" s="18" t="s">
        <v>153</v>
      </c>
      <c r="C120" s="18" t="s">
        <v>154</v>
      </c>
      <c r="D120" s="17" t="s">
        <v>44</v>
      </c>
      <c r="E120" s="19" t="s">
        <v>155</v>
      </c>
      <c r="F120" s="20" t="s">
        <v>69</v>
      </c>
      <c r="G120" s="21">
        <v>6</v>
      </c>
      <c r="H120" s="22">
        <v>0</v>
      </c>
      <c r="I120" s="22">
        <f>ROUND(ROUND(H120,2)*ROUND(G120,3),2)</f>
        <v>0</v>
      </c>
      <c r="O120">
        <f>(I120*21)/100</f>
        <v>0</v>
      </c>
      <c r="P120" t="s">
        <v>10</v>
      </c>
    </row>
    <row r="121" spans="1:16" x14ac:dyDescent="0.2">
      <c r="A121" s="23" t="s">
        <v>47</v>
      </c>
      <c r="E121" s="24" t="s">
        <v>44</v>
      </c>
    </row>
    <row r="122" spans="1:16" x14ac:dyDescent="0.2">
      <c r="A122" s="25" t="s">
        <v>48</v>
      </c>
      <c r="E122" s="26" t="s">
        <v>139</v>
      </c>
    </row>
    <row r="123" spans="1:16" ht="114.75" x14ac:dyDescent="0.2">
      <c r="A123" t="s">
        <v>50</v>
      </c>
      <c r="E123" s="24" t="s">
        <v>156</v>
      </c>
    </row>
    <row r="124" spans="1:16" ht="25.5" x14ac:dyDescent="0.2">
      <c r="A124" s="17" t="s">
        <v>42</v>
      </c>
      <c r="B124" s="18" t="s">
        <v>157</v>
      </c>
      <c r="C124" s="18" t="s">
        <v>158</v>
      </c>
      <c r="D124" s="17" t="s">
        <v>44</v>
      </c>
      <c r="E124" s="19" t="s">
        <v>159</v>
      </c>
      <c r="F124" s="20" t="s">
        <v>69</v>
      </c>
      <c r="G124" s="21">
        <v>6</v>
      </c>
      <c r="H124" s="22">
        <v>0</v>
      </c>
      <c r="I124" s="22">
        <f>ROUND(ROUND(H124,2)*ROUND(G124,3),2)</f>
        <v>0</v>
      </c>
      <c r="O124">
        <f>(I124*21)/100</f>
        <v>0</v>
      </c>
      <c r="P124" t="s">
        <v>10</v>
      </c>
    </row>
    <row r="125" spans="1:16" x14ac:dyDescent="0.2">
      <c r="A125" s="23" t="s">
        <v>47</v>
      </c>
      <c r="E125" s="24" t="s">
        <v>44</v>
      </c>
    </row>
    <row r="126" spans="1:16" x14ac:dyDescent="0.2">
      <c r="A126" s="25" t="s">
        <v>48</v>
      </c>
      <c r="E126" s="26" t="s">
        <v>139</v>
      </c>
    </row>
    <row r="127" spans="1:16" ht="165.75" x14ac:dyDescent="0.2">
      <c r="A127" t="s">
        <v>50</v>
      </c>
      <c r="E127" s="24" t="s">
        <v>160</v>
      </c>
    </row>
    <row r="128" spans="1:16" x14ac:dyDescent="0.2">
      <c r="A128" s="17" t="s">
        <v>42</v>
      </c>
      <c r="B128" s="18" t="s">
        <v>161</v>
      </c>
      <c r="C128" s="18" t="s">
        <v>162</v>
      </c>
      <c r="D128" s="17" t="s">
        <v>44</v>
      </c>
      <c r="E128" s="19" t="s">
        <v>163</v>
      </c>
      <c r="F128" s="20" t="s">
        <v>69</v>
      </c>
      <c r="G128" s="21">
        <v>20</v>
      </c>
      <c r="H128" s="22">
        <v>0</v>
      </c>
      <c r="I128" s="22">
        <f>ROUND(ROUND(H128,2)*ROUND(G128,3),2)</f>
        <v>0</v>
      </c>
      <c r="O128">
        <f>(I128*21)/100</f>
        <v>0</v>
      </c>
      <c r="P128" t="s">
        <v>10</v>
      </c>
    </row>
    <row r="129" spans="1:16" x14ac:dyDescent="0.2">
      <c r="A129" s="23" t="s">
        <v>47</v>
      </c>
      <c r="E129" s="24" t="s">
        <v>44</v>
      </c>
    </row>
    <row r="130" spans="1:16" x14ac:dyDescent="0.2">
      <c r="A130" s="25" t="s">
        <v>48</v>
      </c>
      <c r="E130" s="26" t="s">
        <v>139</v>
      </c>
    </row>
    <row r="131" spans="1:16" ht="114.75" x14ac:dyDescent="0.2">
      <c r="A131" t="s">
        <v>50</v>
      </c>
      <c r="E131" s="24" t="s">
        <v>164</v>
      </c>
    </row>
    <row r="132" spans="1:16" x14ac:dyDescent="0.2">
      <c r="A132" s="17" t="s">
        <v>42</v>
      </c>
      <c r="B132" s="18" t="s">
        <v>165</v>
      </c>
      <c r="C132" s="18" t="s">
        <v>166</v>
      </c>
      <c r="D132" s="17" t="s">
        <v>44</v>
      </c>
      <c r="E132" s="19" t="s">
        <v>167</v>
      </c>
      <c r="F132" s="20" t="s">
        <v>69</v>
      </c>
      <c r="G132" s="21">
        <v>20</v>
      </c>
      <c r="H132" s="22">
        <v>0</v>
      </c>
      <c r="I132" s="22">
        <f>ROUND(ROUND(H132,2)*ROUND(G132,3),2)</f>
        <v>0</v>
      </c>
      <c r="O132">
        <f>(I132*21)/100</f>
        <v>0</v>
      </c>
      <c r="P132" t="s">
        <v>10</v>
      </c>
    </row>
    <row r="133" spans="1:16" x14ac:dyDescent="0.2">
      <c r="A133" s="23" t="s">
        <v>47</v>
      </c>
      <c r="E133" s="24" t="s">
        <v>44</v>
      </c>
    </row>
    <row r="134" spans="1:16" x14ac:dyDescent="0.2">
      <c r="A134" s="25" t="s">
        <v>48</v>
      </c>
      <c r="E134" s="26" t="s">
        <v>139</v>
      </c>
    </row>
    <row r="135" spans="1:16" ht="114.75" x14ac:dyDescent="0.2">
      <c r="A135" t="s">
        <v>50</v>
      </c>
      <c r="E135" s="24" t="s">
        <v>168</v>
      </c>
    </row>
    <row r="136" spans="1:16" ht="25.5" x14ac:dyDescent="0.2">
      <c r="A136" s="17" t="s">
        <v>42</v>
      </c>
      <c r="B136" s="18" t="s">
        <v>169</v>
      </c>
      <c r="C136" s="18" t="s">
        <v>170</v>
      </c>
      <c r="D136" s="17" t="s">
        <v>44</v>
      </c>
      <c r="E136" s="19" t="s">
        <v>171</v>
      </c>
      <c r="F136" s="20" t="s">
        <v>69</v>
      </c>
      <c r="G136" s="21">
        <v>22</v>
      </c>
      <c r="H136" s="22">
        <v>0</v>
      </c>
      <c r="I136" s="22">
        <f>ROUND(ROUND(H136,2)*ROUND(G136,3),2)</f>
        <v>0</v>
      </c>
      <c r="O136">
        <f>(I136*21)/100</f>
        <v>0</v>
      </c>
      <c r="P136" t="s">
        <v>10</v>
      </c>
    </row>
    <row r="137" spans="1:16" x14ac:dyDescent="0.2">
      <c r="A137" s="23" t="s">
        <v>47</v>
      </c>
      <c r="E137" s="24" t="s">
        <v>44</v>
      </c>
    </row>
    <row r="138" spans="1:16" x14ac:dyDescent="0.2">
      <c r="A138" s="25" t="s">
        <v>48</v>
      </c>
      <c r="E138" s="26" t="s">
        <v>139</v>
      </c>
    </row>
    <row r="139" spans="1:16" ht="114.75" x14ac:dyDescent="0.2">
      <c r="A139" t="s">
        <v>50</v>
      </c>
      <c r="E139" s="24" t="s">
        <v>172</v>
      </c>
    </row>
    <row r="140" spans="1:16" ht="25.5" x14ac:dyDescent="0.2">
      <c r="A140" s="17" t="s">
        <v>42</v>
      </c>
      <c r="B140" s="18" t="s">
        <v>173</v>
      </c>
      <c r="C140" s="18" t="s">
        <v>174</v>
      </c>
      <c r="D140" s="17" t="s">
        <v>44</v>
      </c>
      <c r="E140" s="19" t="s">
        <v>175</v>
      </c>
      <c r="F140" s="20" t="s">
        <v>69</v>
      </c>
      <c r="G140" s="21">
        <v>22</v>
      </c>
      <c r="H140" s="22">
        <v>0</v>
      </c>
      <c r="I140" s="22">
        <f>ROUND(ROUND(H140,2)*ROUND(G140,3),2)</f>
        <v>0</v>
      </c>
      <c r="O140">
        <f>(I140*21)/100</f>
        <v>0</v>
      </c>
      <c r="P140" t="s">
        <v>10</v>
      </c>
    </row>
    <row r="141" spans="1:16" x14ac:dyDescent="0.2">
      <c r="A141" s="23" t="s">
        <v>47</v>
      </c>
      <c r="E141" s="24" t="s">
        <v>44</v>
      </c>
    </row>
    <row r="142" spans="1:16" x14ac:dyDescent="0.2">
      <c r="A142" s="25" t="s">
        <v>48</v>
      </c>
      <c r="E142" s="26" t="s">
        <v>139</v>
      </c>
    </row>
    <row r="143" spans="1:16" ht="127.5" x14ac:dyDescent="0.2">
      <c r="A143" t="s">
        <v>50</v>
      </c>
      <c r="E143" s="24" t="s">
        <v>176</v>
      </c>
    </row>
    <row r="144" spans="1:16" x14ac:dyDescent="0.2">
      <c r="A144" s="17" t="s">
        <v>42</v>
      </c>
      <c r="B144" s="18" t="s">
        <v>177</v>
      </c>
      <c r="C144" s="18" t="s">
        <v>178</v>
      </c>
      <c r="D144" s="17" t="s">
        <v>44</v>
      </c>
      <c r="E144" s="19" t="s">
        <v>179</v>
      </c>
      <c r="F144" s="20" t="s">
        <v>69</v>
      </c>
      <c r="G144" s="21">
        <v>32</v>
      </c>
      <c r="H144" s="22">
        <v>0</v>
      </c>
      <c r="I144" s="22">
        <f>ROUND(ROUND(H144,2)*ROUND(G144,3),2)</f>
        <v>0</v>
      </c>
      <c r="O144">
        <f>(I144*21)/100</f>
        <v>0</v>
      </c>
      <c r="P144" t="s">
        <v>10</v>
      </c>
    </row>
    <row r="145" spans="1:16" x14ac:dyDescent="0.2">
      <c r="A145" s="23" t="s">
        <v>47</v>
      </c>
      <c r="E145" s="24" t="s">
        <v>44</v>
      </c>
    </row>
    <row r="146" spans="1:16" x14ac:dyDescent="0.2">
      <c r="A146" s="25" t="s">
        <v>48</v>
      </c>
      <c r="E146" s="26" t="s">
        <v>180</v>
      </c>
    </row>
    <row r="147" spans="1:16" ht="114.75" x14ac:dyDescent="0.2">
      <c r="A147" t="s">
        <v>50</v>
      </c>
      <c r="E147" s="24" t="s">
        <v>181</v>
      </c>
    </row>
    <row r="148" spans="1:16" ht="25.5" x14ac:dyDescent="0.2">
      <c r="A148" s="17" t="s">
        <v>42</v>
      </c>
      <c r="B148" s="18" t="s">
        <v>182</v>
      </c>
      <c r="C148" s="18" t="s">
        <v>183</v>
      </c>
      <c r="D148" s="17" t="s">
        <v>44</v>
      </c>
      <c r="E148" s="19" t="s">
        <v>184</v>
      </c>
      <c r="F148" s="20" t="s">
        <v>69</v>
      </c>
      <c r="G148" s="21">
        <v>32</v>
      </c>
      <c r="H148" s="22">
        <v>0</v>
      </c>
      <c r="I148" s="22">
        <f>ROUND(ROUND(H148,2)*ROUND(G148,3),2)</f>
        <v>0</v>
      </c>
      <c r="O148">
        <f>(I148*21)/100</f>
        <v>0</v>
      </c>
      <c r="P148" t="s">
        <v>10</v>
      </c>
    </row>
    <row r="149" spans="1:16" x14ac:dyDescent="0.2">
      <c r="A149" s="23" t="s">
        <v>47</v>
      </c>
      <c r="E149" s="24" t="s">
        <v>44</v>
      </c>
    </row>
    <row r="150" spans="1:16" x14ac:dyDescent="0.2">
      <c r="A150" s="25" t="s">
        <v>48</v>
      </c>
      <c r="E150" s="26" t="s">
        <v>180</v>
      </c>
    </row>
    <row r="151" spans="1:16" ht="140.25" x14ac:dyDescent="0.2">
      <c r="A151" t="s">
        <v>50</v>
      </c>
      <c r="E151" s="24" t="s">
        <v>185</v>
      </c>
    </row>
    <row r="152" spans="1:16" ht="25.5" x14ac:dyDescent="0.2">
      <c r="A152" s="17" t="s">
        <v>42</v>
      </c>
      <c r="B152" s="18" t="s">
        <v>186</v>
      </c>
      <c r="C152" s="18" t="s">
        <v>187</v>
      </c>
      <c r="D152" s="17" t="s">
        <v>44</v>
      </c>
      <c r="E152" s="19" t="s">
        <v>188</v>
      </c>
      <c r="F152" s="20" t="s">
        <v>69</v>
      </c>
      <c r="G152" s="21">
        <v>4</v>
      </c>
      <c r="H152" s="22">
        <v>0</v>
      </c>
      <c r="I152" s="22">
        <f>ROUND(ROUND(H152,2)*ROUND(G152,3),2)</f>
        <v>0</v>
      </c>
      <c r="O152">
        <f>(I152*21)/100</f>
        <v>0</v>
      </c>
      <c r="P152" t="s">
        <v>10</v>
      </c>
    </row>
    <row r="153" spans="1:16" x14ac:dyDescent="0.2">
      <c r="A153" s="23" t="s">
        <v>47</v>
      </c>
      <c r="E153" s="24" t="s">
        <v>44</v>
      </c>
    </row>
    <row r="154" spans="1:16" x14ac:dyDescent="0.2">
      <c r="A154" s="25" t="s">
        <v>48</v>
      </c>
      <c r="E154" s="26" t="s">
        <v>180</v>
      </c>
    </row>
    <row r="155" spans="1:16" ht="114.75" x14ac:dyDescent="0.2">
      <c r="A155" t="s">
        <v>50</v>
      </c>
      <c r="E155" s="24" t="s">
        <v>189</v>
      </c>
    </row>
    <row r="156" spans="1:16" ht="25.5" x14ac:dyDescent="0.2">
      <c r="A156" s="17" t="s">
        <v>42</v>
      </c>
      <c r="B156" s="18" t="s">
        <v>190</v>
      </c>
      <c r="C156" s="18" t="s">
        <v>191</v>
      </c>
      <c r="D156" s="17" t="s">
        <v>44</v>
      </c>
      <c r="E156" s="19" t="s">
        <v>192</v>
      </c>
      <c r="F156" s="20" t="s">
        <v>69</v>
      </c>
      <c r="G156" s="21">
        <v>18</v>
      </c>
      <c r="H156" s="22">
        <v>0</v>
      </c>
      <c r="I156" s="22">
        <f>ROUND(ROUND(H156,2)*ROUND(G156,3),2)</f>
        <v>0</v>
      </c>
      <c r="O156">
        <f>(I156*21)/100</f>
        <v>0</v>
      </c>
      <c r="P156" t="s">
        <v>10</v>
      </c>
    </row>
    <row r="157" spans="1:16" x14ac:dyDescent="0.2">
      <c r="A157" s="23" t="s">
        <v>47</v>
      </c>
      <c r="E157" s="24" t="s">
        <v>44</v>
      </c>
    </row>
    <row r="158" spans="1:16" x14ac:dyDescent="0.2">
      <c r="A158" s="25" t="s">
        <v>48</v>
      </c>
      <c r="E158" s="26" t="s">
        <v>180</v>
      </c>
    </row>
    <row r="159" spans="1:16" ht="140.25" x14ac:dyDescent="0.2">
      <c r="A159" t="s">
        <v>50</v>
      </c>
      <c r="E159" s="24" t="s">
        <v>193</v>
      </c>
    </row>
    <row r="160" spans="1:16" ht="25.5" x14ac:dyDescent="0.2">
      <c r="A160" s="17" t="s">
        <v>42</v>
      </c>
      <c r="B160" s="18" t="s">
        <v>194</v>
      </c>
      <c r="C160" s="18" t="s">
        <v>195</v>
      </c>
      <c r="D160" s="17" t="s">
        <v>44</v>
      </c>
      <c r="E160" s="19" t="s">
        <v>196</v>
      </c>
      <c r="F160" s="20" t="s">
        <v>69</v>
      </c>
      <c r="G160" s="21">
        <v>18</v>
      </c>
      <c r="H160" s="22">
        <v>0</v>
      </c>
      <c r="I160" s="22">
        <f>ROUND(ROUND(H160,2)*ROUND(G160,3),2)</f>
        <v>0</v>
      </c>
      <c r="O160">
        <f>(I160*21)/100</f>
        <v>0</v>
      </c>
      <c r="P160" t="s">
        <v>10</v>
      </c>
    </row>
    <row r="161" spans="1:16" x14ac:dyDescent="0.2">
      <c r="A161" s="23" t="s">
        <v>47</v>
      </c>
      <c r="E161" s="24" t="s">
        <v>44</v>
      </c>
    </row>
    <row r="162" spans="1:16" x14ac:dyDescent="0.2">
      <c r="A162" s="25" t="s">
        <v>48</v>
      </c>
      <c r="E162" s="26" t="s">
        <v>180</v>
      </c>
    </row>
    <row r="163" spans="1:16" ht="140.25" x14ac:dyDescent="0.2">
      <c r="A163" t="s">
        <v>50</v>
      </c>
      <c r="E163" s="24" t="s">
        <v>197</v>
      </c>
    </row>
    <row r="164" spans="1:16" x14ac:dyDescent="0.2">
      <c r="A164" s="17" t="s">
        <v>42</v>
      </c>
      <c r="B164" s="18" t="s">
        <v>198</v>
      </c>
      <c r="C164" s="18" t="s">
        <v>199</v>
      </c>
      <c r="D164" s="17" t="s">
        <v>44</v>
      </c>
      <c r="E164" s="19" t="s">
        <v>200</v>
      </c>
      <c r="F164" s="20" t="s">
        <v>69</v>
      </c>
      <c r="G164" s="21">
        <v>7</v>
      </c>
      <c r="H164" s="22">
        <v>0</v>
      </c>
      <c r="I164" s="22">
        <f>ROUND(ROUND(H164,2)*ROUND(G164,3),2)</f>
        <v>0</v>
      </c>
      <c r="O164">
        <f>(I164*21)/100</f>
        <v>0</v>
      </c>
      <c r="P164" t="s">
        <v>10</v>
      </c>
    </row>
    <row r="165" spans="1:16" x14ac:dyDescent="0.2">
      <c r="A165" s="23" t="s">
        <v>47</v>
      </c>
      <c r="E165" s="24" t="s">
        <v>44</v>
      </c>
    </row>
    <row r="166" spans="1:16" x14ac:dyDescent="0.2">
      <c r="A166" s="25" t="s">
        <v>48</v>
      </c>
      <c r="E166" s="26" t="s">
        <v>49</v>
      </c>
    </row>
    <row r="167" spans="1:16" ht="114.75" x14ac:dyDescent="0.2">
      <c r="A167" t="s">
        <v>50</v>
      </c>
      <c r="E167" s="24" t="s">
        <v>201</v>
      </c>
    </row>
    <row r="168" spans="1:16" x14ac:dyDescent="0.2">
      <c r="A168" s="17" t="s">
        <v>42</v>
      </c>
      <c r="B168" s="18" t="s">
        <v>202</v>
      </c>
      <c r="C168" s="18" t="s">
        <v>203</v>
      </c>
      <c r="D168" s="17" t="s">
        <v>44</v>
      </c>
      <c r="E168" s="19" t="s">
        <v>204</v>
      </c>
      <c r="F168" s="20" t="s">
        <v>69</v>
      </c>
      <c r="G168" s="21">
        <v>7</v>
      </c>
      <c r="H168" s="22">
        <v>0</v>
      </c>
      <c r="I168" s="22">
        <f>ROUND(ROUND(H168,2)*ROUND(G168,3),2)</f>
        <v>0</v>
      </c>
      <c r="O168">
        <f>(I168*21)/100</f>
        <v>0</v>
      </c>
      <c r="P168" t="s">
        <v>10</v>
      </c>
    </row>
    <row r="169" spans="1:16" x14ac:dyDescent="0.2">
      <c r="A169" s="23" t="s">
        <v>47</v>
      </c>
      <c r="E169" s="24" t="s">
        <v>44</v>
      </c>
    </row>
    <row r="170" spans="1:16" x14ac:dyDescent="0.2">
      <c r="A170" s="25" t="s">
        <v>48</v>
      </c>
      <c r="E170" s="26" t="s">
        <v>49</v>
      </c>
    </row>
    <row r="171" spans="1:16" ht="140.25" x14ac:dyDescent="0.2">
      <c r="A171" t="s">
        <v>50</v>
      </c>
      <c r="E171" s="24" t="s">
        <v>205</v>
      </c>
    </row>
    <row r="172" spans="1:16" x14ac:dyDescent="0.2">
      <c r="A172" s="17" t="s">
        <v>42</v>
      </c>
      <c r="B172" s="18" t="s">
        <v>206</v>
      </c>
      <c r="C172" s="18" t="s">
        <v>207</v>
      </c>
      <c r="D172" s="17" t="s">
        <v>44</v>
      </c>
      <c r="E172" s="19" t="s">
        <v>208</v>
      </c>
      <c r="F172" s="20" t="s">
        <v>209</v>
      </c>
      <c r="G172" s="21">
        <v>980</v>
      </c>
      <c r="H172" s="22">
        <v>0</v>
      </c>
      <c r="I172" s="22">
        <f>ROUND(ROUND(H172,2)*ROUND(G172,3),2)</f>
        <v>0</v>
      </c>
      <c r="O172">
        <f>(I172*21)/100</f>
        <v>0</v>
      </c>
      <c r="P172" t="s">
        <v>10</v>
      </c>
    </row>
    <row r="173" spans="1:16" x14ac:dyDescent="0.2">
      <c r="A173" s="23" t="s">
        <v>47</v>
      </c>
      <c r="E173" s="24" t="s">
        <v>44</v>
      </c>
    </row>
    <row r="174" spans="1:16" x14ac:dyDescent="0.2">
      <c r="A174" s="25" t="s">
        <v>48</v>
      </c>
      <c r="E174" s="26" t="s">
        <v>70</v>
      </c>
    </row>
    <row r="175" spans="1:16" ht="114.75" x14ac:dyDescent="0.2">
      <c r="A175" t="s">
        <v>50</v>
      </c>
      <c r="E175" s="24" t="s">
        <v>210</v>
      </c>
    </row>
    <row r="176" spans="1:16" x14ac:dyDescent="0.2">
      <c r="A176" s="17" t="s">
        <v>42</v>
      </c>
      <c r="B176" s="18" t="s">
        <v>211</v>
      </c>
      <c r="C176" s="18" t="s">
        <v>212</v>
      </c>
      <c r="D176" s="17" t="s">
        <v>44</v>
      </c>
      <c r="E176" s="19" t="s">
        <v>213</v>
      </c>
      <c r="F176" s="20" t="s">
        <v>209</v>
      </c>
      <c r="G176" s="21">
        <v>35</v>
      </c>
      <c r="H176" s="22">
        <v>0</v>
      </c>
      <c r="I176" s="22">
        <f>ROUND(ROUND(H176,2)*ROUND(G176,3),2)</f>
        <v>0</v>
      </c>
      <c r="O176">
        <f>(I176*21)/100</f>
        <v>0</v>
      </c>
      <c r="P176" t="s">
        <v>10</v>
      </c>
    </row>
    <row r="177" spans="1:16" x14ac:dyDescent="0.2">
      <c r="A177" s="23" t="s">
        <v>47</v>
      </c>
      <c r="E177" s="24" t="s">
        <v>44</v>
      </c>
    </row>
    <row r="178" spans="1:16" x14ac:dyDescent="0.2">
      <c r="A178" s="25" t="s">
        <v>48</v>
      </c>
      <c r="E178" s="26" t="s">
        <v>70</v>
      </c>
    </row>
    <row r="179" spans="1:16" ht="102" x14ac:dyDescent="0.2">
      <c r="A179" t="s">
        <v>50</v>
      </c>
      <c r="E179" s="24" t="s">
        <v>214</v>
      </c>
    </row>
    <row r="180" spans="1:16" x14ac:dyDescent="0.2">
      <c r="A180" s="17" t="s">
        <v>42</v>
      </c>
      <c r="B180" s="18" t="s">
        <v>215</v>
      </c>
      <c r="C180" s="18" t="s">
        <v>216</v>
      </c>
      <c r="D180" s="17" t="s">
        <v>44</v>
      </c>
      <c r="E180" s="19" t="s">
        <v>217</v>
      </c>
      <c r="F180" s="20" t="s">
        <v>69</v>
      </c>
      <c r="G180" s="21">
        <v>8</v>
      </c>
      <c r="H180" s="22">
        <v>0</v>
      </c>
      <c r="I180" s="22">
        <f>ROUND(ROUND(H180,2)*ROUND(G180,3),2)</f>
        <v>0</v>
      </c>
      <c r="O180">
        <f>(I180*21)/100</f>
        <v>0</v>
      </c>
      <c r="P180" t="s">
        <v>10</v>
      </c>
    </row>
    <row r="181" spans="1:16" x14ac:dyDescent="0.2">
      <c r="A181" s="23" t="s">
        <v>47</v>
      </c>
      <c r="E181" s="24" t="s">
        <v>44</v>
      </c>
    </row>
    <row r="182" spans="1:16" x14ac:dyDescent="0.2">
      <c r="A182" s="25" t="s">
        <v>48</v>
      </c>
      <c r="E182" s="26" t="s">
        <v>139</v>
      </c>
    </row>
    <row r="183" spans="1:16" ht="140.25" x14ac:dyDescent="0.2">
      <c r="A183" t="s">
        <v>50</v>
      </c>
      <c r="E183" s="24" t="s">
        <v>218</v>
      </c>
    </row>
    <row r="184" spans="1:16" x14ac:dyDescent="0.2">
      <c r="A184" s="17" t="s">
        <v>42</v>
      </c>
      <c r="B184" s="18" t="s">
        <v>219</v>
      </c>
      <c r="C184" s="18" t="s">
        <v>220</v>
      </c>
      <c r="D184" s="17" t="s">
        <v>44</v>
      </c>
      <c r="E184" s="19" t="s">
        <v>221</v>
      </c>
      <c r="F184" s="20" t="s">
        <v>69</v>
      </c>
      <c r="G184" s="21">
        <v>20</v>
      </c>
      <c r="H184" s="22">
        <v>0</v>
      </c>
      <c r="I184" s="22">
        <f>ROUND(ROUND(H184,2)*ROUND(G184,3),2)</f>
        <v>0</v>
      </c>
      <c r="O184">
        <f>(I184*21)/100</f>
        <v>0</v>
      </c>
      <c r="P184" t="s">
        <v>10</v>
      </c>
    </row>
    <row r="185" spans="1:16" x14ac:dyDescent="0.2">
      <c r="A185" s="23" t="s">
        <v>47</v>
      </c>
      <c r="E185" s="24" t="s">
        <v>44</v>
      </c>
    </row>
    <row r="186" spans="1:16" x14ac:dyDescent="0.2">
      <c r="A186" s="25" t="s">
        <v>48</v>
      </c>
      <c r="E186" s="26" t="s">
        <v>139</v>
      </c>
    </row>
    <row r="187" spans="1:16" ht="114.75" x14ac:dyDescent="0.2">
      <c r="A187" t="s">
        <v>50</v>
      </c>
      <c r="E187" s="24" t="s">
        <v>222</v>
      </c>
    </row>
    <row r="188" spans="1:16" ht="25.5" x14ac:dyDescent="0.2">
      <c r="A188" s="17" t="s">
        <v>42</v>
      </c>
      <c r="B188" s="18" t="s">
        <v>223</v>
      </c>
      <c r="C188" s="18" t="s">
        <v>224</v>
      </c>
      <c r="D188" s="17" t="s">
        <v>44</v>
      </c>
      <c r="E188" s="19" t="s">
        <v>225</v>
      </c>
      <c r="F188" s="20" t="s">
        <v>69</v>
      </c>
      <c r="G188" s="21">
        <v>4</v>
      </c>
      <c r="H188" s="22">
        <v>0</v>
      </c>
      <c r="I188" s="22">
        <f>ROUND(ROUND(H188,2)*ROUND(G188,3),2)</f>
        <v>0</v>
      </c>
      <c r="O188">
        <f>(I188*21)/100</f>
        <v>0</v>
      </c>
      <c r="P188" t="s">
        <v>10</v>
      </c>
    </row>
    <row r="189" spans="1:16" x14ac:dyDescent="0.2">
      <c r="A189" s="23" t="s">
        <v>47</v>
      </c>
      <c r="E189" s="24" t="s">
        <v>44</v>
      </c>
    </row>
    <row r="190" spans="1:16" x14ac:dyDescent="0.2">
      <c r="A190" s="25" t="s">
        <v>48</v>
      </c>
      <c r="E190" s="26" t="s">
        <v>139</v>
      </c>
    </row>
    <row r="191" spans="1:16" ht="127.5" x14ac:dyDescent="0.2">
      <c r="A191" t="s">
        <v>50</v>
      </c>
      <c r="E191" s="24" t="s">
        <v>226</v>
      </c>
    </row>
    <row r="192" spans="1:16" x14ac:dyDescent="0.2">
      <c r="A192" s="17" t="s">
        <v>42</v>
      </c>
      <c r="B192" s="18" t="s">
        <v>227</v>
      </c>
      <c r="C192" s="18" t="s">
        <v>228</v>
      </c>
      <c r="D192" s="17" t="s">
        <v>44</v>
      </c>
      <c r="E192" s="19" t="s">
        <v>229</v>
      </c>
      <c r="F192" s="20" t="s">
        <v>209</v>
      </c>
      <c r="G192" s="21">
        <v>760</v>
      </c>
      <c r="H192" s="22">
        <v>0</v>
      </c>
      <c r="I192" s="22">
        <f>ROUND(ROUND(H192,2)*ROUND(G192,3),2)</f>
        <v>0</v>
      </c>
      <c r="O192">
        <f>(I192*21)/100</f>
        <v>0</v>
      </c>
      <c r="P192" t="s">
        <v>10</v>
      </c>
    </row>
    <row r="193" spans="1:18" x14ac:dyDescent="0.2">
      <c r="A193" s="23" t="s">
        <v>47</v>
      </c>
      <c r="E193" s="24" t="s">
        <v>44</v>
      </c>
    </row>
    <row r="194" spans="1:18" x14ac:dyDescent="0.2">
      <c r="A194" s="25" t="s">
        <v>48</v>
      </c>
      <c r="E194" s="26" t="s">
        <v>70</v>
      </c>
    </row>
    <row r="195" spans="1:18" ht="114.75" x14ac:dyDescent="0.2">
      <c r="A195" t="s">
        <v>50</v>
      </c>
      <c r="E195" s="24" t="s">
        <v>230</v>
      </c>
    </row>
    <row r="196" spans="1:18" x14ac:dyDescent="0.2">
      <c r="A196" s="17" t="s">
        <v>42</v>
      </c>
      <c r="B196" s="18" t="s">
        <v>231</v>
      </c>
      <c r="C196" s="18" t="s">
        <v>232</v>
      </c>
      <c r="D196" s="17" t="s">
        <v>44</v>
      </c>
      <c r="E196" s="19" t="s">
        <v>233</v>
      </c>
      <c r="F196" s="20" t="s">
        <v>69</v>
      </c>
      <c r="G196" s="21">
        <v>2</v>
      </c>
      <c r="H196" s="22">
        <v>0</v>
      </c>
      <c r="I196" s="22">
        <f>ROUND(ROUND(H196,2)*ROUND(G196,3),2)</f>
        <v>0</v>
      </c>
      <c r="O196">
        <f>(I196*21)/100</f>
        <v>0</v>
      </c>
      <c r="P196" t="s">
        <v>10</v>
      </c>
    </row>
    <row r="197" spans="1:18" x14ac:dyDescent="0.2">
      <c r="A197" s="23" t="s">
        <v>47</v>
      </c>
      <c r="E197" s="24" t="s">
        <v>44</v>
      </c>
    </row>
    <row r="198" spans="1:18" x14ac:dyDescent="0.2">
      <c r="A198" s="25" t="s">
        <v>48</v>
      </c>
      <c r="E198" s="26" t="s">
        <v>70</v>
      </c>
    </row>
    <row r="199" spans="1:18" ht="76.5" x14ac:dyDescent="0.2">
      <c r="A199" t="s">
        <v>50</v>
      </c>
      <c r="E199" s="24" t="s">
        <v>234</v>
      </c>
    </row>
    <row r="200" spans="1:18" ht="12.75" customHeight="1" x14ac:dyDescent="0.2">
      <c r="A200" s="3" t="s">
        <v>40</v>
      </c>
      <c r="B200" s="3"/>
      <c r="C200" s="27" t="s">
        <v>235</v>
      </c>
      <c r="D200" s="3"/>
      <c r="E200" s="15" t="s">
        <v>236</v>
      </c>
      <c r="F200" s="3"/>
      <c r="G200" s="3"/>
      <c r="H200" s="3"/>
      <c r="I200" s="28">
        <f>0+Q200</f>
        <v>0</v>
      </c>
      <c r="O200">
        <f>0+R200</f>
        <v>0</v>
      </c>
      <c r="Q200">
        <f>0+I201+I205+I209+I213</f>
        <v>0</v>
      </c>
      <c r="R200">
        <f>0+O201+O205+O209+O213</f>
        <v>0</v>
      </c>
    </row>
    <row r="201" spans="1:18" ht="25.5" x14ac:dyDescent="0.2">
      <c r="A201" s="17" t="s">
        <v>42</v>
      </c>
      <c r="B201" s="18" t="s">
        <v>237</v>
      </c>
      <c r="C201" s="18" t="s">
        <v>238</v>
      </c>
      <c r="D201" s="17" t="s">
        <v>239</v>
      </c>
      <c r="E201" s="19" t="s">
        <v>240</v>
      </c>
      <c r="F201" s="20" t="s">
        <v>241</v>
      </c>
      <c r="G201" s="21">
        <v>250</v>
      </c>
      <c r="H201" s="22">
        <v>0</v>
      </c>
      <c r="I201" s="22">
        <f>ROUND(ROUND(H201,2)*ROUND(G201,3),2)</f>
        <v>0</v>
      </c>
      <c r="O201">
        <f>(I201*21)/100</f>
        <v>0</v>
      </c>
      <c r="P201" t="s">
        <v>10</v>
      </c>
    </row>
    <row r="202" spans="1:18" x14ac:dyDescent="0.2">
      <c r="A202" s="23" t="s">
        <v>47</v>
      </c>
      <c r="E202" s="24" t="s">
        <v>242</v>
      </c>
    </row>
    <row r="203" spans="1:18" x14ac:dyDescent="0.2">
      <c r="A203" s="25" t="s">
        <v>48</v>
      </c>
      <c r="E203" s="26" t="s">
        <v>243</v>
      </c>
    </row>
    <row r="204" spans="1:18" ht="153" x14ac:dyDescent="0.2">
      <c r="A204" t="s">
        <v>50</v>
      </c>
      <c r="E204" s="24" t="s">
        <v>244</v>
      </c>
    </row>
    <row r="205" spans="1:18" ht="38.25" x14ac:dyDescent="0.2">
      <c r="A205" s="17" t="s">
        <v>42</v>
      </c>
      <c r="B205" s="18" t="s">
        <v>245</v>
      </c>
      <c r="C205" s="18" t="s">
        <v>246</v>
      </c>
      <c r="D205" s="17" t="s">
        <v>239</v>
      </c>
      <c r="E205" s="19" t="s">
        <v>247</v>
      </c>
      <c r="F205" s="20" t="s">
        <v>241</v>
      </c>
      <c r="G205" s="21">
        <v>15</v>
      </c>
      <c r="H205" s="22">
        <v>0</v>
      </c>
      <c r="I205" s="22">
        <f>ROUND(ROUND(H205,2)*ROUND(G205,3),2)</f>
        <v>0</v>
      </c>
      <c r="O205">
        <f>(I205*21)/100</f>
        <v>0</v>
      </c>
      <c r="P205" t="s">
        <v>10</v>
      </c>
    </row>
    <row r="206" spans="1:18" x14ac:dyDescent="0.2">
      <c r="A206" s="23" t="s">
        <v>47</v>
      </c>
      <c r="E206" s="24" t="s">
        <v>242</v>
      </c>
    </row>
    <row r="207" spans="1:18" x14ac:dyDescent="0.2">
      <c r="A207" s="25" t="s">
        <v>48</v>
      </c>
      <c r="E207" s="26" t="s">
        <v>70</v>
      </c>
    </row>
    <row r="208" spans="1:18" ht="153" x14ac:dyDescent="0.2">
      <c r="A208" t="s">
        <v>50</v>
      </c>
      <c r="E208" s="24" t="s">
        <v>248</v>
      </c>
    </row>
    <row r="209" spans="1:18" ht="25.5" x14ac:dyDescent="0.2">
      <c r="A209" s="17" t="s">
        <v>42</v>
      </c>
      <c r="B209" s="18" t="s">
        <v>249</v>
      </c>
      <c r="C209" s="18" t="s">
        <v>250</v>
      </c>
      <c r="D209" s="17" t="s">
        <v>239</v>
      </c>
      <c r="E209" s="19" t="s">
        <v>251</v>
      </c>
      <c r="F209" s="20" t="s">
        <v>241</v>
      </c>
      <c r="G209" s="21">
        <v>4</v>
      </c>
      <c r="H209" s="22">
        <v>0</v>
      </c>
      <c r="I209" s="22">
        <f>ROUND(ROUND(H209,2)*ROUND(G209,3),2)</f>
        <v>0</v>
      </c>
      <c r="O209">
        <f>(I209*21)/100</f>
        <v>0</v>
      </c>
      <c r="P209" t="s">
        <v>10</v>
      </c>
    </row>
    <row r="210" spans="1:18" ht="25.5" x14ac:dyDescent="0.2">
      <c r="A210" s="23" t="s">
        <v>47</v>
      </c>
      <c r="E210" s="24" t="s">
        <v>252</v>
      </c>
    </row>
    <row r="211" spans="1:18" x14ac:dyDescent="0.2">
      <c r="A211" s="25" t="s">
        <v>48</v>
      </c>
      <c r="E211" s="26" t="s">
        <v>70</v>
      </c>
    </row>
    <row r="212" spans="1:18" ht="153" x14ac:dyDescent="0.2">
      <c r="A212" t="s">
        <v>50</v>
      </c>
      <c r="E212" s="24" t="s">
        <v>248</v>
      </c>
    </row>
    <row r="213" spans="1:18" ht="38.25" x14ac:dyDescent="0.2">
      <c r="A213" s="17" t="s">
        <v>42</v>
      </c>
      <c r="B213" s="18" t="s">
        <v>253</v>
      </c>
      <c r="C213" s="18" t="s">
        <v>254</v>
      </c>
      <c r="D213" s="17" t="s">
        <v>239</v>
      </c>
      <c r="E213" s="19" t="s">
        <v>255</v>
      </c>
      <c r="F213" s="20" t="s">
        <v>241</v>
      </c>
      <c r="G213" s="21">
        <v>1</v>
      </c>
      <c r="H213" s="22">
        <v>0</v>
      </c>
      <c r="I213" s="22">
        <f>ROUND(ROUND(H213,2)*ROUND(G213,3),2)</f>
        <v>0</v>
      </c>
      <c r="O213">
        <f>(I213*21)/100</f>
        <v>0</v>
      </c>
      <c r="P213" t="s">
        <v>10</v>
      </c>
    </row>
    <row r="214" spans="1:18" ht="51" x14ac:dyDescent="0.2">
      <c r="A214" s="23" t="s">
        <v>47</v>
      </c>
      <c r="E214" s="24" t="s">
        <v>256</v>
      </c>
    </row>
    <row r="215" spans="1:18" x14ac:dyDescent="0.2">
      <c r="A215" s="25" t="s">
        <v>48</v>
      </c>
      <c r="E215" s="26" t="s">
        <v>44</v>
      </c>
    </row>
    <row r="216" spans="1:18" ht="153" x14ac:dyDescent="0.2">
      <c r="A216" t="s">
        <v>50</v>
      </c>
      <c r="E216" s="24" t="s">
        <v>248</v>
      </c>
    </row>
    <row r="217" spans="1:18" ht="12.75" customHeight="1" x14ac:dyDescent="0.2">
      <c r="A217" s="3" t="s">
        <v>40</v>
      </c>
      <c r="B217" s="3"/>
      <c r="C217" s="27" t="s">
        <v>257</v>
      </c>
      <c r="D217" s="3"/>
      <c r="E217" s="15" t="s">
        <v>258</v>
      </c>
      <c r="F217" s="3"/>
      <c r="G217" s="3"/>
      <c r="H217" s="3"/>
      <c r="I217" s="28">
        <f>0+Q217</f>
        <v>0</v>
      </c>
      <c r="O217">
        <f>0+R217</f>
        <v>0</v>
      </c>
      <c r="Q217">
        <f>0+I218+I222</f>
        <v>0</v>
      </c>
      <c r="R217">
        <f>0+O218+O222</f>
        <v>0</v>
      </c>
    </row>
    <row r="218" spans="1:18" x14ac:dyDescent="0.2">
      <c r="A218" s="17" t="s">
        <v>42</v>
      </c>
      <c r="B218" s="18" t="s">
        <v>259</v>
      </c>
      <c r="C218" s="18" t="s">
        <v>260</v>
      </c>
      <c r="D218" s="17" t="s">
        <v>44</v>
      </c>
      <c r="E218" s="19" t="s">
        <v>261</v>
      </c>
      <c r="F218" s="20" t="s">
        <v>69</v>
      </c>
      <c r="G218" s="21">
        <v>2</v>
      </c>
      <c r="H218" s="22">
        <v>0</v>
      </c>
      <c r="I218" s="22">
        <f>ROUND(ROUND(H218,2)*ROUND(G218,3),2)</f>
        <v>0</v>
      </c>
      <c r="O218">
        <f>(I218*21)/100</f>
        <v>0</v>
      </c>
      <c r="P218" t="s">
        <v>10</v>
      </c>
    </row>
    <row r="219" spans="1:18" x14ac:dyDescent="0.2">
      <c r="A219" s="23" t="s">
        <v>47</v>
      </c>
      <c r="E219" s="24" t="s">
        <v>44</v>
      </c>
    </row>
    <row r="220" spans="1:18" x14ac:dyDescent="0.2">
      <c r="A220" s="25" t="s">
        <v>48</v>
      </c>
      <c r="E220" s="26" t="s">
        <v>49</v>
      </c>
    </row>
    <row r="221" spans="1:18" ht="25.5" x14ac:dyDescent="0.2">
      <c r="A221" t="s">
        <v>50</v>
      </c>
      <c r="E221" s="24" t="s">
        <v>262</v>
      </c>
    </row>
    <row r="222" spans="1:18" ht="25.5" x14ac:dyDescent="0.2">
      <c r="A222" s="17" t="s">
        <v>42</v>
      </c>
      <c r="B222" s="18" t="s">
        <v>263</v>
      </c>
      <c r="C222" s="18" t="s">
        <v>264</v>
      </c>
      <c r="D222" s="17" t="s">
        <v>44</v>
      </c>
      <c r="E222" s="19" t="s">
        <v>265</v>
      </c>
      <c r="F222" s="20" t="s">
        <v>56</v>
      </c>
      <c r="G222" s="21">
        <v>90</v>
      </c>
      <c r="H222" s="22">
        <v>0</v>
      </c>
      <c r="I222" s="22">
        <f>ROUND(ROUND(H222,2)*ROUND(G222,3),2)</f>
        <v>0</v>
      </c>
      <c r="O222">
        <f>(I222*21)/100</f>
        <v>0</v>
      </c>
      <c r="P222" t="s">
        <v>10</v>
      </c>
    </row>
    <row r="223" spans="1:18" x14ac:dyDescent="0.2">
      <c r="A223" s="23" t="s">
        <v>47</v>
      </c>
      <c r="E223" s="24" t="s">
        <v>44</v>
      </c>
    </row>
    <row r="224" spans="1:18" x14ac:dyDescent="0.2">
      <c r="A224" s="25" t="s">
        <v>48</v>
      </c>
      <c r="E224" s="26" t="s">
        <v>49</v>
      </c>
    </row>
    <row r="225" spans="1:5" x14ac:dyDescent="0.2">
      <c r="A225" t="s">
        <v>50</v>
      </c>
      <c r="E225" s="24" t="s">
        <v>44</v>
      </c>
    </row>
  </sheetData>
  <mergeCells count="12">
    <mergeCell ref="A7:A8"/>
    <mergeCell ref="B7:B8"/>
    <mergeCell ref="C7:C8"/>
    <mergeCell ref="D7:D8"/>
    <mergeCell ref="E7:E8"/>
    <mergeCell ref="F7:F8"/>
    <mergeCell ref="G7:G8"/>
    <mergeCell ref="H7:I7"/>
    <mergeCell ref="C3:D3"/>
    <mergeCell ref="C4:D4"/>
    <mergeCell ref="C5:D5"/>
    <mergeCell ref="C6:D6"/>
  </mergeCells>
  <pageMargins left="0.75" right="0.75" top="1" bottom="1" header="0.5" footer="0.5"/>
  <pageSetup paperSize="9" fitToHeight="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.1.1.2_PS 04-28-01_PS 04-28-01A</vt:lpstr>
    </vt:vector>
  </TitlesOfParts>
  <Company>SUDOP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Hanáková Hana Ing.</dc:creator>
  <cp:lastModifiedBy>Hanáková Hana Ing.</cp:lastModifiedBy>
  <dcterms:created xsi:type="dcterms:W3CDTF">2023-04-04T06:56:38Z</dcterms:created>
  <dcterms:modified xsi:type="dcterms:W3CDTF">2023-06-08T12:46:10Z</dcterms:modified>
</cp:coreProperties>
</file>