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4 (25-94)_20230606\Opravované soupisy prací_ZD č.4\"/>
    </mc:Choice>
  </mc:AlternateContent>
  <bookViews>
    <workbookView xWindow="0" yWindow="0" windowWidth="28800" windowHeight="12030"/>
  </bookViews>
  <sheets>
    <sheet name="D.1.2.1_PS 03-14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8" i="1" l="1"/>
  <c r="O396" i="1" s="1"/>
  <c r="I384" i="1"/>
  <c r="O392" i="1" s="1"/>
  <c r="O388" i="1"/>
  <c r="O384" i="1"/>
  <c r="I380" i="1" l="1"/>
  <c r="O380" i="1" s="1"/>
  <c r="I376" i="1"/>
  <c r="O376" i="1" s="1"/>
  <c r="I372" i="1"/>
  <c r="O372" i="1" s="1"/>
  <c r="I368" i="1"/>
  <c r="O368" i="1" s="1"/>
  <c r="I364" i="1"/>
  <c r="O364" i="1" s="1"/>
  <c r="I360" i="1"/>
  <c r="O360" i="1" s="1"/>
  <c r="I355" i="1"/>
  <c r="O355" i="1" s="1"/>
  <c r="I351" i="1"/>
  <c r="O351" i="1" s="1"/>
  <c r="I347" i="1"/>
  <c r="O347" i="1" s="1"/>
  <c r="I343" i="1"/>
  <c r="O343" i="1" s="1"/>
  <c r="I339" i="1"/>
  <c r="O339" i="1" s="1"/>
  <c r="O335" i="1"/>
  <c r="I335" i="1"/>
  <c r="I331" i="1"/>
  <c r="O331" i="1" s="1"/>
  <c r="I327" i="1"/>
  <c r="O327" i="1" s="1"/>
  <c r="I323" i="1"/>
  <c r="O323" i="1" s="1"/>
  <c r="I319" i="1"/>
  <c r="O319" i="1" s="1"/>
  <c r="O315" i="1"/>
  <c r="I315" i="1"/>
  <c r="I311" i="1"/>
  <c r="O311" i="1" s="1"/>
  <c r="I307" i="1"/>
  <c r="O307" i="1" s="1"/>
  <c r="I303" i="1"/>
  <c r="O303" i="1" s="1"/>
  <c r="I299" i="1"/>
  <c r="O299" i="1" s="1"/>
  <c r="O295" i="1"/>
  <c r="I295" i="1"/>
  <c r="I291" i="1"/>
  <c r="O291" i="1" s="1"/>
  <c r="I287" i="1"/>
  <c r="O287" i="1" s="1"/>
  <c r="I283" i="1"/>
  <c r="O283" i="1" s="1"/>
  <c r="I279" i="1"/>
  <c r="O279" i="1" s="1"/>
  <c r="I275" i="1"/>
  <c r="O275" i="1" s="1"/>
  <c r="I271" i="1"/>
  <c r="O271" i="1" s="1"/>
  <c r="I267" i="1"/>
  <c r="O267" i="1" s="1"/>
  <c r="I263" i="1"/>
  <c r="O263" i="1" s="1"/>
  <c r="I259" i="1"/>
  <c r="O259" i="1" s="1"/>
  <c r="I255" i="1"/>
  <c r="O255" i="1" s="1"/>
  <c r="O251" i="1"/>
  <c r="I251" i="1"/>
  <c r="I247" i="1"/>
  <c r="O247" i="1" s="1"/>
  <c r="I243" i="1"/>
  <c r="O243" i="1" s="1"/>
  <c r="I239" i="1"/>
  <c r="O239" i="1" s="1"/>
  <c r="I235" i="1"/>
  <c r="O235" i="1" s="1"/>
  <c r="O231" i="1"/>
  <c r="I231" i="1"/>
  <c r="I227" i="1"/>
  <c r="O227" i="1" s="1"/>
  <c r="I223" i="1"/>
  <c r="O223" i="1" s="1"/>
  <c r="I219" i="1"/>
  <c r="O219" i="1" s="1"/>
  <c r="I215" i="1"/>
  <c r="O215" i="1" s="1"/>
  <c r="I211" i="1"/>
  <c r="O211" i="1" s="1"/>
  <c r="I207" i="1"/>
  <c r="O207" i="1" s="1"/>
  <c r="I203" i="1"/>
  <c r="O203" i="1" s="1"/>
  <c r="I199" i="1"/>
  <c r="O199" i="1" s="1"/>
  <c r="I195" i="1"/>
  <c r="O195" i="1" s="1"/>
  <c r="I191" i="1"/>
  <c r="O191" i="1" s="1"/>
  <c r="I187" i="1"/>
  <c r="O187" i="1" s="1"/>
  <c r="I183" i="1"/>
  <c r="O183" i="1" s="1"/>
  <c r="I179" i="1"/>
  <c r="O179" i="1" s="1"/>
  <c r="I175" i="1"/>
  <c r="O175" i="1" s="1"/>
  <c r="I171" i="1"/>
  <c r="O171" i="1" s="1"/>
  <c r="I167" i="1"/>
  <c r="O167" i="1" s="1"/>
  <c r="I163" i="1"/>
  <c r="O163" i="1" s="1"/>
  <c r="I159" i="1"/>
  <c r="O159" i="1" s="1"/>
  <c r="I155" i="1"/>
  <c r="O155" i="1" s="1"/>
  <c r="I151" i="1"/>
  <c r="O151" i="1" s="1"/>
  <c r="I147" i="1"/>
  <c r="O147" i="1" s="1"/>
  <c r="I143" i="1"/>
  <c r="O143" i="1" s="1"/>
  <c r="I139" i="1"/>
  <c r="O139" i="1" s="1"/>
  <c r="I135" i="1"/>
  <c r="O135" i="1" s="1"/>
  <c r="I131" i="1"/>
  <c r="O131" i="1" s="1"/>
  <c r="I127" i="1"/>
  <c r="O127" i="1" s="1"/>
  <c r="I123" i="1"/>
  <c r="O123" i="1" s="1"/>
  <c r="I119" i="1"/>
  <c r="O119" i="1" s="1"/>
  <c r="I115" i="1"/>
  <c r="O115" i="1" s="1"/>
  <c r="I111" i="1"/>
  <c r="O111" i="1" s="1"/>
  <c r="I107" i="1"/>
  <c r="O107" i="1" s="1"/>
  <c r="I103" i="1"/>
  <c r="O103" i="1" s="1"/>
  <c r="I99" i="1"/>
  <c r="O99" i="1" s="1"/>
  <c r="I95" i="1"/>
  <c r="O95" i="1" s="1"/>
  <c r="I91" i="1"/>
  <c r="O91" i="1" s="1"/>
  <c r="I87" i="1"/>
  <c r="O87" i="1" s="1"/>
  <c r="I83" i="1"/>
  <c r="O83" i="1" s="1"/>
  <c r="I79" i="1"/>
  <c r="O79" i="1" s="1"/>
  <c r="I75" i="1"/>
  <c r="O75" i="1" s="1"/>
  <c r="I71" i="1"/>
  <c r="O71" i="1" s="1"/>
  <c r="I67" i="1"/>
  <c r="O67" i="1" s="1"/>
  <c r="I63" i="1"/>
  <c r="O63" i="1" s="1"/>
  <c r="I59" i="1"/>
  <c r="O59" i="1" s="1"/>
  <c r="I55" i="1"/>
  <c r="O55" i="1" s="1"/>
  <c r="I51" i="1"/>
  <c r="O51" i="1" s="1"/>
  <c r="I47" i="1"/>
  <c r="O47" i="1" s="1"/>
  <c r="I43" i="1"/>
  <c r="O43" i="1" s="1"/>
  <c r="I39" i="1"/>
  <c r="O39" i="1" s="1"/>
  <c r="I35" i="1"/>
  <c r="O35" i="1" s="1"/>
  <c r="I31" i="1"/>
  <c r="O31" i="1" s="1"/>
  <c r="I27" i="1"/>
  <c r="O27" i="1" s="1"/>
  <c r="I22" i="1"/>
  <c r="O22" i="1" s="1"/>
  <c r="O18" i="1"/>
  <c r="I18" i="1"/>
  <c r="I14" i="1"/>
  <c r="O14" i="1" s="1"/>
  <c r="I10" i="1"/>
  <c r="O10" i="1" s="1"/>
  <c r="R359" i="1" l="1"/>
  <c r="O359" i="1" s="1"/>
  <c r="Q359" i="1"/>
  <c r="I359" i="1" s="1"/>
  <c r="Q26" i="1"/>
  <c r="I26" i="1" s="1"/>
  <c r="R9" i="1"/>
  <c r="O9" i="1" s="1"/>
  <c r="R26" i="1"/>
  <c r="O26" i="1" s="1"/>
  <c r="Q9" i="1"/>
  <c r="I9" i="1" s="1"/>
  <c r="I3" i="1" l="1"/>
  <c r="O2" i="1"/>
</calcChain>
</file>

<file path=xl/sharedStrings.xml><?xml version="1.0" encoding="utf-8"?>
<sst xmlns="http://schemas.openxmlformats.org/spreadsheetml/2006/main" count="1300" uniqueCount="402">
  <si>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</si>
  <si>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</si>
  <si>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</si>
  <si>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</si>
  <si>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</si>
  <si>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</si>
  <si>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</si>
  <si>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</si>
  <si>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PS 03-14-01</t>
  </si>
  <si>
    <t>0,00</t>
  </si>
  <si>
    <t>2</t>
  </si>
  <si>
    <t>O</t>
  </si>
  <si>
    <t>Objekt:</t>
  </si>
  <si>
    <t>D.1.2.1</t>
  </si>
  <si>
    <t>MÍSTNÍ KABELIZACE</t>
  </si>
  <si>
    <t>15,00</t>
  </si>
  <si>
    <t>O1</t>
  </si>
  <si>
    <t>Rozpočet:</t>
  </si>
  <si>
    <t>žst. Brno - Kr. Pole, MK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</si>
  <si>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</si>
  <si>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</si>
  <si>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</si>
  <si>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</si>
  <si>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</si>
  <si>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</si>
  <si>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</si>
  <si>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</si>
  <si>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</si>
  <si>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</si>
  <si>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</si>
  <si>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</si>
  <si>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</si>
  <si>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</si>
  <si>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</si>
  <si>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</si>
  <si>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</si>
  <si>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</si>
  <si>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</si>
  <si>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</si>
  <si>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</si>
  <si>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13283</t>
  </si>
  <si>
    <t/>
  </si>
  <si>
    <t>HLOUBENÍ RÝH ŠÍŘ DO 2M PAŽ I NEPAŽ TŘ. II</t>
  </si>
  <si>
    <t>M3</t>
  </si>
  <si>
    <t>PP</t>
  </si>
  <si>
    <t>VV</t>
  </si>
  <si>
    <t>délkaD 1200=1 200,000 [A] 
šířkaD 0,5=0,500 [B] 
výškaD 0,7=0,700 [C] 
A*B*C=420,000 [D] 
délkaP 1200=1 200,000 [E] 
šířkaP 0,3=0,300 [F] 
výškaP 0,3=0,300 [G] 
E*F*G=108,000 [H] 
H+D=528,000 [I]</t>
  </si>
  <si>
    <t>TS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</si>
  <si>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</si>
  <si>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</si>
  <si>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</si>
  <si>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</si>
  <si>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</si>
  <si>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</si>
  <si>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</si>
  <si>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</si>
  <si>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</si>
  <si>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</si>
  <si>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délkaD 1200=1 200,000 [A] 
šířkaD 0,5=0,500 [B] 
výškaD 0,1=0,100 [C] 
A*B*C=60,000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</si>
  <si>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</si>
  <si>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</si>
  <si>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Přidružená stavební výroba</t>
  </si>
  <si>
    <t>701005</t>
  </si>
  <si>
    <t>VYHLEDÁVACÍ MARKER ZEMNÍ S MOŽNOSTÍ ZÁPISU</t>
  </si>
  <si>
    <t>KUS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</si>
  <si>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</si>
  <si>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</si>
  <si>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</si>
  <si>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</si>
  <si>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702212</t>
  </si>
  <si>
    <t>KABELOVÁ CHRÁNIČKA ZEMNÍ DN PŘES 100 DO 200 MM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</si>
  <si>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</si>
  <si>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8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</si>
  <si>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</si>
  <si>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</si>
  <si>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</si>
  <si>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702810</t>
  </si>
  <si>
    <t>VYČIŠTĚNÍ STÁVAJÍCÍHO KABELOVÉHO PROSTUPU Z TVÁRNIC NEBO CHRÁNIČEK S KABELOVOU KOMOROU</t>
  </si>
  <si>
    <t>1. Položka obsahuje:  
 – vysekání otvoru pro skříň a kabelový svod v průměrném zdivu včetně odstranění případného obkladu  
 – zazdění skříně a kabelového svodu včetně kompletní obnovy omítek/fasády nebo obkladů  
 – pomocné mechanismy  
2. Položka neobsahuje:  
 X  
3. Způsob měření:  
Udává se počet kusů kompletní konstrukce nebo práce.</t>
  </si>
  <si>
    <t>702830</t>
  </si>
  <si>
    <t>VYČIŠTĚNÍ STÁVAJÍCÍHO KABELOVÉHO PROSTUPU ZE ŽLABŮ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</si>
  <si>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</si>
  <si>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11</t>
  </si>
  <si>
    <t>702901</t>
  </si>
  <si>
    <t>ZASYPÁNÍ KABELOVÉHO ŽLABU VRSTVOU Z PŘESÁTÉHO PÍSKU SVĚTLÉ ŠÍŘKY DO 120 MM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</si>
  <si>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</si>
  <si>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12</t>
  </si>
  <si>
    <t>703421</t>
  </si>
  <si>
    <t>ELEKTROINSTALAČNÍ TRUBKA PLASTOVÁ UV STABILNÍ VČETNĚ UPEVNĚNÍ A PŘÍSLUŠENSTVÍ DN PRŮMĚRU DO 25 MM</t>
  </si>
  <si>
    <t>1. Položka obsahuje:  
 – přípravu podkladu pro osazení  
2. Položka neobsahuje:  
 X  
3. Způsob měření:  
Měří se metr délkový.</t>
  </si>
  <si>
    <t>13</t>
  </si>
  <si>
    <t>703722</t>
  </si>
  <si>
    <t>KABELOVÁ PŘÍCHYTKA PRO ROZSAH UPNUTÍ OD 26 DO 50 MM</t>
  </si>
  <si>
    <t>1. Položka obsahuje:  
 – protažení tyčí, vyčištění otvoru čistící soupravou  
 – zatažení konopného lana (nebo ocelového)  
 – pomocné mechanismy  
2. Položka neobsahuje:  
 X  
3. Způsob měření:  
Měří se metr délkový.</t>
  </si>
  <si>
    <t>14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</si>
  <si>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</si>
  <si>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</si>
  <si>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</si>
  <si>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15</t>
  </si>
  <si>
    <t>703763</t>
  </si>
  <si>
    <t>KABELOVÁ UCPÁVKA VODĚ ODOLNÁ PRO VNITŘNÍ PRŮMĚR OTVORU 105 - 185MM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</si>
  <si>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</si>
  <si>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16</t>
  </si>
  <si>
    <t>709210</t>
  </si>
  <si>
    <t>KŘIŽOVATKA KABELOVÝCH VEDENÍ SE STÁVAJÍCÍ INŽENÝRSKOU SÍTÍ (KABELEM, POTRUBÍM APOD.)</t>
  </si>
  <si>
    <t>17</t>
  </si>
  <si>
    <t>741C06</t>
  </si>
  <si>
    <t>VYVEDENÍ UZEMŇOVACÍCH VODIČŮ NA POVRCH/KONSTRUKCI</t>
  </si>
  <si>
    <t>KPL</t>
  </si>
  <si>
    <t>1. Položka obsahuje: 
 – vodivé připojení vodiče na konstrukci 
 – dělení, tvarování, spojování 
 – ochranný i barevný nátěr spoje dle příslušných norem 
2. Položka neobsahuje: 
 X 
3. Způsob měření: 
Udává se počet kusů kompletní konstrukce nebo práce.</t>
  </si>
  <si>
    <t>18</t>
  </si>
  <si>
    <t>75I211</t>
  </si>
  <si>
    <t>KABEL ZEMNÍ DVOUPLÁŠŤOVÝ BEZ PANCÍŘE PRŮMĚRU ŽÍLY 0,6 MM DO 5XN</t>
  </si>
  <si>
    <t>KMČTYŘKA</t>
  </si>
  <si>
    <t>3XN  3=3,000 [A] 
délka 1,01=1,010 [B] 
a*b=3,030 [E]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</si>
  <si>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</si>
  <si>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19</t>
  </si>
  <si>
    <t>75I212</t>
  </si>
  <si>
    <t>KABEL ZEMNÍ DVOUPLÁŠŤOVÝ BEZ PANCÍŘE PRŮMĚRU ŽÍLY 0,6 MM DO 25XN</t>
  </si>
  <si>
    <t>20XN 20=20,000 [A] 
délka 0,4=0,400 [B] 
a*b=8,000 [C]</t>
  </si>
  <si>
    <t>20</t>
  </si>
  <si>
    <t>75I21X</t>
  </si>
  <si>
    <t>KABEL ZEMNÍ DVOUPLÁŠŤOVÝ BEZ PANCÍŘE PRŮMĚRU ŽÍLY 0,6 MM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</si>
  <si>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</si>
  <si>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21</t>
  </si>
  <si>
    <t>75I312</t>
  </si>
  <si>
    <t>KABEL ZEMNÍ DVOUPLÁŠŤOVÝ S PANCÍŘEM PRŮMĚRU ŽÍLY 0,6 MM DO 25XN</t>
  </si>
  <si>
    <t>10XN 10=10,000 [A] 
délka 0,680=0,680 [B] 
A*B=6,800 [C]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</si>
  <si>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 a montáž specifikované kabelizace se měří v délce udané v kmčtyřkách.</t>
  </si>
  <si>
    <t>22</t>
  </si>
  <si>
    <t>75I31X</t>
  </si>
  <si>
    <t>KABEL ZEMNÍ DVOUPLÁŠŤOVÝ S PANCÍŘEM PRŮMĚRU ŽÍLY 0,6 MM - MONTÁŽ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</si>
  <si>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</si>
  <si>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23</t>
  </si>
  <si>
    <t>75I811</t>
  </si>
  <si>
    <t>KABEL OPTICKÝ SINGLEMODE DO 12 VLÁKEN</t>
  </si>
  <si>
    <t>KMVLÁKNO</t>
  </si>
  <si>
    <t>6vláken 6=6,000 [A] 
délka     2,060=2,060 [B] 
12 vláken 12=12,000 [C] 
délka         1,75=1,750 [D] 
a*b+c*d=33,360 [E]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</si>
  <si>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</si>
  <si>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24</t>
  </si>
  <si>
    <t>75I812</t>
  </si>
  <si>
    <t>KABEL OPTICKÝ SINGLEMODE DO 36 VLÁKEN</t>
  </si>
  <si>
    <t>24 vláken 24=24,000 [A] 
délka 0,27=0,270 [B] 
a*b 
=6,480 [C]</t>
  </si>
  <si>
    <t>25</t>
  </si>
  <si>
    <t>75I813</t>
  </si>
  <si>
    <t>KABEL OPTICKÝ SINGLEMODE DO 72 VLÁKEN</t>
  </si>
  <si>
    <t>72 vláken 72=72,000 [A] 
délka 0,8=0,800 [B] 
a*b=57,600 [C]</t>
  </si>
  <si>
    <t>26</t>
  </si>
  <si>
    <t>75I81X</t>
  </si>
  <si>
    <t>KABEL OPTICKÝ SINGLEMODE - MONTÁŽ</t>
  </si>
  <si>
    <t>1. Položka obsahuje:  
 – práce spojené s montáží specifikované kabelizace specifikovaným způsobem (uložení na konstrukci,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</si>
  <si>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27</t>
  </si>
  <si>
    <t>75I81Y</t>
  </si>
  <si>
    <t>KABEL OPTICKÝ SINGLEMODE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</si>
  <si>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</si>
  <si>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28</t>
  </si>
  <si>
    <t>75I841</t>
  </si>
  <si>
    <t>KABEL OPTICKÝ - REZERVA DO 500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</si>
  <si>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</si>
  <si>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29</t>
  </si>
  <si>
    <t>75I84X</t>
  </si>
  <si>
    <t>KABEL OPTICKÝ - REZERVA DO 500 MM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</si>
  <si>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</si>
  <si>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30</t>
  </si>
  <si>
    <t>75I911</t>
  </si>
  <si>
    <t>OPTOTRUBKA HDPE PRŮMĚRU DO 40 MM</t>
  </si>
  <si>
    <t>prov: 340+25+870+230+390+390=2 245,000 [A] 
def: 520+360+800+800=2 480,000 [B] 
A+B=4 725,000 [C]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</si>
  <si>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</si>
  <si>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31</t>
  </si>
  <si>
    <t>75I91X</t>
  </si>
  <si>
    <t>OPTOTRUBKA HDPE - MONTÁŽ</t>
  </si>
  <si>
    <t>32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</si>
  <si>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</si>
  <si>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</si>
  <si>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</si>
  <si>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</si>
  <si>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33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</si>
  <si>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</si>
  <si>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</si>
  <si>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</si>
  <si>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34</t>
  </si>
  <si>
    <t>75IA51</t>
  </si>
  <si>
    <t>OPTOTRUBKOVÁ KONCOVKA PRŮMĚRU DO 40 MM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</si>
  <si>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</si>
  <si>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35</t>
  </si>
  <si>
    <t>75IA5X</t>
  </si>
  <si>
    <t>OPTOTRUBKOVÁ KONCOVKA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</si>
  <si>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</si>
  <si>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36</t>
  </si>
  <si>
    <t>75IA71</t>
  </si>
  <si>
    <t>OPTOTRUBKOVÁ PRŮCHODKA PRŮMĚRU DO 40 MM</t>
  </si>
  <si>
    <t>37</t>
  </si>
  <si>
    <t>75IA7X</t>
  </si>
  <si>
    <t>OPTOTRUBKOVÁ PRŮCHODKA - MONTÁŽ</t>
  </si>
  <si>
    <t>38</t>
  </si>
  <si>
    <t>75IB21</t>
  </si>
  <si>
    <t>MIKROTRUBIČKA PŘES 10/8 MM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</si>
  <si>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zafouknutí,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</si>
  <si>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39</t>
  </si>
  <si>
    <t>75IB2X</t>
  </si>
  <si>
    <t>MIKROTRUBIČKA PŘES 10/8 MM - MONTÁŽ</t>
  </si>
  <si>
    <t>1. Položka obsahuje: 
 – práce spojené s montáží specifikované kabelizace specifikovaným způsobem (uložení na konstrukci, uložení, zafouknutí,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</si>
  <si>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40</t>
  </si>
  <si>
    <t>75IEE1</t>
  </si>
  <si>
    <t>OPTICKÝ ROZVADĚČ 19" PROVEDENÍ DO 12 VLÁKEN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</si>
  <si>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</si>
  <si>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41</t>
  </si>
  <si>
    <t>75IEE2</t>
  </si>
  <si>
    <t>OPTICKÝ ROZVADĚČ 19" PROVEDENÍ 24 VLÁKEN</t>
  </si>
  <si>
    <t>42</t>
  </si>
  <si>
    <t>75IEE5</t>
  </si>
  <si>
    <t>OPTICKÝ ROZVADĚČ 19" PROVEDENÍ DO 144 VLÁKEN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</si>
  <si>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</si>
  <si>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43</t>
  </si>
  <si>
    <t>75IEEX</t>
  </si>
  <si>
    <t>OPTICKÝ ROZVADĚČ 19" PROVEDENÍ - MONTÁŽ</t>
  </si>
  <si>
    <t>44</t>
  </si>
  <si>
    <t>75IEF1</t>
  </si>
  <si>
    <t>OPTICKÝ ROZVADĚČ NA ZEĎ DO 12 VLÁKEN</t>
  </si>
  <si>
    <t>45</t>
  </si>
  <si>
    <t>75IEFX</t>
  </si>
  <si>
    <t>OPTICKÝ ROZVADĚČ NA ZEĎ - MONTÁŽ</t>
  </si>
  <si>
    <t>46</t>
  </si>
  <si>
    <t>75IF21</t>
  </si>
  <si>
    <t>ROZPOJOVACÍ SVORKOVNICE 2/10, 2/8</t>
  </si>
  <si>
    <t>47</t>
  </si>
  <si>
    <t>75IF2X</t>
  </si>
  <si>
    <t>ROZPOJOVACÍ SVORKOVNICE 2/10, 2/8 - MONTÁŽ</t>
  </si>
  <si>
    <t>48</t>
  </si>
  <si>
    <t>75IF31</t>
  </si>
  <si>
    <t>ZEMNÍCÍ SVORKOVNICE</t>
  </si>
  <si>
    <t>49</t>
  </si>
  <si>
    <t>75IF3X</t>
  </si>
  <si>
    <t>ZEMNÍCÍ SVORKOVNICE - MONTÁŽ</t>
  </si>
  <si>
    <t>50</t>
  </si>
  <si>
    <t>75IF51</t>
  </si>
  <si>
    <t>MONTÁŽNÍ RÁM 15+1</t>
  </si>
  <si>
    <t>51</t>
  </si>
  <si>
    <t>75IF5X</t>
  </si>
  <si>
    <t>MONTÁŽNÍ RÁM 15+1 - MONTÁŽ</t>
  </si>
  <si>
    <t>52</t>
  </si>
  <si>
    <t>75IFA1</t>
  </si>
  <si>
    <t>NOSNÍK BLESKOJISTEK</t>
  </si>
  <si>
    <t>53</t>
  </si>
  <si>
    <t>75IFAX</t>
  </si>
  <si>
    <t>NOSNÍK BLESKOJISTEK - MONTÁŽ</t>
  </si>
  <si>
    <t>54</t>
  </si>
  <si>
    <t>75IFB1</t>
  </si>
  <si>
    <t>BLESKOJISTKA</t>
  </si>
  <si>
    <t>55</t>
  </si>
  <si>
    <t>75IFBX</t>
  </si>
  <si>
    <t>BLESKOJISTKA - MONTÁŽ</t>
  </si>
  <si>
    <t>56</t>
  </si>
  <si>
    <t>75IH11</t>
  </si>
  <si>
    <t>UKONČENÍ KABELU CELOPLASTOVÉHO BEZ PANCÍŘE DO 40 ŽIL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</si>
  <si>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</si>
  <si>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57</t>
  </si>
  <si>
    <t>75IH13</t>
  </si>
  <si>
    <t>UKONČENÍ KABELU CELOPLASTOVÉHO BEZ PANCÍŘE DO 200 ŽIL</t>
  </si>
  <si>
    <t>58</t>
  </si>
  <si>
    <t>75IH21</t>
  </si>
  <si>
    <t>UKONČENÍ KABELU CELOPLASTOVÝHO S PANCÍŘEM DO 40 ŽIL</t>
  </si>
  <si>
    <t>59</t>
  </si>
  <si>
    <t>75IH31</t>
  </si>
  <si>
    <t>UKONČENÍ KABELU FORMA KABELOVÁ DÉLKY DO 0,5 M DO 5XN</t>
  </si>
  <si>
    <t>60</t>
  </si>
  <si>
    <t>75IH42</t>
  </si>
  <si>
    <t>UKONČENÍ KABELU FORMA KABELOVÁ DÉLKY PŘES 0,5 M DO 25XN</t>
  </si>
  <si>
    <t>61</t>
  </si>
  <si>
    <t>75IH61</t>
  </si>
  <si>
    <t>UKONČENÍ KABELU OPTICKÉHO DO 12 VLÁKEN</t>
  </si>
  <si>
    <t>62</t>
  </si>
  <si>
    <t>75IH62</t>
  </si>
  <si>
    <t>UKONČENÍ KABELU OPTICKÉHO DO 36 VLÁKEN</t>
  </si>
  <si>
    <t>63</t>
  </si>
  <si>
    <t>75IH63</t>
  </si>
  <si>
    <t>UKONČENÍ KABELU OPTICKÉHO DO 72 VLÁKEN</t>
  </si>
  <si>
    <t>64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</si>
  <si>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</si>
  <si>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65</t>
  </si>
  <si>
    <t>75IH64</t>
  </si>
  <si>
    <t>UKONČENÍ KABELU OPTICKÉHO PŘES 72 VLÁKEN</t>
  </si>
  <si>
    <t>66</t>
  </si>
  <si>
    <t>75IH71</t>
  </si>
  <si>
    <t>UKONČENÍ KABELU SMRŠŤOVACÍ KONCOVKA DO 40 MM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</si>
  <si>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</si>
  <si>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67</t>
  </si>
  <si>
    <t>75IH7X</t>
  </si>
  <si>
    <t>UKONČENÍ KABELU SMRŠŤOVACÍ KONCOVKA - MONTÁŽ</t>
  </si>
  <si>
    <t>68</t>
  </si>
  <si>
    <t>75IH91</t>
  </si>
  <si>
    <t>UKONČENÍ KABELU ŠTÍTEK KABELOVÝ</t>
  </si>
  <si>
    <t>69</t>
  </si>
  <si>
    <t>75IH9X</t>
  </si>
  <si>
    <t>UKONČENÍ KABELU ŠTÍTEK KABELOVÝ - MONTÁŽ</t>
  </si>
  <si>
    <t>70</t>
  </si>
  <si>
    <t>75II21</t>
  </si>
  <si>
    <t>SPOJKA PRO CELOPLASTOVÉ KABELY S PANCÍŘEM DO 100 ŽIL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</si>
  <si>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</si>
  <si>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71</t>
  </si>
  <si>
    <t>75II2X</t>
  </si>
  <si>
    <t>SPOJKA PRO CELOPLASTOVÉ KABELY S PANCÍŘEM - MONTÁŽ</t>
  </si>
  <si>
    <t>72</t>
  </si>
  <si>
    <t>75II71</t>
  </si>
  <si>
    <t>SPOJKA OPTICKÁ DO 72 VLÁKEN</t>
  </si>
  <si>
    <t>73</t>
  </si>
  <si>
    <t>75II7X</t>
  </si>
  <si>
    <t>SPOJKA OPTICKÁ - MONTÁŽ</t>
  </si>
  <si>
    <t>74</t>
  </si>
  <si>
    <t>75IJ11</t>
  </si>
  <si>
    <t>MĚŘENÍ - ZŘÍZENÍ VÝVODU KABELOVÉHO PLÁŠTĚ PRO MĚŘENÍ</t>
  </si>
  <si>
    <t>1. Položka obsahuje: 
 – kompletní zřízení vývodu pro měření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</si>
  <si>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75</t>
  </si>
  <si>
    <t>75IJ12</t>
  </si>
  <si>
    <t>MĚŘENÍ JEDNOSMĚRNÉ NA SDĚLOVACÍM KABELU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</si>
  <si>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kusů, jeden kus odpovídá měřenému páru v kabelu.</t>
  </si>
  <si>
    <t>76</t>
  </si>
  <si>
    <t>75J222</t>
  </si>
  <si>
    <t>KABEL SDĚLOVACÍ PRO VNITŘNÍ POUŽITÍ DO 20 PÁRŮ PRŮMĚRU 0,5 MM</t>
  </si>
  <si>
    <t>KMPÁR</t>
  </si>
  <si>
    <t>20*0,1=2,000 [A]</t>
  </si>
  <si>
    <t>1. Položka obsahuje:  
 – dodávku specifikovaného kabelu včetně potřebného drobného montážního materiálu  
 – dopravu a skladování  
 – práce spojené s uložením specifikovaného kabelu specifikovaným způsobem  
 – veškeré potřebné mechanizmy, včetně obsluhy, náklady na mzdy a přibližné (průměrné) náklady na pořízení potřebných materiálů  
2. Položka neobsahuje:  
 X  
3. Způsob měření:  
Dodávka specifikovaného kabelu se měří v délce kabelu udané v kmpárech.</t>
  </si>
  <si>
    <t>77</t>
  </si>
  <si>
    <t>75J23X</t>
  </si>
  <si>
    <t>KABEL SDĚLOVACÍ, MONTÁŽ A UPEVNĚNÍ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</si>
  <si>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</si>
  <si>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78</t>
  </si>
  <si>
    <t>75L191</t>
  </si>
  <si>
    <t>KABEL SILOVÝ PRO ROZHLAS PRŮMĚRU DO 1,5 MM2</t>
  </si>
  <si>
    <t>kmžíla</t>
  </si>
  <si>
    <t>1. Položka obsahuje: 
 – dodávku specifikovaného kabelu včetně potřebného drobného montážního materiálu 
 – dopravu a skladování 
 – práce spojené s uložením specifikovaného kabelu specifikovaným způsobem 
 – veškeré potřebné mechanizmy, včetně obsluhy, náklady na mzdy a přibližné (průměrné) náklady na pořízení potřebných materiálů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kmžíla.</t>
  </si>
  <si>
    <t>79</t>
  </si>
  <si>
    <t>75L19X</t>
  </si>
  <si>
    <t>KABEL SILOVÝ PRO ROZHLAS - MONTÁŽ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</si>
  <si>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kmžíla.</t>
  </si>
  <si>
    <t>80</t>
  </si>
  <si>
    <t>R74F331</t>
  </si>
  <si>
    <t>DOHLED SPRÁVCE ZAŘÍZENÍ</t>
  </si>
  <si>
    <t>HOD</t>
  </si>
  <si>
    <t>1. Položka obsahuje: 
 – zajištění pracoviště TDI vč. nájmu pracovníků a poUŽITÝch mechanismů nutných k výkonu 
2. Položka neobsahuje: 
 X 
3. Způsob měření: 
Udává se čas v hodinách.</t>
  </si>
  <si>
    <t>81</t>
  </si>
  <si>
    <t>R75D166</t>
  </si>
  <si>
    <t>Technologický kontejner, izolovaný, s klimatizací a nn rozvody - dovoz, odvoz dem., mont</t>
  </si>
  <si>
    <t>1. Položka obsahuje: 
 – pronájem technologického kontejneru, izolovaného, s klimatizací, vnitřní kabelizací a požadovaným vybavením, doprava do staveništního skladu a zpět 
 – všechny náklady na pronájem technologického kontejneru, izolovaného, s klimatizací a vnitřní kabelizací a požadovaným vybavením včetně pomocného materiálu, náklady na dopravu do staveništního skladu a zpět 
 – montáž a po skončení pronájmu i demontáž zařízení</t>
  </si>
  <si>
    <t>82</t>
  </si>
  <si>
    <t>R75IFDY</t>
  </si>
  <si>
    <t>Demontáž stávajícího/provizorního sdělovacího zařízení</t>
  </si>
  <si>
    <t>CELEK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</si>
  <si>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Měří se metr délkový.</t>
  </si>
  <si>
    <t>83</t>
  </si>
  <si>
    <t>R75IH64</t>
  </si>
  <si>
    <t>PŘEPOJENÍ OKRUHŮ</t>
  </si>
  <si>
    <t>84</t>
  </si>
  <si>
    <t>R75IK21</t>
  </si>
  <si>
    <t>MĚŘENÍ KOMPLEXNÍ OPTICKÉHO KABELU</t>
  </si>
  <si>
    <t>VLÁKNO</t>
  </si>
  <si>
    <t>1. Položka obsahuje: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</si>
  <si>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85</t>
  </si>
  <si>
    <t>R75O2F1</t>
  </si>
  <si>
    <t>KABELOVÁ KNIHA - VYHOTOVENÍ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</si>
  <si>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metrů pro které byla vyhotovena kabelová kniha.</t>
  </si>
  <si>
    <t>86</t>
  </si>
  <si>
    <t>R75O811</t>
  </si>
  <si>
    <t>HLASITÉ DOROZUMÍVÁCÍ ZAŘÍZENÍ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</si>
  <si>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</si>
  <si>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87</t>
  </si>
  <si>
    <t>R75O81X</t>
  </si>
  <si>
    <t>HLASITÉ DOROZUMÍVÁCÍ ZAŘÍZENÍ - MONTÁŽ</t>
  </si>
  <si>
    <t>990</t>
  </si>
  <si>
    <t>Likvidace odpadů vč. dopravy</t>
  </si>
  <si>
    <t>88</t>
  </si>
  <si>
    <t>R015240</t>
  </si>
  <si>
    <t>90</t>
  </si>
  <si>
    <t>POPLATKY ZA LIKVIDACI ODPADŮ NEKONTAMINOVANÝCH - 20 03 01 SMĚSNÝ KOMUNÁLNÍ ODPAD, VČETNĚ DOPRAVY</t>
  </si>
  <si>
    <t>T</t>
  </si>
  <si>
    <t>Evidenční položka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</si>
  <si>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</si>
  <si>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89</t>
  </si>
  <si>
    <t>R015810</t>
  </si>
  <si>
    <t>POPLATKY ZA LIKVIDACI ODPADŮ NEKONTAMINOVANÝCH - 17 04 05 - ŽELEZNÝ A OCELOVÝ ŠROT, VČETNĚ DOPRAVY</t>
  </si>
  <si>
    <t>Evidenční položka     
Druhotná surovina - výkup</t>
  </si>
  <si>
    <t>R015890</t>
  </si>
  <si>
    <t>POPLATKY ZA LIKVIDACI ODPADŮ NEKONTAMINOVANÝCH - 17 04 11 - KABELY A VODIČE BEZ NEBEZPEČNÝCH LÁTEK, VČETNĚ DOPRAVY</t>
  </si>
  <si>
    <t>91</t>
  </si>
  <si>
    <t>R015910</t>
  </si>
  <si>
    <t>POPLATKY ZA LIKVIDACI ODPADŮ NEKONTAMINOVANÝCH - 15 01 02 - OBALY PLASTOVÉ, VČETNĚ DOPRAVY</t>
  </si>
  <si>
    <t>92</t>
  </si>
  <si>
    <t>R015920</t>
  </si>
  <si>
    <t>POPLATKY ZA LIKVIDACI ODPADŮ NEKONTAMINOVANÝCH - 15 01 01 - OBALY PAPÍROVÉ, VČETNĚ DOPRAVY</t>
  </si>
  <si>
    <t>93</t>
  </si>
  <si>
    <t>R015930</t>
  </si>
  <si>
    <t>POPLATKY ZA LIKVIDACI ODPADŮ NEKONTAMINOVANÝCH - 15 01 03 - OBALY DŘEVĚNÉ, VČETNĚ DOPRAVY</t>
  </si>
  <si>
    <t>R75I211</t>
  </si>
  <si>
    <t>KABEL ZEMNÍ DVOUPLÁŠŤOVÝ BEZ PANCÍŘE PRŮMĚRU ŽÍLY 0,4 MM DO 5XN</t>
  </si>
  <si>
    <t>3*0,46=1,380 [A]</t>
  </si>
  <si>
    <t>R75I21X</t>
  </si>
  <si>
    <t>KABEL ZEMNÍ DVOUPLÁŠŤOVÝ BEZ PANCÍŘE PRŮMĚRU ŽÍLY 0,4 MM - MONTÁŽ</t>
  </si>
  <si>
    <t>ZD č.4 - 6.6.2023</t>
  </si>
  <si>
    <t>xxxxx</t>
  </si>
  <si>
    <t>nové opravy</t>
  </si>
  <si>
    <t>opravy v předešlých verzích</t>
  </si>
  <si>
    <t>3p     6=6,000 [A] 
délka 0,24=0,240 [B] 
A*B=1,44 [C]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</si>
</sst>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7" fillId="2" borderId="1" xfId="1" applyFont="1" applyFill="1" applyBorder="1"/>
    <xf numFmtId="0" fontId="7" fillId="0" borderId="0" xfId="0" applyFont="1"/>
    <xf numFmtId="0" fontId="8" fillId="0" borderId="0" xfId="0" applyFont="1"/>
    <xf numFmtId="0" fontId="1" fillId="0" borderId="0" xfId="0" applyFont="1"/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164" fontId="7" fillId="0" borderId="3" xfId="1" applyNumberFormat="1" applyFont="1" applyBorder="1" applyAlignment="1">
      <alignment horizontal="center"/>
    </xf>
    <xf numFmtId="0" fontId="9" fillId="0" borderId="3" xfId="1" applyFont="1" applyBorder="1" applyAlignment="1">
      <alignment horizontal="left" vertical="center" wrapText="1"/>
    </xf>
    <xf numFmtId="0" fontId="7" fillId="0" borderId="3" xfId="1" applyFont="1" applyFill="1" applyBorder="1" applyAlignment="1">
      <alignment horizontal="right"/>
    </xf>
    <xf numFmtId="0" fontId="7" fillId="0" borderId="3" xfId="1" applyFont="1" applyFill="1" applyBorder="1"/>
    <xf numFmtId="0" fontId="7" fillId="0" borderId="3" xfId="1" applyFont="1" applyFill="1" applyBorder="1" applyAlignment="1">
      <alignment wrapText="1"/>
    </xf>
    <xf numFmtId="0" fontId="7" fillId="0" borderId="3" xfId="1" applyFont="1" applyFill="1" applyBorder="1" applyAlignment="1">
      <alignment horizontal="center"/>
    </xf>
    <xf numFmtId="164" fontId="7" fillId="0" borderId="3" xfId="1" applyNumberFormat="1" applyFont="1" applyFill="1" applyBorder="1" applyAlignment="1">
      <alignment horizontal="center"/>
    </xf>
    <xf numFmtId="4" fontId="7" fillId="0" borderId="3" xfId="1" applyNumberFormat="1" applyFont="1" applyFill="1" applyBorder="1" applyAlignment="1">
      <alignment horizontal="center"/>
    </xf>
    <xf numFmtId="0" fontId="7" fillId="0" borderId="0" xfId="0" applyFont="1" applyFill="1"/>
    <xf numFmtId="0" fontId="7" fillId="0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pageSetUpPr fitToPage="1"/>
  </sheetPr>
  <dimension ref="A1:R399"/>
  <sheetViews>
    <sheetView tabSelected="1" topLeftCell="B1" zoomScaleNormal="100" workbookViewId="0">
      <pane ySplit="8" topLeftCell="A385" activePane="bottomLeft" state="frozen"/>
      <selection pane="bottomLeft" activeCell="J388" sqref="J38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16.42578125" bestFit="1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29" t="s">
        <v>397</v>
      </c>
      <c r="I2" s="3"/>
      <c r="O2">
        <f>0+O9+O26+O359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4" t="s">
        <v>6</v>
      </c>
      <c r="D3" s="35"/>
      <c r="E3" s="5" t="s">
        <v>7</v>
      </c>
      <c r="F3" s="1"/>
      <c r="G3" s="6"/>
      <c r="H3" s="7" t="s">
        <v>8</v>
      </c>
      <c r="I3" s="8">
        <f>0+I9+I26+I359</f>
        <v>0</v>
      </c>
      <c r="K3" s="30" t="s">
        <v>398</v>
      </c>
      <c r="L3" s="30" t="s">
        <v>399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4" t="s">
        <v>13</v>
      </c>
      <c r="D4" s="35"/>
      <c r="E4" s="5" t="s">
        <v>14</v>
      </c>
      <c r="F4" s="1"/>
      <c r="G4" s="1"/>
      <c r="H4" s="9"/>
      <c r="I4" s="9"/>
      <c r="K4" s="31" t="s">
        <v>398</v>
      </c>
      <c r="L4" s="31" t="s">
        <v>400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10" t="s">
        <v>17</v>
      </c>
      <c r="C5" s="36" t="s">
        <v>8</v>
      </c>
      <c r="D5" s="37"/>
      <c r="E5" s="11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33" t="s">
        <v>20</v>
      </c>
      <c r="B6" s="33" t="s">
        <v>21</v>
      </c>
      <c r="C6" s="33" t="s">
        <v>22</v>
      </c>
      <c r="D6" s="33" t="s">
        <v>23</v>
      </c>
      <c r="E6" s="33" t="s">
        <v>24</v>
      </c>
      <c r="F6" s="33" t="s">
        <v>25</v>
      </c>
      <c r="G6" s="33" t="s">
        <v>26</v>
      </c>
      <c r="H6" s="33" t="s">
        <v>27</v>
      </c>
      <c r="I6" s="33"/>
    </row>
    <row r="7" spans="1:18" ht="12.75" customHeight="1" x14ac:dyDescent="0.2">
      <c r="A7" s="33"/>
      <c r="B7" s="33"/>
      <c r="C7" s="33"/>
      <c r="D7" s="33"/>
      <c r="E7" s="33"/>
      <c r="F7" s="33"/>
      <c r="G7" s="33"/>
      <c r="H7" s="12" t="s">
        <v>28</v>
      </c>
      <c r="I7" s="12" t="s">
        <v>29</v>
      </c>
    </row>
    <row r="8" spans="1:18" ht="12.75" customHeight="1" x14ac:dyDescent="0.2">
      <c r="A8" s="12" t="s">
        <v>30</v>
      </c>
      <c r="B8" s="12" t="s">
        <v>31</v>
      </c>
      <c r="C8" s="12" t="s">
        <v>10</v>
      </c>
      <c r="D8" s="12" t="s">
        <v>2</v>
      </c>
      <c r="E8" s="12" t="s">
        <v>32</v>
      </c>
      <c r="F8" s="12" t="s">
        <v>33</v>
      </c>
      <c r="G8" s="12" t="s">
        <v>34</v>
      </c>
      <c r="H8" s="12" t="s">
        <v>35</v>
      </c>
      <c r="I8" s="12" t="s">
        <v>36</v>
      </c>
    </row>
    <row r="9" spans="1:18" ht="12.75" customHeight="1" x14ac:dyDescent="0.2">
      <c r="A9" s="13" t="s">
        <v>37</v>
      </c>
      <c r="B9" s="13"/>
      <c r="C9" s="14" t="s">
        <v>31</v>
      </c>
      <c r="D9" s="13"/>
      <c r="E9" s="15" t="s">
        <v>38</v>
      </c>
      <c r="F9" s="13"/>
      <c r="G9" s="13"/>
      <c r="H9" s="13"/>
      <c r="I9" s="16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17" t="s">
        <v>39</v>
      </c>
      <c r="B10" s="18" t="s">
        <v>31</v>
      </c>
      <c r="C10" s="18" t="s">
        <v>40</v>
      </c>
      <c r="D10" s="17" t="s">
        <v>41</v>
      </c>
      <c r="E10" s="19" t="s">
        <v>42</v>
      </c>
      <c r="F10" s="20" t="s">
        <v>43</v>
      </c>
      <c r="G10" s="21">
        <v>528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3" t="s">
        <v>44</v>
      </c>
      <c r="E11" s="24" t="s">
        <v>41</v>
      </c>
    </row>
    <row r="12" spans="1:18" ht="114.75" x14ac:dyDescent="0.2">
      <c r="A12" s="25" t="s">
        <v>45</v>
      </c>
      <c r="E12" s="26" t="s">
        <v>46</v>
      </c>
    </row>
    <row r="13" spans="1:18" ht="318.75" x14ac:dyDescent="0.2">
      <c r="A13" t="s">
        <v>47</v>
      </c>
      <c r="E13" s="24" t="s">
        <v>48</v>
      </c>
    </row>
    <row r="14" spans="1:18" x14ac:dyDescent="0.2">
      <c r="A14" s="17" t="s">
        <v>39</v>
      </c>
      <c r="B14" s="18" t="s">
        <v>10</v>
      </c>
      <c r="C14" s="18" t="s">
        <v>49</v>
      </c>
      <c r="D14" s="17" t="s">
        <v>41</v>
      </c>
      <c r="E14" s="19" t="s">
        <v>50</v>
      </c>
      <c r="F14" s="20" t="s">
        <v>51</v>
      </c>
      <c r="G14" s="21">
        <v>180</v>
      </c>
      <c r="H14" s="22">
        <v>0</v>
      </c>
      <c r="I14" s="22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3" t="s">
        <v>44</v>
      </c>
      <c r="E15" s="24" t="s">
        <v>41</v>
      </c>
    </row>
    <row r="16" spans="1:18" x14ac:dyDescent="0.2">
      <c r="A16" s="25" t="s">
        <v>45</v>
      </c>
      <c r="E16" s="26" t="s">
        <v>41</v>
      </c>
    </row>
    <row r="17" spans="1:18" ht="25.5" x14ac:dyDescent="0.2">
      <c r="A17" t="s">
        <v>47</v>
      </c>
      <c r="E17" s="24" t="s">
        <v>52</v>
      </c>
    </row>
    <row r="18" spans="1:18" x14ac:dyDescent="0.2">
      <c r="A18" s="17" t="s">
        <v>39</v>
      </c>
      <c r="B18" s="18" t="s">
        <v>2</v>
      </c>
      <c r="C18" s="18" t="s">
        <v>53</v>
      </c>
      <c r="D18" s="17" t="s">
        <v>41</v>
      </c>
      <c r="E18" s="19" t="s">
        <v>54</v>
      </c>
      <c r="F18" s="20" t="s">
        <v>43</v>
      </c>
      <c r="G18" s="21">
        <v>528</v>
      </c>
      <c r="H18" s="22">
        <v>0</v>
      </c>
      <c r="I18" s="22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3" t="s">
        <v>44</v>
      </c>
      <c r="E19" s="24" t="s">
        <v>41</v>
      </c>
    </row>
    <row r="20" spans="1:18" ht="114.75" x14ac:dyDescent="0.2">
      <c r="A20" s="25" t="s">
        <v>45</v>
      </c>
      <c r="E20" s="26" t="s">
        <v>46</v>
      </c>
    </row>
    <row r="21" spans="1:18" ht="229.5" x14ac:dyDescent="0.2">
      <c r="A21" t="s">
        <v>47</v>
      </c>
      <c r="E21" s="24" t="s">
        <v>55</v>
      </c>
    </row>
    <row r="22" spans="1:18" x14ac:dyDescent="0.2">
      <c r="A22" s="17" t="s">
        <v>39</v>
      </c>
      <c r="B22" s="18" t="s">
        <v>32</v>
      </c>
      <c r="C22" s="18" t="s">
        <v>56</v>
      </c>
      <c r="D22" s="17" t="s">
        <v>41</v>
      </c>
      <c r="E22" s="19" t="s">
        <v>57</v>
      </c>
      <c r="F22" s="20" t="s">
        <v>43</v>
      </c>
      <c r="G22" s="21">
        <v>60</v>
      </c>
      <c r="H22" s="22">
        <v>0</v>
      </c>
      <c r="I22" s="22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3" t="s">
        <v>44</v>
      </c>
      <c r="E23" s="24" t="s">
        <v>41</v>
      </c>
    </row>
    <row r="24" spans="1:18" ht="51" x14ac:dyDescent="0.2">
      <c r="A24" s="25" t="s">
        <v>45</v>
      </c>
      <c r="E24" s="26" t="s">
        <v>58</v>
      </c>
    </row>
    <row r="25" spans="1:18" ht="229.5" x14ac:dyDescent="0.2">
      <c r="A25" t="s">
        <v>47</v>
      </c>
      <c r="E25" s="24" t="s">
        <v>59</v>
      </c>
    </row>
    <row r="26" spans="1:18" ht="12.75" customHeight="1" x14ac:dyDescent="0.2">
      <c r="A26" s="3" t="s">
        <v>37</v>
      </c>
      <c r="B26" s="3"/>
      <c r="C26" s="27" t="s">
        <v>60</v>
      </c>
      <c r="D26" s="3"/>
      <c r="E26" s="15" t="s">
        <v>61</v>
      </c>
      <c r="F26" s="3"/>
      <c r="G26" s="3"/>
      <c r="H26" s="3"/>
      <c r="I26" s="28">
        <f>0+Q26</f>
        <v>0</v>
      </c>
      <c r="O26">
        <f>0+R26</f>
        <v>0</v>
      </c>
      <c r="Q26">
        <f>0+I27+I31+I35+I39+I43+I47+I51+I55+I59+I63+I67+I71+I75+I79+I83+I87+I91+I95+I99+I103+I107+I111+I115+I119+I123+I127+I131+I135+I139+I143+I147+I151+I155+I159+I163+I167+I171+I175+I179+I183+I187+I191+I195+I199+I203+I207+I211+I215+I219+I223+I227+I231+I235+I239+I243+I247+I251+I255+I259+I263+I267+I271+I275+I279+I283+I287+I291+I295+I299+I303+I307+I311+I315+I319+I323+I327+I331+I335+I339+I343+I347+I351+I355</f>
        <v>0</v>
      </c>
      <c r="R26">
        <f>0+O27+O31+O35+O39+O43+O47+O51+O55+O59+O63+O67+O71+O75+O79+O83+O87+O91+O95+O99+O103+O107+O111+O115+O119+O123+O127+O131+O135+O139+O143+O147+O151+O155+O159+O163+O167+O171+O175+O179+O183+O187+O191+O195+O199+O203+O207+O211+O215+O219+O223+O227+O231+O235+O239+O243+O247+O251+O255+O259+O263+O267+O271+O275+O279+O283+O287+O291+O295+O299+O303+O307+O311+O315+O319+O323+O327+O331+O335+O339+O343+O347+O351+O355</f>
        <v>0</v>
      </c>
    </row>
    <row r="27" spans="1:18" x14ac:dyDescent="0.2">
      <c r="A27" s="17" t="s">
        <v>39</v>
      </c>
      <c r="B27" s="18" t="s">
        <v>33</v>
      </c>
      <c r="C27" s="18" t="s">
        <v>62</v>
      </c>
      <c r="D27" s="17" t="s">
        <v>41</v>
      </c>
      <c r="E27" s="19" t="s">
        <v>63</v>
      </c>
      <c r="F27" s="20" t="s">
        <v>64</v>
      </c>
      <c r="G27" s="21">
        <v>1</v>
      </c>
      <c r="H27" s="22">
        <v>0</v>
      </c>
      <c r="I27" s="22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3" t="s">
        <v>44</v>
      </c>
      <c r="E28" s="24" t="s">
        <v>41</v>
      </c>
    </row>
    <row r="29" spans="1:18" x14ac:dyDescent="0.2">
      <c r="A29" s="25" t="s">
        <v>45</v>
      </c>
      <c r="E29" s="26" t="s">
        <v>41</v>
      </c>
    </row>
    <row r="30" spans="1:18" ht="102" x14ac:dyDescent="0.2">
      <c r="A30" t="s">
        <v>47</v>
      </c>
      <c r="E30" s="24" t="s">
        <v>65</v>
      </c>
    </row>
    <row r="31" spans="1:18" x14ac:dyDescent="0.2">
      <c r="A31" s="17" t="s">
        <v>39</v>
      </c>
      <c r="B31" s="18" t="s">
        <v>34</v>
      </c>
      <c r="C31" s="18" t="s">
        <v>66</v>
      </c>
      <c r="D31" s="17" t="s">
        <v>41</v>
      </c>
      <c r="E31" s="19" t="s">
        <v>67</v>
      </c>
      <c r="F31" s="20" t="s">
        <v>51</v>
      </c>
      <c r="G31" s="21">
        <v>1200</v>
      </c>
      <c r="H31" s="22">
        <v>0</v>
      </c>
      <c r="I31" s="22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3" t="s">
        <v>44</v>
      </c>
      <c r="E32" s="24" t="s">
        <v>41</v>
      </c>
    </row>
    <row r="33" spans="1:16" x14ac:dyDescent="0.2">
      <c r="A33" s="25" t="s">
        <v>45</v>
      </c>
      <c r="E33" s="26" t="s">
        <v>41</v>
      </c>
    </row>
    <row r="34" spans="1:16" ht="114.75" x14ac:dyDescent="0.2">
      <c r="A34" t="s">
        <v>47</v>
      </c>
      <c r="E34" s="24" t="s">
        <v>68</v>
      </c>
    </row>
    <row r="35" spans="1:16" x14ac:dyDescent="0.2">
      <c r="A35" s="17" t="s">
        <v>39</v>
      </c>
      <c r="B35" s="18" t="s">
        <v>60</v>
      </c>
      <c r="C35" s="18" t="s">
        <v>69</v>
      </c>
      <c r="D35" s="17" t="s">
        <v>41</v>
      </c>
      <c r="E35" s="19" t="s">
        <v>70</v>
      </c>
      <c r="F35" s="20" t="s">
        <v>51</v>
      </c>
      <c r="G35" s="21">
        <v>1380</v>
      </c>
      <c r="H35" s="22">
        <v>0</v>
      </c>
      <c r="I35" s="22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3" t="s">
        <v>44</v>
      </c>
      <c r="E36" s="24" t="s">
        <v>41</v>
      </c>
    </row>
    <row r="37" spans="1:16" x14ac:dyDescent="0.2">
      <c r="A37" s="25" t="s">
        <v>45</v>
      </c>
      <c r="E37" s="26" t="s">
        <v>41</v>
      </c>
    </row>
    <row r="38" spans="1:16" ht="102" x14ac:dyDescent="0.2">
      <c r="A38" t="s">
        <v>47</v>
      </c>
      <c r="E38" s="24" t="s">
        <v>71</v>
      </c>
    </row>
    <row r="39" spans="1:16" x14ac:dyDescent="0.2">
      <c r="A39" s="17" t="s">
        <v>39</v>
      </c>
      <c r="B39" s="18" t="s">
        <v>72</v>
      </c>
      <c r="C39" s="18" t="s">
        <v>73</v>
      </c>
      <c r="D39" s="17" t="s">
        <v>41</v>
      </c>
      <c r="E39" s="19" t="s">
        <v>74</v>
      </c>
      <c r="F39" s="20" t="s">
        <v>51</v>
      </c>
      <c r="G39" s="21">
        <v>1200</v>
      </c>
      <c r="H39" s="22">
        <v>0</v>
      </c>
      <c r="I39" s="22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3" t="s">
        <v>44</v>
      </c>
      <c r="E40" s="24" t="s">
        <v>41</v>
      </c>
    </row>
    <row r="41" spans="1:16" x14ac:dyDescent="0.2">
      <c r="A41" s="25" t="s">
        <v>45</v>
      </c>
      <c r="E41" s="26" t="s">
        <v>41</v>
      </c>
    </row>
    <row r="42" spans="1:16" ht="140.25" x14ac:dyDescent="0.2">
      <c r="A42" t="s">
        <v>47</v>
      </c>
      <c r="E42" s="24" t="s">
        <v>75</v>
      </c>
    </row>
    <row r="43" spans="1:16" ht="25.5" x14ac:dyDescent="0.2">
      <c r="A43" s="17" t="s">
        <v>39</v>
      </c>
      <c r="B43" s="18" t="s">
        <v>35</v>
      </c>
      <c r="C43" s="18" t="s">
        <v>76</v>
      </c>
      <c r="D43" s="17" t="s">
        <v>41</v>
      </c>
      <c r="E43" s="19" t="s">
        <v>77</v>
      </c>
      <c r="F43" s="20" t="s">
        <v>51</v>
      </c>
      <c r="G43" s="21">
        <v>2</v>
      </c>
      <c r="H43" s="22">
        <v>0</v>
      </c>
      <c r="I43" s="22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3" t="s">
        <v>44</v>
      </c>
      <c r="E44" s="24" t="s">
        <v>41</v>
      </c>
    </row>
    <row r="45" spans="1:16" x14ac:dyDescent="0.2">
      <c r="A45" s="25" t="s">
        <v>45</v>
      </c>
      <c r="E45" s="26" t="s">
        <v>41</v>
      </c>
    </row>
    <row r="46" spans="1:16" ht="127.5" x14ac:dyDescent="0.2">
      <c r="A46" t="s">
        <v>47</v>
      </c>
      <c r="E46" s="24" t="s">
        <v>78</v>
      </c>
    </row>
    <row r="47" spans="1:16" x14ac:dyDescent="0.2">
      <c r="A47" s="17" t="s">
        <v>39</v>
      </c>
      <c r="B47" s="18" t="s">
        <v>36</v>
      </c>
      <c r="C47" s="18" t="s">
        <v>79</v>
      </c>
      <c r="D47" s="17" t="s">
        <v>41</v>
      </c>
      <c r="E47" s="19" t="s">
        <v>80</v>
      </c>
      <c r="F47" s="20" t="s">
        <v>51</v>
      </c>
      <c r="G47" s="21">
        <v>2</v>
      </c>
      <c r="H47" s="22">
        <v>0</v>
      </c>
      <c r="I47" s="22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3" t="s">
        <v>44</v>
      </c>
      <c r="E48" s="24" t="s">
        <v>41</v>
      </c>
    </row>
    <row r="49" spans="1:16" x14ac:dyDescent="0.2">
      <c r="A49" s="25" t="s">
        <v>45</v>
      </c>
      <c r="E49" s="26" t="s">
        <v>41</v>
      </c>
    </row>
    <row r="50" spans="1:16" ht="114.75" x14ac:dyDescent="0.2">
      <c r="A50" t="s">
        <v>47</v>
      </c>
      <c r="E50" s="24" t="s">
        <v>81</v>
      </c>
    </row>
    <row r="51" spans="1:16" ht="25.5" x14ac:dyDescent="0.2">
      <c r="A51" s="17" t="s">
        <v>39</v>
      </c>
      <c r="B51" s="18" t="s">
        <v>82</v>
      </c>
      <c r="C51" s="18" t="s">
        <v>83</v>
      </c>
      <c r="D51" s="17" t="s">
        <v>41</v>
      </c>
      <c r="E51" s="19" t="s">
        <v>84</v>
      </c>
      <c r="F51" s="20" t="s">
        <v>51</v>
      </c>
      <c r="G51" s="21">
        <v>1200</v>
      </c>
      <c r="H51" s="22">
        <v>0</v>
      </c>
      <c r="I51" s="22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23" t="s">
        <v>44</v>
      </c>
      <c r="E52" s="24" t="s">
        <v>41</v>
      </c>
    </row>
    <row r="53" spans="1:16" x14ac:dyDescent="0.2">
      <c r="A53" s="25" t="s">
        <v>45</v>
      </c>
      <c r="E53" s="26" t="s">
        <v>41</v>
      </c>
    </row>
    <row r="54" spans="1:16" ht="140.25" x14ac:dyDescent="0.2">
      <c r="A54" t="s">
        <v>47</v>
      </c>
      <c r="E54" s="24" t="s">
        <v>85</v>
      </c>
    </row>
    <row r="55" spans="1:16" ht="25.5" x14ac:dyDescent="0.2">
      <c r="A55" s="17" t="s">
        <v>39</v>
      </c>
      <c r="B55" s="18" t="s">
        <v>86</v>
      </c>
      <c r="C55" s="18" t="s">
        <v>87</v>
      </c>
      <c r="D55" s="17" t="s">
        <v>41</v>
      </c>
      <c r="E55" s="19" t="s">
        <v>88</v>
      </c>
      <c r="F55" s="20" t="s">
        <v>51</v>
      </c>
      <c r="G55" s="21">
        <v>200</v>
      </c>
      <c r="H55" s="22">
        <v>0</v>
      </c>
      <c r="I55" s="22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23" t="s">
        <v>44</v>
      </c>
      <c r="E56" s="24" t="s">
        <v>41</v>
      </c>
    </row>
    <row r="57" spans="1:16" x14ac:dyDescent="0.2">
      <c r="A57" s="25" t="s">
        <v>45</v>
      </c>
      <c r="E57" s="26" t="s">
        <v>41</v>
      </c>
    </row>
    <row r="58" spans="1:16" ht="76.5" x14ac:dyDescent="0.2">
      <c r="A58" t="s">
        <v>47</v>
      </c>
      <c r="E58" s="24" t="s">
        <v>89</v>
      </c>
    </row>
    <row r="59" spans="1:16" x14ac:dyDescent="0.2">
      <c r="A59" s="17" t="s">
        <v>39</v>
      </c>
      <c r="B59" s="18" t="s">
        <v>90</v>
      </c>
      <c r="C59" s="18" t="s">
        <v>91</v>
      </c>
      <c r="D59" s="17" t="s">
        <v>41</v>
      </c>
      <c r="E59" s="19" t="s">
        <v>92</v>
      </c>
      <c r="F59" s="20" t="s">
        <v>64</v>
      </c>
      <c r="G59" s="21">
        <v>12</v>
      </c>
      <c r="H59" s="22">
        <v>0</v>
      </c>
      <c r="I59" s="22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23" t="s">
        <v>44</v>
      </c>
      <c r="E60" s="24" t="s">
        <v>41</v>
      </c>
    </row>
    <row r="61" spans="1:16" x14ac:dyDescent="0.2">
      <c r="A61" s="25" t="s">
        <v>45</v>
      </c>
      <c r="E61" s="26" t="s">
        <v>41</v>
      </c>
    </row>
    <row r="62" spans="1:16" ht="102" x14ac:dyDescent="0.2">
      <c r="A62" t="s">
        <v>47</v>
      </c>
      <c r="E62" s="24" t="s">
        <v>93</v>
      </c>
    </row>
    <row r="63" spans="1:16" ht="25.5" x14ac:dyDescent="0.2">
      <c r="A63" s="17" t="s">
        <v>39</v>
      </c>
      <c r="B63" s="18" t="s">
        <v>94</v>
      </c>
      <c r="C63" s="18" t="s">
        <v>95</v>
      </c>
      <c r="D63" s="17" t="s">
        <v>41</v>
      </c>
      <c r="E63" s="19" t="s">
        <v>96</v>
      </c>
      <c r="F63" s="20" t="s">
        <v>64</v>
      </c>
      <c r="G63" s="21">
        <v>12</v>
      </c>
      <c r="H63" s="22">
        <v>0</v>
      </c>
      <c r="I63" s="22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23" t="s">
        <v>44</v>
      </c>
      <c r="E64" s="24" t="s">
        <v>41</v>
      </c>
    </row>
    <row r="65" spans="1:16" x14ac:dyDescent="0.2">
      <c r="A65" s="25" t="s">
        <v>45</v>
      </c>
      <c r="E65" s="26" t="s">
        <v>41</v>
      </c>
    </row>
    <row r="66" spans="1:16" ht="38.25" x14ac:dyDescent="0.2">
      <c r="A66" t="s">
        <v>47</v>
      </c>
      <c r="E66" s="24" t="s">
        <v>97</v>
      </c>
    </row>
    <row r="67" spans="1:16" ht="25.5" x14ac:dyDescent="0.2">
      <c r="A67" s="17" t="s">
        <v>39</v>
      </c>
      <c r="B67" s="18" t="s">
        <v>98</v>
      </c>
      <c r="C67" s="18" t="s">
        <v>99</v>
      </c>
      <c r="D67" s="17" t="s">
        <v>41</v>
      </c>
      <c r="E67" s="19" t="s">
        <v>100</v>
      </c>
      <c r="F67" s="20" t="s">
        <v>64</v>
      </c>
      <c r="G67" s="21">
        <v>12</v>
      </c>
      <c r="H67" s="22">
        <v>0</v>
      </c>
      <c r="I67" s="22">
        <f>ROUND(ROUND(H67,2)*ROUND(G67,3),2)</f>
        <v>0</v>
      </c>
      <c r="O67">
        <f>(I67*21)/100</f>
        <v>0</v>
      </c>
      <c r="P67" t="s">
        <v>10</v>
      </c>
    </row>
    <row r="68" spans="1:16" x14ac:dyDescent="0.2">
      <c r="A68" s="23" t="s">
        <v>44</v>
      </c>
      <c r="E68" s="24" t="s">
        <v>41</v>
      </c>
    </row>
    <row r="69" spans="1:16" x14ac:dyDescent="0.2">
      <c r="A69" s="25" t="s">
        <v>45</v>
      </c>
      <c r="E69" s="26" t="s">
        <v>41</v>
      </c>
    </row>
    <row r="70" spans="1:16" ht="51" x14ac:dyDescent="0.2">
      <c r="A70" t="s">
        <v>47</v>
      </c>
      <c r="E70" s="24" t="s">
        <v>101</v>
      </c>
    </row>
    <row r="71" spans="1:16" ht="25.5" x14ac:dyDescent="0.2">
      <c r="A71" s="17" t="s">
        <v>39</v>
      </c>
      <c r="B71" s="18" t="s">
        <v>102</v>
      </c>
      <c r="C71" s="18" t="s">
        <v>103</v>
      </c>
      <c r="D71" s="17" t="s">
        <v>41</v>
      </c>
      <c r="E71" s="19" t="s">
        <v>104</v>
      </c>
      <c r="F71" s="20" t="s">
        <v>64</v>
      </c>
      <c r="G71" s="21">
        <v>20</v>
      </c>
      <c r="H71" s="22">
        <v>0</v>
      </c>
      <c r="I71" s="22">
        <f>ROUND(ROUND(H71,2)*ROUND(G71,3),2)</f>
        <v>0</v>
      </c>
      <c r="O71">
        <f>(I71*21)/100</f>
        <v>0</v>
      </c>
      <c r="P71" t="s">
        <v>10</v>
      </c>
    </row>
    <row r="72" spans="1:16" x14ac:dyDescent="0.2">
      <c r="A72" s="23" t="s">
        <v>44</v>
      </c>
      <c r="E72" s="24" t="s">
        <v>41</v>
      </c>
    </row>
    <row r="73" spans="1:16" x14ac:dyDescent="0.2">
      <c r="A73" s="25" t="s">
        <v>45</v>
      </c>
      <c r="E73" s="26" t="s">
        <v>41</v>
      </c>
    </row>
    <row r="74" spans="1:16" ht="114.75" x14ac:dyDescent="0.2">
      <c r="A74" t="s">
        <v>47</v>
      </c>
      <c r="E74" s="24" t="s">
        <v>68</v>
      </c>
    </row>
    <row r="75" spans="1:16" x14ac:dyDescent="0.2">
      <c r="A75" s="17" t="s">
        <v>39</v>
      </c>
      <c r="B75" s="18" t="s">
        <v>105</v>
      </c>
      <c r="C75" s="18" t="s">
        <v>106</v>
      </c>
      <c r="D75" s="17" t="s">
        <v>41</v>
      </c>
      <c r="E75" s="19" t="s">
        <v>107</v>
      </c>
      <c r="F75" s="20" t="s">
        <v>108</v>
      </c>
      <c r="G75" s="21">
        <v>1</v>
      </c>
      <c r="H75" s="22">
        <v>0</v>
      </c>
      <c r="I75" s="22">
        <f>ROUND(ROUND(H75,2)*ROUND(G75,3),2)</f>
        <v>0</v>
      </c>
      <c r="O75">
        <f>(I75*21)/100</f>
        <v>0</v>
      </c>
      <c r="P75" t="s">
        <v>10</v>
      </c>
    </row>
    <row r="76" spans="1:16" x14ac:dyDescent="0.2">
      <c r="A76" s="23" t="s">
        <v>44</v>
      </c>
      <c r="E76" s="24" t="s">
        <v>41</v>
      </c>
    </row>
    <row r="77" spans="1:16" x14ac:dyDescent="0.2">
      <c r="A77" s="25" t="s">
        <v>45</v>
      </c>
      <c r="E77" s="26" t="s">
        <v>41</v>
      </c>
    </row>
    <row r="78" spans="1:16" ht="102" x14ac:dyDescent="0.2">
      <c r="A78" t="s">
        <v>47</v>
      </c>
      <c r="E78" s="24" t="s">
        <v>109</v>
      </c>
    </row>
    <row r="79" spans="1:16" ht="25.5" x14ac:dyDescent="0.2">
      <c r="A79" s="17" t="s">
        <v>39</v>
      </c>
      <c r="B79" s="18" t="s">
        <v>110</v>
      </c>
      <c r="C79" s="18" t="s">
        <v>111</v>
      </c>
      <c r="D79" s="17" t="s">
        <v>41</v>
      </c>
      <c r="E79" s="19" t="s">
        <v>112</v>
      </c>
      <c r="F79" s="20" t="s">
        <v>113</v>
      </c>
      <c r="G79" s="21">
        <v>3.03</v>
      </c>
      <c r="H79" s="22">
        <v>0</v>
      </c>
      <c r="I79" s="22">
        <f>ROUND(ROUND(H79,2)*ROUND(G79,3),2)</f>
        <v>0</v>
      </c>
      <c r="O79">
        <f>(I79*21)/100</f>
        <v>0</v>
      </c>
      <c r="P79" t="s">
        <v>10</v>
      </c>
    </row>
    <row r="80" spans="1:16" x14ac:dyDescent="0.2">
      <c r="A80" s="23" t="s">
        <v>44</v>
      </c>
      <c r="E80" s="24" t="s">
        <v>41</v>
      </c>
    </row>
    <row r="81" spans="1:16" ht="51" x14ac:dyDescent="0.2">
      <c r="A81" s="25" t="s">
        <v>45</v>
      </c>
      <c r="E81" s="26" t="s">
        <v>114</v>
      </c>
    </row>
    <row r="82" spans="1:16" ht="153" x14ac:dyDescent="0.2">
      <c r="A82" t="s">
        <v>47</v>
      </c>
      <c r="E82" s="24" t="s">
        <v>115</v>
      </c>
    </row>
    <row r="83" spans="1:16" ht="25.5" x14ac:dyDescent="0.2">
      <c r="A83" s="17" t="s">
        <v>39</v>
      </c>
      <c r="B83" s="18" t="s">
        <v>116</v>
      </c>
      <c r="C83" s="18" t="s">
        <v>117</v>
      </c>
      <c r="D83" s="17" t="s">
        <v>41</v>
      </c>
      <c r="E83" s="19" t="s">
        <v>118</v>
      </c>
      <c r="F83" s="20" t="s">
        <v>113</v>
      </c>
      <c r="G83" s="21">
        <v>8</v>
      </c>
      <c r="H83" s="22">
        <v>0</v>
      </c>
      <c r="I83" s="22">
        <f>ROUND(ROUND(H83,2)*ROUND(G83,3),2)</f>
        <v>0</v>
      </c>
      <c r="O83">
        <f>(I83*21)/100</f>
        <v>0</v>
      </c>
      <c r="P83" t="s">
        <v>10</v>
      </c>
    </row>
    <row r="84" spans="1:16" x14ac:dyDescent="0.2">
      <c r="A84" s="23" t="s">
        <v>44</v>
      </c>
      <c r="E84" s="24" t="s">
        <v>41</v>
      </c>
    </row>
    <row r="85" spans="1:16" ht="38.25" x14ac:dyDescent="0.2">
      <c r="A85" s="25" t="s">
        <v>45</v>
      </c>
      <c r="E85" s="26" t="s">
        <v>119</v>
      </c>
    </row>
    <row r="86" spans="1:16" ht="153" x14ac:dyDescent="0.2">
      <c r="A86" t="s">
        <v>47</v>
      </c>
      <c r="E86" s="24" t="s">
        <v>115</v>
      </c>
    </row>
    <row r="87" spans="1:16" ht="25.5" x14ac:dyDescent="0.2">
      <c r="A87" s="17" t="s">
        <v>39</v>
      </c>
      <c r="B87" s="18" t="s">
        <v>120</v>
      </c>
      <c r="C87" s="18" t="s">
        <v>121</v>
      </c>
      <c r="D87" s="17" t="s">
        <v>41</v>
      </c>
      <c r="E87" s="19" t="s">
        <v>122</v>
      </c>
      <c r="F87" s="20" t="s">
        <v>51</v>
      </c>
      <c r="G87" s="21">
        <v>1410</v>
      </c>
      <c r="H87" s="22">
        <v>0</v>
      </c>
      <c r="I87" s="22">
        <f>ROUND(ROUND(H87,2)*ROUND(G87,3),2)</f>
        <v>0</v>
      </c>
      <c r="O87">
        <f>(I87*21)/100</f>
        <v>0</v>
      </c>
      <c r="P87" t="s">
        <v>10</v>
      </c>
    </row>
    <row r="88" spans="1:16" x14ac:dyDescent="0.2">
      <c r="A88" s="23" t="s">
        <v>44</v>
      </c>
      <c r="E88" s="24" t="s">
        <v>41</v>
      </c>
    </row>
    <row r="89" spans="1:16" x14ac:dyDescent="0.2">
      <c r="A89" s="25" t="s">
        <v>45</v>
      </c>
      <c r="E89" s="26" t="s">
        <v>41</v>
      </c>
    </row>
    <row r="90" spans="1:16" ht="114.75" x14ac:dyDescent="0.2">
      <c r="A90" t="s">
        <v>47</v>
      </c>
      <c r="E90" s="24" t="s">
        <v>123</v>
      </c>
    </row>
    <row r="91" spans="1:16" ht="25.5" x14ac:dyDescent="0.2">
      <c r="A91" s="17" t="s">
        <v>39</v>
      </c>
      <c r="B91" s="18" t="s">
        <v>124</v>
      </c>
      <c r="C91" s="18" t="s">
        <v>125</v>
      </c>
      <c r="D91" s="17" t="s">
        <v>41</v>
      </c>
      <c r="E91" s="19" t="s">
        <v>126</v>
      </c>
      <c r="F91" s="20" t="s">
        <v>113</v>
      </c>
      <c r="G91" s="21">
        <v>6.8</v>
      </c>
      <c r="H91" s="22">
        <v>0</v>
      </c>
      <c r="I91" s="22">
        <f>ROUND(ROUND(H91,2)*ROUND(G91,3),2)</f>
        <v>0</v>
      </c>
      <c r="O91">
        <f>(I91*21)/100</f>
        <v>0</v>
      </c>
      <c r="P91" t="s">
        <v>10</v>
      </c>
    </row>
    <row r="92" spans="1:16" x14ac:dyDescent="0.2">
      <c r="A92" s="23" t="s">
        <v>44</v>
      </c>
      <c r="E92" s="24" t="s">
        <v>41</v>
      </c>
    </row>
    <row r="93" spans="1:16" ht="38.25" x14ac:dyDescent="0.2">
      <c r="A93" s="25" t="s">
        <v>45</v>
      </c>
      <c r="E93" s="26" t="s">
        <v>127</v>
      </c>
    </row>
    <row r="94" spans="1:16" ht="153" x14ac:dyDescent="0.2">
      <c r="A94" t="s">
        <v>47</v>
      </c>
      <c r="E94" s="24" t="s">
        <v>128</v>
      </c>
    </row>
    <row r="95" spans="1:16" ht="25.5" x14ac:dyDescent="0.2">
      <c r="A95" s="17" t="s">
        <v>39</v>
      </c>
      <c r="B95" s="18" t="s">
        <v>129</v>
      </c>
      <c r="C95" s="18" t="s">
        <v>130</v>
      </c>
      <c r="D95" s="17" t="s">
        <v>41</v>
      </c>
      <c r="E95" s="19" t="s">
        <v>131</v>
      </c>
      <c r="F95" s="20" t="s">
        <v>51</v>
      </c>
      <c r="G95" s="21">
        <v>680</v>
      </c>
      <c r="H95" s="22">
        <v>0</v>
      </c>
      <c r="I95" s="22">
        <f>ROUND(ROUND(H95,2)*ROUND(G95,3),2)</f>
        <v>0</v>
      </c>
      <c r="O95">
        <f>(I95*21)/100</f>
        <v>0</v>
      </c>
      <c r="P95" t="s">
        <v>10</v>
      </c>
    </row>
    <row r="96" spans="1:16" x14ac:dyDescent="0.2">
      <c r="A96" s="23" t="s">
        <v>44</v>
      </c>
      <c r="E96" s="24" t="s">
        <v>41</v>
      </c>
    </row>
    <row r="97" spans="1:16" x14ac:dyDescent="0.2">
      <c r="A97" s="25" t="s">
        <v>45</v>
      </c>
      <c r="E97" s="26" t="s">
        <v>41</v>
      </c>
    </row>
    <row r="98" spans="1:16" ht="114.75" x14ac:dyDescent="0.2">
      <c r="A98" t="s">
        <v>47</v>
      </c>
      <c r="E98" s="24" t="s">
        <v>132</v>
      </c>
    </row>
    <row r="99" spans="1:16" x14ac:dyDescent="0.2">
      <c r="A99" s="17" t="s">
        <v>39</v>
      </c>
      <c r="B99" s="18" t="s">
        <v>133</v>
      </c>
      <c r="C99" s="18" t="s">
        <v>134</v>
      </c>
      <c r="D99" s="17" t="s">
        <v>41</v>
      </c>
      <c r="E99" s="19" t="s">
        <v>135</v>
      </c>
      <c r="F99" s="20" t="s">
        <v>136</v>
      </c>
      <c r="G99" s="21">
        <v>33.36</v>
      </c>
      <c r="H99" s="22">
        <v>0</v>
      </c>
      <c r="I99" s="22">
        <f>ROUND(ROUND(H99,2)*ROUND(G99,3),2)</f>
        <v>0</v>
      </c>
      <c r="O99">
        <f>(I99*21)/100</f>
        <v>0</v>
      </c>
      <c r="P99" t="s">
        <v>10</v>
      </c>
    </row>
    <row r="100" spans="1:16" x14ac:dyDescent="0.2">
      <c r="A100" s="23" t="s">
        <v>44</v>
      </c>
      <c r="E100" s="24" t="s">
        <v>41</v>
      </c>
    </row>
    <row r="101" spans="1:16" ht="63.75" x14ac:dyDescent="0.2">
      <c r="A101" s="25" t="s">
        <v>45</v>
      </c>
      <c r="E101" s="26" t="s">
        <v>137</v>
      </c>
    </row>
    <row r="102" spans="1:16" ht="153" x14ac:dyDescent="0.2">
      <c r="A102" t="s">
        <v>47</v>
      </c>
      <c r="E102" s="24" t="s">
        <v>138</v>
      </c>
    </row>
    <row r="103" spans="1:16" x14ac:dyDescent="0.2">
      <c r="A103" s="17" t="s">
        <v>39</v>
      </c>
      <c r="B103" s="18" t="s">
        <v>139</v>
      </c>
      <c r="C103" s="18" t="s">
        <v>140</v>
      </c>
      <c r="D103" s="17" t="s">
        <v>41</v>
      </c>
      <c r="E103" s="19" t="s">
        <v>141</v>
      </c>
      <c r="F103" s="20" t="s">
        <v>136</v>
      </c>
      <c r="G103" s="21">
        <v>6.48</v>
      </c>
      <c r="H103" s="22">
        <v>0</v>
      </c>
      <c r="I103" s="22">
        <f>ROUND(ROUND(H103,2)*ROUND(G103,3),2)</f>
        <v>0</v>
      </c>
      <c r="O103">
        <f>(I103*21)/100</f>
        <v>0</v>
      </c>
      <c r="P103" t="s">
        <v>10</v>
      </c>
    </row>
    <row r="104" spans="1:16" x14ac:dyDescent="0.2">
      <c r="A104" s="23" t="s">
        <v>44</v>
      </c>
      <c r="E104" s="24" t="s">
        <v>41</v>
      </c>
    </row>
    <row r="105" spans="1:16" ht="51" x14ac:dyDescent="0.2">
      <c r="A105" s="25" t="s">
        <v>45</v>
      </c>
      <c r="E105" s="26" t="s">
        <v>142</v>
      </c>
    </row>
    <row r="106" spans="1:16" ht="153" x14ac:dyDescent="0.2">
      <c r="A106" t="s">
        <v>47</v>
      </c>
      <c r="E106" s="24" t="s">
        <v>138</v>
      </c>
    </row>
    <row r="107" spans="1:16" x14ac:dyDescent="0.2">
      <c r="A107" s="17" t="s">
        <v>39</v>
      </c>
      <c r="B107" s="18" t="s">
        <v>143</v>
      </c>
      <c r="C107" s="18" t="s">
        <v>144</v>
      </c>
      <c r="D107" s="17" t="s">
        <v>41</v>
      </c>
      <c r="E107" s="19" t="s">
        <v>145</v>
      </c>
      <c r="F107" s="20" t="s">
        <v>136</v>
      </c>
      <c r="G107" s="21">
        <v>57.6</v>
      </c>
      <c r="H107" s="22">
        <v>0</v>
      </c>
      <c r="I107" s="22">
        <f>ROUND(ROUND(H107,2)*ROUND(G107,3),2)</f>
        <v>0</v>
      </c>
      <c r="O107">
        <f>(I107*21)/100</f>
        <v>0</v>
      </c>
      <c r="P107" t="s">
        <v>10</v>
      </c>
    </row>
    <row r="108" spans="1:16" x14ac:dyDescent="0.2">
      <c r="A108" s="23" t="s">
        <v>44</v>
      </c>
      <c r="E108" s="24" t="s">
        <v>41</v>
      </c>
    </row>
    <row r="109" spans="1:16" ht="38.25" x14ac:dyDescent="0.2">
      <c r="A109" s="25" t="s">
        <v>45</v>
      </c>
      <c r="E109" s="26" t="s">
        <v>146</v>
      </c>
    </row>
    <row r="110" spans="1:16" ht="153" x14ac:dyDescent="0.2">
      <c r="A110" t="s">
        <v>47</v>
      </c>
      <c r="E110" s="24" t="s">
        <v>138</v>
      </c>
    </row>
    <row r="111" spans="1:16" x14ac:dyDescent="0.2">
      <c r="A111" s="17" t="s">
        <v>39</v>
      </c>
      <c r="B111" s="18" t="s">
        <v>147</v>
      </c>
      <c r="C111" s="18" t="s">
        <v>148</v>
      </c>
      <c r="D111" s="17" t="s">
        <v>41</v>
      </c>
      <c r="E111" s="19" t="s">
        <v>149</v>
      </c>
      <c r="F111" s="20" t="s">
        <v>51</v>
      </c>
      <c r="G111" s="21">
        <v>4880</v>
      </c>
      <c r="H111" s="22">
        <v>0</v>
      </c>
      <c r="I111" s="22">
        <f>ROUND(ROUND(H111,2)*ROUND(G111,3),2)</f>
        <v>0</v>
      </c>
      <c r="O111">
        <f>(I111*21)/100</f>
        <v>0</v>
      </c>
      <c r="P111" t="s">
        <v>10</v>
      </c>
    </row>
    <row r="112" spans="1:16" x14ac:dyDescent="0.2">
      <c r="A112" s="23" t="s">
        <v>44</v>
      </c>
      <c r="E112" s="24" t="s">
        <v>41</v>
      </c>
    </row>
    <row r="113" spans="1:16" x14ac:dyDescent="0.2">
      <c r="A113" s="25" t="s">
        <v>45</v>
      </c>
      <c r="E113" s="26" t="s">
        <v>41</v>
      </c>
    </row>
    <row r="114" spans="1:16" ht="114.75" x14ac:dyDescent="0.2">
      <c r="A114" t="s">
        <v>47</v>
      </c>
      <c r="E114" s="24" t="s">
        <v>150</v>
      </c>
    </row>
    <row r="115" spans="1:16" x14ac:dyDescent="0.2">
      <c r="A115" s="17" t="s">
        <v>39</v>
      </c>
      <c r="B115" s="18" t="s">
        <v>151</v>
      </c>
      <c r="C115" s="18" t="s">
        <v>152</v>
      </c>
      <c r="D115" s="17" t="s">
        <v>41</v>
      </c>
      <c r="E115" s="19" t="s">
        <v>153</v>
      </c>
      <c r="F115" s="20" t="s">
        <v>51</v>
      </c>
      <c r="G115" s="21">
        <v>2650</v>
      </c>
      <c r="H115" s="22">
        <v>0</v>
      </c>
      <c r="I115" s="22">
        <f>ROUND(ROUND(H115,2)*ROUND(G115,3),2)</f>
        <v>0</v>
      </c>
      <c r="O115">
        <f>(I115*21)/100</f>
        <v>0</v>
      </c>
      <c r="P115" t="s">
        <v>10</v>
      </c>
    </row>
    <row r="116" spans="1:16" x14ac:dyDescent="0.2">
      <c r="A116" s="23" t="s">
        <v>44</v>
      </c>
      <c r="E116" s="24" t="s">
        <v>41</v>
      </c>
    </row>
    <row r="117" spans="1:16" x14ac:dyDescent="0.2">
      <c r="A117" s="25" t="s">
        <v>45</v>
      </c>
      <c r="E117" s="26" t="s">
        <v>41</v>
      </c>
    </row>
    <row r="118" spans="1:16" ht="153" x14ac:dyDescent="0.2">
      <c r="A118" t="s">
        <v>47</v>
      </c>
      <c r="E118" s="24" t="s">
        <v>154</v>
      </c>
    </row>
    <row r="119" spans="1:16" x14ac:dyDescent="0.2">
      <c r="A119" s="17" t="s">
        <v>39</v>
      </c>
      <c r="B119" s="18" t="s">
        <v>155</v>
      </c>
      <c r="C119" s="18" t="s">
        <v>156</v>
      </c>
      <c r="D119" s="17" t="s">
        <v>41</v>
      </c>
      <c r="E119" s="19" t="s">
        <v>157</v>
      </c>
      <c r="F119" s="20" t="s">
        <v>64</v>
      </c>
      <c r="G119" s="21">
        <v>10</v>
      </c>
      <c r="H119" s="22">
        <v>0</v>
      </c>
      <c r="I119" s="22">
        <f>ROUND(ROUND(H119,2)*ROUND(G119,3),2)</f>
        <v>0</v>
      </c>
      <c r="O119">
        <f>(I119*21)/100</f>
        <v>0</v>
      </c>
      <c r="P119" t="s">
        <v>10</v>
      </c>
    </row>
    <row r="120" spans="1:16" x14ac:dyDescent="0.2">
      <c r="A120" s="23" t="s">
        <v>44</v>
      </c>
      <c r="E120" s="24" t="s">
        <v>41</v>
      </c>
    </row>
    <row r="121" spans="1:16" x14ac:dyDescent="0.2">
      <c r="A121" s="25" t="s">
        <v>45</v>
      </c>
      <c r="E121" s="26" t="s">
        <v>41</v>
      </c>
    </row>
    <row r="122" spans="1:16" ht="178.5" x14ac:dyDescent="0.2">
      <c r="A122" t="s">
        <v>47</v>
      </c>
      <c r="E122" s="24" t="s">
        <v>158</v>
      </c>
    </row>
    <row r="123" spans="1:16" x14ac:dyDescent="0.2">
      <c r="A123" s="17" t="s">
        <v>39</v>
      </c>
      <c r="B123" s="18" t="s">
        <v>159</v>
      </c>
      <c r="C123" s="18" t="s">
        <v>160</v>
      </c>
      <c r="D123" s="17" t="s">
        <v>41</v>
      </c>
      <c r="E123" s="19" t="s">
        <v>161</v>
      </c>
      <c r="F123" s="20" t="s">
        <v>64</v>
      </c>
      <c r="G123" s="21">
        <v>10</v>
      </c>
      <c r="H123" s="22">
        <v>0</v>
      </c>
      <c r="I123" s="22">
        <f>ROUND(ROUND(H123,2)*ROUND(G123,3),2)</f>
        <v>0</v>
      </c>
      <c r="O123">
        <f>(I123*21)/100</f>
        <v>0</v>
      </c>
      <c r="P123" t="s">
        <v>10</v>
      </c>
    </row>
    <row r="124" spans="1:16" x14ac:dyDescent="0.2">
      <c r="A124" s="23" t="s">
        <v>44</v>
      </c>
      <c r="E124" s="24" t="s">
        <v>41</v>
      </c>
    </row>
    <row r="125" spans="1:16" x14ac:dyDescent="0.2">
      <c r="A125" s="25" t="s">
        <v>45</v>
      </c>
      <c r="E125" s="26" t="s">
        <v>41</v>
      </c>
    </row>
    <row r="126" spans="1:16" ht="127.5" x14ac:dyDescent="0.2">
      <c r="A126" t="s">
        <v>47</v>
      </c>
      <c r="E126" s="24" t="s">
        <v>162</v>
      </c>
    </row>
    <row r="127" spans="1:16" x14ac:dyDescent="0.2">
      <c r="A127" s="17" t="s">
        <v>39</v>
      </c>
      <c r="B127" s="18" t="s">
        <v>163</v>
      </c>
      <c r="C127" s="18" t="s">
        <v>164</v>
      </c>
      <c r="D127" s="17" t="s">
        <v>41</v>
      </c>
      <c r="E127" s="19" t="s">
        <v>165</v>
      </c>
      <c r="F127" s="20" t="s">
        <v>51</v>
      </c>
      <c r="G127" s="21">
        <v>4725</v>
      </c>
      <c r="H127" s="22">
        <v>0</v>
      </c>
      <c r="I127" s="22">
        <f>ROUND(ROUND(H127,2)*ROUND(G127,3),2)</f>
        <v>0</v>
      </c>
      <c r="O127">
        <f>(I127*21)/100</f>
        <v>0</v>
      </c>
      <c r="P127" t="s">
        <v>10</v>
      </c>
    </row>
    <row r="128" spans="1:16" x14ac:dyDescent="0.2">
      <c r="A128" s="23" t="s">
        <v>44</v>
      </c>
      <c r="E128" s="24" t="s">
        <v>41</v>
      </c>
    </row>
    <row r="129" spans="1:16" ht="38.25" x14ac:dyDescent="0.2">
      <c r="A129" s="25" t="s">
        <v>45</v>
      </c>
      <c r="E129" s="26" t="s">
        <v>166</v>
      </c>
    </row>
    <row r="130" spans="1:16" ht="153" x14ac:dyDescent="0.2">
      <c r="A130" t="s">
        <v>47</v>
      </c>
      <c r="E130" s="24" t="s">
        <v>167</v>
      </c>
    </row>
    <row r="131" spans="1:16" x14ac:dyDescent="0.2">
      <c r="A131" s="17" t="s">
        <v>39</v>
      </c>
      <c r="B131" s="18" t="s">
        <v>168</v>
      </c>
      <c r="C131" s="18" t="s">
        <v>169</v>
      </c>
      <c r="D131" s="17" t="s">
        <v>41</v>
      </c>
      <c r="E131" s="19" t="s">
        <v>170</v>
      </c>
      <c r="F131" s="20" t="s">
        <v>51</v>
      </c>
      <c r="G131" s="21">
        <v>4725</v>
      </c>
      <c r="H131" s="22">
        <v>0</v>
      </c>
      <c r="I131" s="22">
        <f>ROUND(ROUND(H131,2)*ROUND(G131,3),2)</f>
        <v>0</v>
      </c>
      <c r="O131">
        <f>(I131*21)/100</f>
        <v>0</v>
      </c>
      <c r="P131" t="s">
        <v>10</v>
      </c>
    </row>
    <row r="132" spans="1:16" x14ac:dyDescent="0.2">
      <c r="A132" s="23" t="s">
        <v>44</v>
      </c>
      <c r="E132" s="24" t="s">
        <v>41</v>
      </c>
    </row>
    <row r="133" spans="1:16" ht="38.25" x14ac:dyDescent="0.2">
      <c r="A133" s="25" t="s">
        <v>45</v>
      </c>
      <c r="E133" s="26" t="s">
        <v>166</v>
      </c>
    </row>
    <row r="134" spans="1:16" ht="114.75" x14ac:dyDescent="0.2">
      <c r="A134" t="s">
        <v>47</v>
      </c>
      <c r="E134" s="24" t="s">
        <v>123</v>
      </c>
    </row>
    <row r="135" spans="1:16" x14ac:dyDescent="0.2">
      <c r="A135" s="17" t="s">
        <v>39</v>
      </c>
      <c r="B135" s="18" t="s">
        <v>171</v>
      </c>
      <c r="C135" s="18" t="s">
        <v>172</v>
      </c>
      <c r="D135" s="17" t="s">
        <v>41</v>
      </c>
      <c r="E135" s="19" t="s">
        <v>173</v>
      </c>
      <c r="F135" s="20" t="s">
        <v>174</v>
      </c>
      <c r="G135" s="21">
        <v>10</v>
      </c>
      <c r="H135" s="22">
        <v>0</v>
      </c>
      <c r="I135" s="22">
        <f>ROUND(ROUND(H135,2)*ROUND(G135,3),2)</f>
        <v>0</v>
      </c>
      <c r="O135">
        <f>(I135*21)/100</f>
        <v>0</v>
      </c>
      <c r="P135" t="s">
        <v>10</v>
      </c>
    </row>
    <row r="136" spans="1:16" x14ac:dyDescent="0.2">
      <c r="A136" s="23" t="s">
        <v>44</v>
      </c>
      <c r="E136" s="24" t="s">
        <v>41</v>
      </c>
    </row>
    <row r="137" spans="1:16" x14ac:dyDescent="0.2">
      <c r="A137" s="25" t="s">
        <v>45</v>
      </c>
      <c r="E137" s="26" t="s">
        <v>41</v>
      </c>
    </row>
    <row r="138" spans="1:16" ht="127.5" x14ac:dyDescent="0.2">
      <c r="A138" t="s">
        <v>47</v>
      </c>
      <c r="E138" s="24" t="s">
        <v>175</v>
      </c>
    </row>
    <row r="139" spans="1:16" x14ac:dyDescent="0.2">
      <c r="A139" s="17" t="s">
        <v>39</v>
      </c>
      <c r="B139" s="18" t="s">
        <v>176</v>
      </c>
      <c r="C139" s="18" t="s">
        <v>177</v>
      </c>
      <c r="D139" s="17" t="s">
        <v>41</v>
      </c>
      <c r="E139" s="19" t="s">
        <v>178</v>
      </c>
      <c r="F139" s="20" t="s">
        <v>51</v>
      </c>
      <c r="G139" s="21">
        <v>4725</v>
      </c>
      <c r="H139" s="22">
        <v>0</v>
      </c>
      <c r="I139" s="22">
        <f>ROUND(ROUND(H139,2)*ROUND(G139,3),2)</f>
        <v>0</v>
      </c>
      <c r="O139">
        <f>(I139*21)/100</f>
        <v>0</v>
      </c>
      <c r="P139" t="s">
        <v>10</v>
      </c>
    </row>
    <row r="140" spans="1:16" x14ac:dyDescent="0.2">
      <c r="A140" s="23" t="s">
        <v>44</v>
      </c>
      <c r="E140" s="24" t="s">
        <v>41</v>
      </c>
    </row>
    <row r="141" spans="1:16" ht="38.25" x14ac:dyDescent="0.2">
      <c r="A141" s="25" t="s">
        <v>45</v>
      </c>
      <c r="E141" s="26" t="s">
        <v>166</v>
      </c>
    </row>
    <row r="142" spans="1:16" ht="127.5" x14ac:dyDescent="0.2">
      <c r="A142" t="s">
        <v>47</v>
      </c>
      <c r="E142" s="24" t="s">
        <v>179</v>
      </c>
    </row>
    <row r="143" spans="1:16" x14ac:dyDescent="0.2">
      <c r="A143" s="17" t="s">
        <v>39</v>
      </c>
      <c r="B143" s="18" t="s">
        <v>180</v>
      </c>
      <c r="C143" s="18" t="s">
        <v>181</v>
      </c>
      <c r="D143" s="17" t="s">
        <v>41</v>
      </c>
      <c r="E143" s="19" t="s">
        <v>182</v>
      </c>
      <c r="F143" s="20" t="s">
        <v>64</v>
      </c>
      <c r="G143" s="21">
        <v>19</v>
      </c>
      <c r="H143" s="22">
        <v>0</v>
      </c>
      <c r="I143" s="22">
        <f>ROUND(ROUND(H143,2)*ROUND(G143,3),2)</f>
        <v>0</v>
      </c>
      <c r="O143">
        <f>(I143*21)/100</f>
        <v>0</v>
      </c>
      <c r="P143" t="s">
        <v>10</v>
      </c>
    </row>
    <row r="144" spans="1:16" x14ac:dyDescent="0.2">
      <c r="A144" s="23" t="s">
        <v>44</v>
      </c>
      <c r="E144" s="24" t="s">
        <v>41</v>
      </c>
    </row>
    <row r="145" spans="1:16" x14ac:dyDescent="0.2">
      <c r="A145" s="25" t="s">
        <v>45</v>
      </c>
      <c r="E145" s="26" t="s">
        <v>41</v>
      </c>
    </row>
    <row r="146" spans="1:16" ht="178.5" x14ac:dyDescent="0.2">
      <c r="A146" t="s">
        <v>47</v>
      </c>
      <c r="E146" s="24" t="s">
        <v>183</v>
      </c>
    </row>
    <row r="147" spans="1:16" x14ac:dyDescent="0.2">
      <c r="A147" s="17" t="s">
        <v>39</v>
      </c>
      <c r="B147" s="18" t="s">
        <v>184</v>
      </c>
      <c r="C147" s="18" t="s">
        <v>185</v>
      </c>
      <c r="D147" s="17" t="s">
        <v>41</v>
      </c>
      <c r="E147" s="19" t="s">
        <v>186</v>
      </c>
      <c r="F147" s="20" t="s">
        <v>64</v>
      </c>
      <c r="G147" s="21">
        <v>19</v>
      </c>
      <c r="H147" s="22">
        <v>0</v>
      </c>
      <c r="I147" s="22">
        <f>ROUND(ROUND(H147,2)*ROUND(G147,3),2)</f>
        <v>0</v>
      </c>
      <c r="O147">
        <f>(I147*21)/100</f>
        <v>0</v>
      </c>
      <c r="P147" t="s">
        <v>10</v>
      </c>
    </row>
    <row r="148" spans="1:16" x14ac:dyDescent="0.2">
      <c r="A148" s="23" t="s">
        <v>44</v>
      </c>
      <c r="E148" s="24" t="s">
        <v>41</v>
      </c>
    </row>
    <row r="149" spans="1:16" x14ac:dyDescent="0.2">
      <c r="A149" s="25" t="s">
        <v>45</v>
      </c>
      <c r="E149" s="26" t="s">
        <v>41</v>
      </c>
    </row>
    <row r="150" spans="1:16" ht="127.5" x14ac:dyDescent="0.2">
      <c r="A150" t="s">
        <v>47</v>
      </c>
      <c r="E150" s="24" t="s">
        <v>187</v>
      </c>
    </row>
    <row r="151" spans="1:16" x14ac:dyDescent="0.2">
      <c r="A151" s="17" t="s">
        <v>39</v>
      </c>
      <c r="B151" s="18" t="s">
        <v>188</v>
      </c>
      <c r="C151" s="18" t="s">
        <v>189</v>
      </c>
      <c r="D151" s="17" t="s">
        <v>41</v>
      </c>
      <c r="E151" s="19" t="s">
        <v>190</v>
      </c>
      <c r="F151" s="20" t="s">
        <v>64</v>
      </c>
      <c r="G151" s="21">
        <v>2</v>
      </c>
      <c r="H151" s="22">
        <v>0</v>
      </c>
      <c r="I151" s="22">
        <f>ROUND(ROUND(H151,2)*ROUND(G151,3),2)</f>
        <v>0</v>
      </c>
      <c r="O151">
        <f>(I151*21)/100</f>
        <v>0</v>
      </c>
      <c r="P151" t="s">
        <v>10</v>
      </c>
    </row>
    <row r="152" spans="1:16" x14ac:dyDescent="0.2">
      <c r="A152" s="23" t="s">
        <v>44</v>
      </c>
      <c r="E152" s="24" t="s">
        <v>41</v>
      </c>
    </row>
    <row r="153" spans="1:16" x14ac:dyDescent="0.2">
      <c r="A153" s="25" t="s">
        <v>45</v>
      </c>
      <c r="E153" s="26" t="s">
        <v>41</v>
      </c>
    </row>
    <row r="154" spans="1:16" ht="178.5" x14ac:dyDescent="0.2">
      <c r="A154" t="s">
        <v>47</v>
      </c>
      <c r="E154" s="24" t="s">
        <v>183</v>
      </c>
    </row>
    <row r="155" spans="1:16" x14ac:dyDescent="0.2">
      <c r="A155" s="17" t="s">
        <v>39</v>
      </c>
      <c r="B155" s="18" t="s">
        <v>191</v>
      </c>
      <c r="C155" s="18" t="s">
        <v>192</v>
      </c>
      <c r="D155" s="17" t="s">
        <v>41</v>
      </c>
      <c r="E155" s="19" t="s">
        <v>193</v>
      </c>
      <c r="F155" s="20" t="s">
        <v>64</v>
      </c>
      <c r="G155" s="21">
        <v>2</v>
      </c>
      <c r="H155" s="22">
        <v>0</v>
      </c>
      <c r="I155" s="22">
        <f>ROUND(ROUND(H155,2)*ROUND(G155,3),2)</f>
        <v>0</v>
      </c>
      <c r="O155">
        <f>(I155*21)/100</f>
        <v>0</v>
      </c>
      <c r="P155" t="s">
        <v>10</v>
      </c>
    </row>
    <row r="156" spans="1:16" x14ac:dyDescent="0.2">
      <c r="A156" s="23" t="s">
        <v>44</v>
      </c>
      <c r="E156" s="24" t="s">
        <v>41</v>
      </c>
    </row>
    <row r="157" spans="1:16" x14ac:dyDescent="0.2">
      <c r="A157" s="25" t="s">
        <v>45</v>
      </c>
      <c r="E157" s="26" t="s">
        <v>41</v>
      </c>
    </row>
    <row r="158" spans="1:16" ht="127.5" x14ac:dyDescent="0.2">
      <c r="A158" t="s">
        <v>47</v>
      </c>
      <c r="E158" s="24" t="s">
        <v>187</v>
      </c>
    </row>
    <row r="159" spans="1:16" x14ac:dyDescent="0.2">
      <c r="A159" s="17" t="s">
        <v>39</v>
      </c>
      <c r="B159" s="18" t="s">
        <v>194</v>
      </c>
      <c r="C159" s="18" t="s">
        <v>195</v>
      </c>
      <c r="D159" s="17" t="s">
        <v>41</v>
      </c>
      <c r="E159" s="19" t="s">
        <v>196</v>
      </c>
      <c r="F159" s="20" t="s">
        <v>51</v>
      </c>
      <c r="G159" s="21">
        <v>100</v>
      </c>
      <c r="H159" s="22">
        <v>0</v>
      </c>
      <c r="I159" s="22">
        <f>ROUND(ROUND(H159,2)*ROUND(G159,3),2)</f>
        <v>0</v>
      </c>
      <c r="O159">
        <f>(I159*21)/100</f>
        <v>0</v>
      </c>
      <c r="P159" t="s">
        <v>10</v>
      </c>
    </row>
    <row r="160" spans="1:16" x14ac:dyDescent="0.2">
      <c r="A160" s="23" t="s">
        <v>44</v>
      </c>
      <c r="E160" s="24" t="s">
        <v>41</v>
      </c>
    </row>
    <row r="161" spans="1:16" x14ac:dyDescent="0.2">
      <c r="A161" s="25" t="s">
        <v>45</v>
      </c>
      <c r="E161" s="26" t="s">
        <v>41</v>
      </c>
    </row>
    <row r="162" spans="1:16" ht="153" x14ac:dyDescent="0.2">
      <c r="A162" t="s">
        <v>47</v>
      </c>
      <c r="E162" s="24" t="s">
        <v>197</v>
      </c>
    </row>
    <row r="163" spans="1:16" x14ac:dyDescent="0.2">
      <c r="A163" s="17" t="s">
        <v>39</v>
      </c>
      <c r="B163" s="18" t="s">
        <v>198</v>
      </c>
      <c r="C163" s="18" t="s">
        <v>199</v>
      </c>
      <c r="D163" s="17" t="s">
        <v>41</v>
      </c>
      <c r="E163" s="19" t="s">
        <v>200</v>
      </c>
      <c r="F163" s="20" t="s">
        <v>51</v>
      </c>
      <c r="G163" s="21">
        <v>100</v>
      </c>
      <c r="H163" s="22">
        <v>0</v>
      </c>
      <c r="I163" s="22">
        <f>ROUND(ROUND(H163,2)*ROUND(G163,3),2)</f>
        <v>0</v>
      </c>
      <c r="O163">
        <f>(I163*21)/100</f>
        <v>0</v>
      </c>
      <c r="P163" t="s">
        <v>10</v>
      </c>
    </row>
    <row r="164" spans="1:16" x14ac:dyDescent="0.2">
      <c r="A164" s="23" t="s">
        <v>44</v>
      </c>
      <c r="E164" s="24" t="s">
        <v>41</v>
      </c>
    </row>
    <row r="165" spans="1:16" x14ac:dyDescent="0.2">
      <c r="A165" s="25" t="s">
        <v>45</v>
      </c>
      <c r="E165" s="26" t="s">
        <v>41</v>
      </c>
    </row>
    <row r="166" spans="1:16" ht="114.75" x14ac:dyDescent="0.2">
      <c r="A166" t="s">
        <v>47</v>
      </c>
      <c r="E166" s="24" t="s">
        <v>201</v>
      </c>
    </row>
    <row r="167" spans="1:16" x14ac:dyDescent="0.2">
      <c r="A167" s="17" t="s">
        <v>39</v>
      </c>
      <c r="B167" s="18" t="s">
        <v>202</v>
      </c>
      <c r="C167" s="18" t="s">
        <v>203</v>
      </c>
      <c r="D167" s="17" t="s">
        <v>41</v>
      </c>
      <c r="E167" s="19" t="s">
        <v>204</v>
      </c>
      <c r="F167" s="20" t="s">
        <v>64</v>
      </c>
      <c r="G167" s="21">
        <v>1</v>
      </c>
      <c r="H167" s="22">
        <v>0</v>
      </c>
      <c r="I167" s="22">
        <f>ROUND(ROUND(H167,2)*ROUND(G167,3),2)</f>
        <v>0</v>
      </c>
      <c r="O167">
        <f>(I167*21)/100</f>
        <v>0</v>
      </c>
      <c r="P167" t="s">
        <v>10</v>
      </c>
    </row>
    <row r="168" spans="1:16" x14ac:dyDescent="0.2">
      <c r="A168" s="23" t="s">
        <v>44</v>
      </c>
      <c r="E168" s="24" t="s">
        <v>41</v>
      </c>
    </row>
    <row r="169" spans="1:16" x14ac:dyDescent="0.2">
      <c r="A169" s="25" t="s">
        <v>45</v>
      </c>
      <c r="E169" s="26" t="s">
        <v>41</v>
      </c>
    </row>
    <row r="170" spans="1:16" ht="114.75" x14ac:dyDescent="0.2">
      <c r="A170" t="s">
        <v>47</v>
      </c>
      <c r="E170" s="24" t="s">
        <v>205</v>
      </c>
    </row>
    <row r="171" spans="1:16" x14ac:dyDescent="0.2">
      <c r="A171" s="17" t="s">
        <v>39</v>
      </c>
      <c r="B171" s="18" t="s">
        <v>206</v>
      </c>
      <c r="C171" s="18" t="s">
        <v>207</v>
      </c>
      <c r="D171" s="17" t="s">
        <v>41</v>
      </c>
      <c r="E171" s="19" t="s">
        <v>208</v>
      </c>
      <c r="F171" s="20" t="s">
        <v>64</v>
      </c>
      <c r="G171" s="21">
        <v>2</v>
      </c>
      <c r="H171" s="22">
        <v>0</v>
      </c>
      <c r="I171" s="22">
        <f>ROUND(ROUND(H171,2)*ROUND(G171,3),2)</f>
        <v>0</v>
      </c>
      <c r="O171">
        <f>(I171*21)/100</f>
        <v>0</v>
      </c>
      <c r="P171" t="s">
        <v>10</v>
      </c>
    </row>
    <row r="172" spans="1:16" x14ac:dyDescent="0.2">
      <c r="A172" s="23" t="s">
        <v>44</v>
      </c>
      <c r="E172" s="24" t="s">
        <v>41</v>
      </c>
    </row>
    <row r="173" spans="1:16" x14ac:dyDescent="0.2">
      <c r="A173" s="25" t="s">
        <v>45</v>
      </c>
      <c r="E173" s="26" t="s">
        <v>41</v>
      </c>
    </row>
    <row r="174" spans="1:16" ht="114.75" x14ac:dyDescent="0.2">
      <c r="A174" t="s">
        <v>47</v>
      </c>
      <c r="E174" s="24" t="s">
        <v>205</v>
      </c>
    </row>
    <row r="175" spans="1:16" x14ac:dyDescent="0.2">
      <c r="A175" s="17" t="s">
        <v>39</v>
      </c>
      <c r="B175" s="18" t="s">
        <v>209</v>
      </c>
      <c r="C175" s="18" t="s">
        <v>210</v>
      </c>
      <c r="D175" s="17" t="s">
        <v>41</v>
      </c>
      <c r="E175" s="19" t="s">
        <v>211</v>
      </c>
      <c r="F175" s="20" t="s">
        <v>64</v>
      </c>
      <c r="G175" s="21">
        <v>2</v>
      </c>
      <c r="H175" s="22">
        <v>0</v>
      </c>
      <c r="I175" s="22">
        <f>ROUND(ROUND(H175,2)*ROUND(G175,3),2)</f>
        <v>0</v>
      </c>
      <c r="O175">
        <f>(I175*21)/100</f>
        <v>0</v>
      </c>
      <c r="P175" t="s">
        <v>10</v>
      </c>
    </row>
    <row r="176" spans="1:16" x14ac:dyDescent="0.2">
      <c r="A176" s="23" t="s">
        <v>44</v>
      </c>
      <c r="E176" s="24" t="s">
        <v>41</v>
      </c>
    </row>
    <row r="177" spans="1:16" x14ac:dyDescent="0.2">
      <c r="A177" s="25" t="s">
        <v>45</v>
      </c>
      <c r="E177" s="26" t="s">
        <v>41</v>
      </c>
    </row>
    <row r="178" spans="1:16" ht="114.75" x14ac:dyDescent="0.2">
      <c r="A178" t="s">
        <v>47</v>
      </c>
      <c r="E178" s="24" t="s">
        <v>212</v>
      </c>
    </row>
    <row r="179" spans="1:16" x14ac:dyDescent="0.2">
      <c r="A179" s="17" t="s">
        <v>39</v>
      </c>
      <c r="B179" s="18" t="s">
        <v>213</v>
      </c>
      <c r="C179" s="18" t="s">
        <v>214</v>
      </c>
      <c r="D179" s="17" t="s">
        <v>41</v>
      </c>
      <c r="E179" s="19" t="s">
        <v>215</v>
      </c>
      <c r="F179" s="20" t="s">
        <v>64</v>
      </c>
      <c r="G179" s="21">
        <v>5</v>
      </c>
      <c r="H179" s="22">
        <v>0</v>
      </c>
      <c r="I179" s="22">
        <f>ROUND(ROUND(H179,2)*ROUND(G179,3),2)</f>
        <v>0</v>
      </c>
      <c r="O179">
        <f>(I179*21)/100</f>
        <v>0</v>
      </c>
      <c r="P179" t="s">
        <v>10</v>
      </c>
    </row>
    <row r="180" spans="1:16" x14ac:dyDescent="0.2">
      <c r="A180" s="23" t="s">
        <v>44</v>
      </c>
      <c r="E180" s="24" t="s">
        <v>41</v>
      </c>
    </row>
    <row r="181" spans="1:16" x14ac:dyDescent="0.2">
      <c r="A181" s="25" t="s">
        <v>45</v>
      </c>
      <c r="E181" s="26" t="s">
        <v>41</v>
      </c>
    </row>
    <row r="182" spans="1:16" ht="127.5" x14ac:dyDescent="0.2">
      <c r="A182" t="s">
        <v>47</v>
      </c>
      <c r="E182" s="24" t="s">
        <v>162</v>
      </c>
    </row>
    <row r="183" spans="1:16" x14ac:dyDescent="0.2">
      <c r="A183" s="17" t="s">
        <v>39</v>
      </c>
      <c r="B183" s="18" t="s">
        <v>216</v>
      </c>
      <c r="C183" s="18" t="s">
        <v>217</v>
      </c>
      <c r="D183" s="17" t="s">
        <v>41</v>
      </c>
      <c r="E183" s="19" t="s">
        <v>218</v>
      </c>
      <c r="F183" s="20" t="s">
        <v>64</v>
      </c>
      <c r="G183" s="21">
        <v>4</v>
      </c>
      <c r="H183" s="22">
        <v>0</v>
      </c>
      <c r="I183" s="22">
        <f>ROUND(ROUND(H183,2)*ROUND(G183,3),2)</f>
        <v>0</v>
      </c>
      <c r="O183">
        <f>(I183*21)/100</f>
        <v>0</v>
      </c>
      <c r="P183" t="s">
        <v>10</v>
      </c>
    </row>
    <row r="184" spans="1:16" x14ac:dyDescent="0.2">
      <c r="A184" s="23" t="s">
        <v>44</v>
      </c>
      <c r="E184" s="24" t="s">
        <v>41</v>
      </c>
    </row>
    <row r="185" spans="1:16" x14ac:dyDescent="0.2">
      <c r="A185" s="25" t="s">
        <v>45</v>
      </c>
      <c r="E185" s="26" t="s">
        <v>41</v>
      </c>
    </row>
    <row r="186" spans="1:16" ht="114.75" x14ac:dyDescent="0.2">
      <c r="A186" t="s">
        <v>47</v>
      </c>
      <c r="E186" s="24" t="s">
        <v>212</v>
      </c>
    </row>
    <row r="187" spans="1:16" x14ac:dyDescent="0.2">
      <c r="A187" s="17" t="s">
        <v>39</v>
      </c>
      <c r="B187" s="18" t="s">
        <v>219</v>
      </c>
      <c r="C187" s="18" t="s">
        <v>220</v>
      </c>
      <c r="D187" s="17" t="s">
        <v>41</v>
      </c>
      <c r="E187" s="19" t="s">
        <v>221</v>
      </c>
      <c r="F187" s="20" t="s">
        <v>64</v>
      </c>
      <c r="G187" s="21">
        <v>4</v>
      </c>
      <c r="H187" s="22">
        <v>0</v>
      </c>
      <c r="I187" s="22">
        <f>ROUND(ROUND(H187,2)*ROUND(G187,3),2)</f>
        <v>0</v>
      </c>
      <c r="O187">
        <f>(I187*21)/100</f>
        <v>0</v>
      </c>
      <c r="P187" t="s">
        <v>10</v>
      </c>
    </row>
    <row r="188" spans="1:16" x14ac:dyDescent="0.2">
      <c r="A188" s="23" t="s">
        <v>44</v>
      </c>
      <c r="E188" s="24" t="s">
        <v>41</v>
      </c>
    </row>
    <row r="189" spans="1:16" x14ac:dyDescent="0.2">
      <c r="A189" s="25" t="s">
        <v>45</v>
      </c>
      <c r="E189" s="26" t="s">
        <v>41</v>
      </c>
    </row>
    <row r="190" spans="1:16" ht="127.5" x14ac:dyDescent="0.2">
      <c r="A190" t="s">
        <v>47</v>
      </c>
      <c r="E190" s="24" t="s">
        <v>187</v>
      </c>
    </row>
    <row r="191" spans="1:16" x14ac:dyDescent="0.2">
      <c r="A191" s="17" t="s">
        <v>39</v>
      </c>
      <c r="B191" s="18" t="s">
        <v>222</v>
      </c>
      <c r="C191" s="18" t="s">
        <v>223</v>
      </c>
      <c r="D191" s="17" t="s">
        <v>41</v>
      </c>
      <c r="E191" s="19" t="s">
        <v>224</v>
      </c>
      <c r="F191" s="20" t="s">
        <v>64</v>
      </c>
      <c r="G191" s="21">
        <v>44</v>
      </c>
      <c r="H191" s="22">
        <v>0</v>
      </c>
      <c r="I191" s="22">
        <f>ROUND(ROUND(H191,2)*ROUND(G191,3),2)</f>
        <v>0</v>
      </c>
      <c r="O191">
        <f>(I191*21)/100</f>
        <v>0</v>
      </c>
      <c r="P191" t="s">
        <v>10</v>
      </c>
    </row>
    <row r="192" spans="1:16" x14ac:dyDescent="0.2">
      <c r="A192" s="23" t="s">
        <v>44</v>
      </c>
      <c r="E192" s="24" t="s">
        <v>41</v>
      </c>
    </row>
    <row r="193" spans="1:16" x14ac:dyDescent="0.2">
      <c r="A193" s="25" t="s">
        <v>45</v>
      </c>
      <c r="E193" s="26" t="s">
        <v>41</v>
      </c>
    </row>
    <row r="194" spans="1:16" ht="178.5" x14ac:dyDescent="0.2">
      <c r="A194" t="s">
        <v>47</v>
      </c>
      <c r="E194" s="24" t="s">
        <v>158</v>
      </c>
    </row>
    <row r="195" spans="1:16" x14ac:dyDescent="0.2">
      <c r="A195" s="17" t="s">
        <v>39</v>
      </c>
      <c r="B195" s="18" t="s">
        <v>225</v>
      </c>
      <c r="C195" s="18" t="s">
        <v>226</v>
      </c>
      <c r="D195" s="17" t="s">
        <v>41</v>
      </c>
      <c r="E195" s="19" t="s">
        <v>227</v>
      </c>
      <c r="F195" s="20" t="s">
        <v>64</v>
      </c>
      <c r="G195" s="21">
        <v>44</v>
      </c>
      <c r="H195" s="22">
        <v>0</v>
      </c>
      <c r="I195" s="22">
        <f>ROUND(ROUND(H195,2)*ROUND(G195,3),2)</f>
        <v>0</v>
      </c>
      <c r="O195">
        <f>(I195*21)/100</f>
        <v>0</v>
      </c>
      <c r="P195" t="s">
        <v>10</v>
      </c>
    </row>
    <row r="196" spans="1:16" x14ac:dyDescent="0.2">
      <c r="A196" s="23" t="s">
        <v>44</v>
      </c>
      <c r="E196" s="24" t="s">
        <v>41</v>
      </c>
    </row>
    <row r="197" spans="1:16" x14ac:dyDescent="0.2">
      <c r="A197" s="25" t="s">
        <v>45</v>
      </c>
      <c r="E197" s="26" t="s">
        <v>41</v>
      </c>
    </row>
    <row r="198" spans="1:16" ht="127.5" x14ac:dyDescent="0.2">
      <c r="A198" t="s">
        <v>47</v>
      </c>
      <c r="E198" s="24" t="s">
        <v>162</v>
      </c>
    </row>
    <row r="199" spans="1:16" x14ac:dyDescent="0.2">
      <c r="A199" s="17" t="s">
        <v>39</v>
      </c>
      <c r="B199" s="18" t="s">
        <v>228</v>
      </c>
      <c r="C199" s="18" t="s">
        <v>229</v>
      </c>
      <c r="D199" s="17" t="s">
        <v>41</v>
      </c>
      <c r="E199" s="19" t="s">
        <v>230</v>
      </c>
      <c r="F199" s="20" t="s">
        <v>64</v>
      </c>
      <c r="G199" s="21">
        <v>1</v>
      </c>
      <c r="H199" s="22">
        <v>0</v>
      </c>
      <c r="I199" s="22">
        <f>ROUND(ROUND(H199,2)*ROUND(G199,3),2)</f>
        <v>0</v>
      </c>
      <c r="O199">
        <f>(I199*21)/100</f>
        <v>0</v>
      </c>
      <c r="P199" t="s">
        <v>10</v>
      </c>
    </row>
    <row r="200" spans="1:16" x14ac:dyDescent="0.2">
      <c r="A200" s="23" t="s">
        <v>44</v>
      </c>
      <c r="E200" s="24" t="s">
        <v>41</v>
      </c>
    </row>
    <row r="201" spans="1:16" x14ac:dyDescent="0.2">
      <c r="A201" s="25" t="s">
        <v>45</v>
      </c>
      <c r="E201" s="26" t="s">
        <v>41</v>
      </c>
    </row>
    <row r="202" spans="1:16" ht="178.5" x14ac:dyDescent="0.2">
      <c r="A202" t="s">
        <v>47</v>
      </c>
      <c r="E202" s="24" t="s">
        <v>158</v>
      </c>
    </row>
    <row r="203" spans="1:16" x14ac:dyDescent="0.2">
      <c r="A203" s="17" t="s">
        <v>39</v>
      </c>
      <c r="B203" s="18" t="s">
        <v>231</v>
      </c>
      <c r="C203" s="18" t="s">
        <v>232</v>
      </c>
      <c r="D203" s="17" t="s">
        <v>41</v>
      </c>
      <c r="E203" s="19" t="s">
        <v>233</v>
      </c>
      <c r="F203" s="20" t="s">
        <v>64</v>
      </c>
      <c r="G203" s="21">
        <v>1</v>
      </c>
      <c r="H203" s="22">
        <v>0</v>
      </c>
      <c r="I203" s="22">
        <f>ROUND(ROUND(H203,2)*ROUND(G203,3),2)</f>
        <v>0</v>
      </c>
      <c r="O203">
        <f>(I203*21)/100</f>
        <v>0</v>
      </c>
      <c r="P203" t="s">
        <v>10</v>
      </c>
    </row>
    <row r="204" spans="1:16" x14ac:dyDescent="0.2">
      <c r="A204" s="23" t="s">
        <v>44</v>
      </c>
      <c r="E204" s="24" t="s">
        <v>41</v>
      </c>
    </row>
    <row r="205" spans="1:16" x14ac:dyDescent="0.2">
      <c r="A205" s="25" t="s">
        <v>45</v>
      </c>
      <c r="E205" s="26" t="s">
        <v>41</v>
      </c>
    </row>
    <row r="206" spans="1:16" ht="127.5" x14ac:dyDescent="0.2">
      <c r="A206" t="s">
        <v>47</v>
      </c>
      <c r="E206" s="24" t="s">
        <v>162</v>
      </c>
    </row>
    <row r="207" spans="1:16" x14ac:dyDescent="0.2">
      <c r="A207" s="17" t="s">
        <v>39</v>
      </c>
      <c r="B207" s="18" t="s">
        <v>234</v>
      </c>
      <c r="C207" s="18" t="s">
        <v>235</v>
      </c>
      <c r="D207" s="17" t="s">
        <v>41</v>
      </c>
      <c r="E207" s="19" t="s">
        <v>236</v>
      </c>
      <c r="F207" s="20" t="s">
        <v>64</v>
      </c>
      <c r="G207" s="21">
        <v>1</v>
      </c>
      <c r="H207" s="22">
        <v>0</v>
      </c>
      <c r="I207" s="22">
        <f>ROUND(ROUND(H207,2)*ROUND(G207,3),2)</f>
        <v>0</v>
      </c>
      <c r="O207">
        <f>(I207*21)/100</f>
        <v>0</v>
      </c>
      <c r="P207" t="s">
        <v>10</v>
      </c>
    </row>
    <row r="208" spans="1:16" x14ac:dyDescent="0.2">
      <c r="A208" s="23" t="s">
        <v>44</v>
      </c>
      <c r="E208" s="24" t="s">
        <v>41</v>
      </c>
    </row>
    <row r="209" spans="1:16" x14ac:dyDescent="0.2">
      <c r="A209" s="25" t="s">
        <v>45</v>
      </c>
      <c r="E209" s="26" t="s">
        <v>41</v>
      </c>
    </row>
    <row r="210" spans="1:16" ht="178.5" x14ac:dyDescent="0.2">
      <c r="A210" t="s">
        <v>47</v>
      </c>
      <c r="E210" s="24" t="s">
        <v>158</v>
      </c>
    </row>
    <row r="211" spans="1:16" x14ac:dyDescent="0.2">
      <c r="A211" s="17" t="s">
        <v>39</v>
      </c>
      <c r="B211" s="18" t="s">
        <v>237</v>
      </c>
      <c r="C211" s="18" t="s">
        <v>238</v>
      </c>
      <c r="D211" s="17" t="s">
        <v>41</v>
      </c>
      <c r="E211" s="19" t="s">
        <v>239</v>
      </c>
      <c r="F211" s="20" t="s">
        <v>64</v>
      </c>
      <c r="G211" s="21">
        <v>1</v>
      </c>
      <c r="H211" s="22">
        <v>0</v>
      </c>
      <c r="I211" s="22">
        <f>ROUND(ROUND(H211,2)*ROUND(G211,3),2)</f>
        <v>0</v>
      </c>
      <c r="O211">
        <f>(I211*21)/100</f>
        <v>0</v>
      </c>
      <c r="P211" t="s">
        <v>10</v>
      </c>
    </row>
    <row r="212" spans="1:16" x14ac:dyDescent="0.2">
      <c r="A212" s="23" t="s">
        <v>44</v>
      </c>
      <c r="E212" s="24" t="s">
        <v>41</v>
      </c>
    </row>
    <row r="213" spans="1:16" x14ac:dyDescent="0.2">
      <c r="A213" s="25" t="s">
        <v>45</v>
      </c>
      <c r="E213" s="26" t="s">
        <v>41</v>
      </c>
    </row>
    <row r="214" spans="1:16" ht="127.5" x14ac:dyDescent="0.2">
      <c r="A214" t="s">
        <v>47</v>
      </c>
      <c r="E214" s="24" t="s">
        <v>162</v>
      </c>
    </row>
    <row r="215" spans="1:16" x14ac:dyDescent="0.2">
      <c r="A215" s="17" t="s">
        <v>39</v>
      </c>
      <c r="B215" s="18" t="s">
        <v>240</v>
      </c>
      <c r="C215" s="18" t="s">
        <v>241</v>
      </c>
      <c r="D215" s="17" t="s">
        <v>41</v>
      </c>
      <c r="E215" s="19" t="s">
        <v>242</v>
      </c>
      <c r="F215" s="20" t="s">
        <v>64</v>
      </c>
      <c r="G215" s="21">
        <v>11</v>
      </c>
      <c r="H215" s="22">
        <v>0</v>
      </c>
      <c r="I215" s="22">
        <f>ROUND(ROUND(H215,2)*ROUND(G215,3),2)</f>
        <v>0</v>
      </c>
      <c r="O215">
        <f>(I215*21)/100</f>
        <v>0</v>
      </c>
      <c r="P215" t="s">
        <v>10</v>
      </c>
    </row>
    <row r="216" spans="1:16" x14ac:dyDescent="0.2">
      <c r="A216" s="23" t="s">
        <v>44</v>
      </c>
      <c r="E216" s="24" t="s">
        <v>41</v>
      </c>
    </row>
    <row r="217" spans="1:16" x14ac:dyDescent="0.2">
      <c r="A217" s="25" t="s">
        <v>45</v>
      </c>
      <c r="E217" s="26" t="s">
        <v>41</v>
      </c>
    </row>
    <row r="218" spans="1:16" ht="178.5" x14ac:dyDescent="0.2">
      <c r="A218" t="s">
        <v>47</v>
      </c>
      <c r="E218" s="24" t="s">
        <v>158</v>
      </c>
    </row>
    <row r="219" spans="1:16" x14ac:dyDescent="0.2">
      <c r="A219" s="17" t="s">
        <v>39</v>
      </c>
      <c r="B219" s="18" t="s">
        <v>243</v>
      </c>
      <c r="C219" s="18" t="s">
        <v>244</v>
      </c>
      <c r="D219" s="17" t="s">
        <v>41</v>
      </c>
      <c r="E219" s="19" t="s">
        <v>245</v>
      </c>
      <c r="F219" s="20" t="s">
        <v>64</v>
      </c>
      <c r="G219" s="21">
        <v>11</v>
      </c>
      <c r="H219" s="22">
        <v>0</v>
      </c>
      <c r="I219" s="22">
        <f>ROUND(ROUND(H219,2)*ROUND(G219,3),2)</f>
        <v>0</v>
      </c>
      <c r="O219">
        <f>(I219*21)/100</f>
        <v>0</v>
      </c>
      <c r="P219" t="s">
        <v>10</v>
      </c>
    </row>
    <row r="220" spans="1:16" x14ac:dyDescent="0.2">
      <c r="A220" s="23" t="s">
        <v>44</v>
      </c>
      <c r="E220" s="24" t="s">
        <v>41</v>
      </c>
    </row>
    <row r="221" spans="1:16" x14ac:dyDescent="0.2">
      <c r="A221" s="25" t="s">
        <v>45</v>
      </c>
      <c r="E221" s="26" t="s">
        <v>41</v>
      </c>
    </row>
    <row r="222" spans="1:16" ht="127.5" x14ac:dyDescent="0.2">
      <c r="A222" t="s">
        <v>47</v>
      </c>
      <c r="E222" s="24" t="s">
        <v>162</v>
      </c>
    </row>
    <row r="223" spans="1:16" x14ac:dyDescent="0.2">
      <c r="A223" s="17" t="s">
        <v>39</v>
      </c>
      <c r="B223" s="18" t="s">
        <v>246</v>
      </c>
      <c r="C223" s="18" t="s">
        <v>247</v>
      </c>
      <c r="D223" s="17" t="s">
        <v>41</v>
      </c>
      <c r="E223" s="19" t="s">
        <v>248</v>
      </c>
      <c r="F223" s="20" t="s">
        <v>64</v>
      </c>
      <c r="G223" s="21">
        <v>110</v>
      </c>
      <c r="H223" s="22">
        <v>0</v>
      </c>
      <c r="I223" s="22">
        <f>ROUND(ROUND(H223,2)*ROUND(G223,3),2)</f>
        <v>0</v>
      </c>
      <c r="O223">
        <f>(I223*21)/100</f>
        <v>0</v>
      </c>
      <c r="P223" t="s">
        <v>10</v>
      </c>
    </row>
    <row r="224" spans="1:16" x14ac:dyDescent="0.2">
      <c r="A224" s="23" t="s">
        <v>44</v>
      </c>
      <c r="E224" s="24" t="s">
        <v>41</v>
      </c>
    </row>
    <row r="225" spans="1:16" x14ac:dyDescent="0.2">
      <c r="A225" s="25" t="s">
        <v>45</v>
      </c>
      <c r="E225" s="26" t="s">
        <v>41</v>
      </c>
    </row>
    <row r="226" spans="1:16" ht="178.5" x14ac:dyDescent="0.2">
      <c r="A226" t="s">
        <v>47</v>
      </c>
      <c r="E226" s="24" t="s">
        <v>158</v>
      </c>
    </row>
    <row r="227" spans="1:16" x14ac:dyDescent="0.2">
      <c r="A227" s="17" t="s">
        <v>39</v>
      </c>
      <c r="B227" s="18" t="s">
        <v>249</v>
      </c>
      <c r="C227" s="18" t="s">
        <v>250</v>
      </c>
      <c r="D227" s="17" t="s">
        <v>41</v>
      </c>
      <c r="E227" s="19" t="s">
        <v>251</v>
      </c>
      <c r="F227" s="20" t="s">
        <v>64</v>
      </c>
      <c r="G227" s="21">
        <v>110</v>
      </c>
      <c r="H227" s="22">
        <v>0</v>
      </c>
      <c r="I227" s="22">
        <f>ROUND(ROUND(H227,2)*ROUND(G227,3),2)</f>
        <v>0</v>
      </c>
      <c r="O227">
        <f>(I227*21)/100</f>
        <v>0</v>
      </c>
      <c r="P227" t="s">
        <v>10</v>
      </c>
    </row>
    <row r="228" spans="1:16" x14ac:dyDescent="0.2">
      <c r="A228" s="23" t="s">
        <v>44</v>
      </c>
      <c r="E228" s="24" t="s">
        <v>41</v>
      </c>
    </row>
    <row r="229" spans="1:16" x14ac:dyDescent="0.2">
      <c r="A229" s="25" t="s">
        <v>45</v>
      </c>
      <c r="E229" s="26" t="s">
        <v>41</v>
      </c>
    </row>
    <row r="230" spans="1:16" ht="127.5" x14ac:dyDescent="0.2">
      <c r="A230" t="s">
        <v>47</v>
      </c>
      <c r="E230" s="24" t="s">
        <v>162</v>
      </c>
    </row>
    <row r="231" spans="1:16" x14ac:dyDescent="0.2">
      <c r="A231" s="17" t="s">
        <v>39</v>
      </c>
      <c r="B231" s="18" t="s">
        <v>252</v>
      </c>
      <c r="C231" s="18" t="s">
        <v>253</v>
      </c>
      <c r="D231" s="17" t="s">
        <v>41</v>
      </c>
      <c r="E231" s="19" t="s">
        <v>254</v>
      </c>
      <c r="F231" s="20" t="s">
        <v>64</v>
      </c>
      <c r="G231" s="21">
        <v>13</v>
      </c>
      <c r="H231" s="22">
        <v>0</v>
      </c>
      <c r="I231" s="22">
        <f>ROUND(ROUND(H231,2)*ROUND(G231,3),2)</f>
        <v>0</v>
      </c>
      <c r="O231">
        <f>(I231*21)/100</f>
        <v>0</v>
      </c>
      <c r="P231" t="s">
        <v>10</v>
      </c>
    </row>
    <row r="232" spans="1:16" x14ac:dyDescent="0.2">
      <c r="A232" s="23" t="s">
        <v>44</v>
      </c>
      <c r="E232" s="24" t="s">
        <v>41</v>
      </c>
    </row>
    <row r="233" spans="1:16" x14ac:dyDescent="0.2">
      <c r="A233" s="25" t="s">
        <v>45</v>
      </c>
      <c r="E233" s="26" t="s">
        <v>41</v>
      </c>
    </row>
    <row r="234" spans="1:16" ht="127.5" x14ac:dyDescent="0.2">
      <c r="A234" t="s">
        <v>47</v>
      </c>
      <c r="E234" s="24" t="s">
        <v>255</v>
      </c>
    </row>
    <row r="235" spans="1:16" x14ac:dyDescent="0.2">
      <c r="A235" s="17" t="s">
        <v>39</v>
      </c>
      <c r="B235" s="18" t="s">
        <v>256</v>
      </c>
      <c r="C235" s="18" t="s">
        <v>257</v>
      </c>
      <c r="D235" s="17" t="s">
        <v>41</v>
      </c>
      <c r="E235" s="19" t="s">
        <v>258</v>
      </c>
      <c r="F235" s="20" t="s">
        <v>64</v>
      </c>
      <c r="G235" s="21">
        <v>4</v>
      </c>
      <c r="H235" s="22">
        <v>0</v>
      </c>
      <c r="I235" s="22">
        <f>ROUND(ROUND(H235,2)*ROUND(G235,3),2)</f>
        <v>0</v>
      </c>
      <c r="O235">
        <f>(I235*21)/100</f>
        <v>0</v>
      </c>
      <c r="P235" t="s">
        <v>10</v>
      </c>
    </row>
    <row r="236" spans="1:16" x14ac:dyDescent="0.2">
      <c r="A236" s="23" t="s">
        <v>44</v>
      </c>
      <c r="E236" s="24" t="s">
        <v>41</v>
      </c>
    </row>
    <row r="237" spans="1:16" x14ac:dyDescent="0.2">
      <c r="A237" s="25" t="s">
        <v>45</v>
      </c>
      <c r="E237" s="26" t="s">
        <v>41</v>
      </c>
    </row>
    <row r="238" spans="1:16" ht="127.5" x14ac:dyDescent="0.2">
      <c r="A238" t="s">
        <v>47</v>
      </c>
      <c r="E238" s="24" t="s">
        <v>255</v>
      </c>
    </row>
    <row r="239" spans="1:16" x14ac:dyDescent="0.2">
      <c r="A239" s="17" t="s">
        <v>39</v>
      </c>
      <c r="B239" s="18" t="s">
        <v>259</v>
      </c>
      <c r="C239" s="18" t="s">
        <v>260</v>
      </c>
      <c r="D239" s="17" t="s">
        <v>41</v>
      </c>
      <c r="E239" s="19" t="s">
        <v>261</v>
      </c>
      <c r="F239" s="20" t="s">
        <v>64</v>
      </c>
      <c r="G239" s="21">
        <v>1</v>
      </c>
      <c r="H239" s="22">
        <v>0</v>
      </c>
      <c r="I239" s="22">
        <f>ROUND(ROUND(H239,2)*ROUND(G239,3),2)</f>
        <v>0</v>
      </c>
      <c r="O239">
        <f>(I239*21)/100</f>
        <v>0</v>
      </c>
      <c r="P239" t="s">
        <v>10</v>
      </c>
    </row>
    <row r="240" spans="1:16" x14ac:dyDescent="0.2">
      <c r="A240" s="23" t="s">
        <v>44</v>
      </c>
      <c r="E240" s="24" t="s">
        <v>41</v>
      </c>
    </row>
    <row r="241" spans="1:16" x14ac:dyDescent="0.2">
      <c r="A241" s="25" t="s">
        <v>45</v>
      </c>
      <c r="E241" s="26" t="s">
        <v>41</v>
      </c>
    </row>
    <row r="242" spans="1:16" ht="127.5" x14ac:dyDescent="0.2">
      <c r="A242" t="s">
        <v>47</v>
      </c>
      <c r="E242" s="24" t="s">
        <v>255</v>
      </c>
    </row>
    <row r="243" spans="1:16" x14ac:dyDescent="0.2">
      <c r="A243" s="17" t="s">
        <v>39</v>
      </c>
      <c r="B243" s="18" t="s">
        <v>262</v>
      </c>
      <c r="C243" s="18" t="s">
        <v>263</v>
      </c>
      <c r="D243" s="17" t="s">
        <v>41</v>
      </c>
      <c r="E243" s="19" t="s">
        <v>264</v>
      </c>
      <c r="F243" s="20" t="s">
        <v>64</v>
      </c>
      <c r="G243" s="21">
        <v>7</v>
      </c>
      <c r="H243" s="22">
        <v>0</v>
      </c>
      <c r="I243" s="22">
        <f>ROUND(ROUND(H243,2)*ROUND(G243,3),2)</f>
        <v>0</v>
      </c>
      <c r="O243">
        <f>(I243*21)/100</f>
        <v>0</v>
      </c>
      <c r="P243" t="s">
        <v>10</v>
      </c>
    </row>
    <row r="244" spans="1:16" x14ac:dyDescent="0.2">
      <c r="A244" s="23" t="s">
        <v>44</v>
      </c>
      <c r="E244" s="24" t="s">
        <v>41</v>
      </c>
    </row>
    <row r="245" spans="1:16" x14ac:dyDescent="0.2">
      <c r="A245" s="25" t="s">
        <v>45</v>
      </c>
      <c r="E245" s="26" t="s">
        <v>41</v>
      </c>
    </row>
    <row r="246" spans="1:16" ht="127.5" x14ac:dyDescent="0.2">
      <c r="A246" t="s">
        <v>47</v>
      </c>
      <c r="E246" s="24" t="s">
        <v>255</v>
      </c>
    </row>
    <row r="247" spans="1:16" x14ac:dyDescent="0.2">
      <c r="A247" s="17" t="s">
        <v>39</v>
      </c>
      <c r="B247" s="18" t="s">
        <v>265</v>
      </c>
      <c r="C247" s="18" t="s">
        <v>266</v>
      </c>
      <c r="D247" s="17" t="s">
        <v>41</v>
      </c>
      <c r="E247" s="19" t="s">
        <v>267</v>
      </c>
      <c r="F247" s="20" t="s">
        <v>64</v>
      </c>
      <c r="G247" s="21">
        <v>3</v>
      </c>
      <c r="H247" s="22">
        <v>0</v>
      </c>
      <c r="I247" s="22">
        <f>ROUND(ROUND(H247,2)*ROUND(G247,3),2)</f>
        <v>0</v>
      </c>
      <c r="O247">
        <f>(I247*21)/100</f>
        <v>0</v>
      </c>
      <c r="P247" t="s">
        <v>10</v>
      </c>
    </row>
    <row r="248" spans="1:16" x14ac:dyDescent="0.2">
      <c r="A248" s="23" t="s">
        <v>44</v>
      </c>
      <c r="E248" s="24" t="s">
        <v>41</v>
      </c>
    </row>
    <row r="249" spans="1:16" x14ac:dyDescent="0.2">
      <c r="A249" s="25" t="s">
        <v>45</v>
      </c>
      <c r="E249" s="26" t="s">
        <v>41</v>
      </c>
    </row>
    <row r="250" spans="1:16" ht="127.5" x14ac:dyDescent="0.2">
      <c r="A250" t="s">
        <v>47</v>
      </c>
      <c r="E250" s="24" t="s">
        <v>255</v>
      </c>
    </row>
    <row r="251" spans="1:16" x14ac:dyDescent="0.2">
      <c r="A251" s="17" t="s">
        <v>39</v>
      </c>
      <c r="B251" s="18" t="s">
        <v>268</v>
      </c>
      <c r="C251" s="18" t="s">
        <v>269</v>
      </c>
      <c r="D251" s="17" t="s">
        <v>41</v>
      </c>
      <c r="E251" s="19" t="s">
        <v>270</v>
      </c>
      <c r="F251" s="20" t="s">
        <v>64</v>
      </c>
      <c r="G251" s="21">
        <v>16</v>
      </c>
      <c r="H251" s="22">
        <v>0</v>
      </c>
      <c r="I251" s="22">
        <f>ROUND(ROUND(H251,2)*ROUND(G251,3),2)</f>
        <v>0</v>
      </c>
      <c r="O251">
        <f>(I251*21)/100</f>
        <v>0</v>
      </c>
      <c r="P251" t="s">
        <v>10</v>
      </c>
    </row>
    <row r="252" spans="1:16" x14ac:dyDescent="0.2">
      <c r="A252" s="23" t="s">
        <v>44</v>
      </c>
      <c r="E252" s="24" t="s">
        <v>41</v>
      </c>
    </row>
    <row r="253" spans="1:16" x14ac:dyDescent="0.2">
      <c r="A253" s="25" t="s">
        <v>45</v>
      </c>
      <c r="E253" s="26" t="s">
        <v>41</v>
      </c>
    </row>
    <row r="254" spans="1:16" ht="127.5" x14ac:dyDescent="0.2">
      <c r="A254" t="s">
        <v>47</v>
      </c>
      <c r="E254" s="24" t="s">
        <v>255</v>
      </c>
    </row>
    <row r="255" spans="1:16" x14ac:dyDescent="0.2">
      <c r="A255" s="17" t="s">
        <v>39</v>
      </c>
      <c r="B255" s="18" t="s">
        <v>271</v>
      </c>
      <c r="C255" s="18" t="s">
        <v>272</v>
      </c>
      <c r="D255" s="17" t="s">
        <v>41</v>
      </c>
      <c r="E255" s="19" t="s">
        <v>273</v>
      </c>
      <c r="F255" s="20" t="s">
        <v>64</v>
      </c>
      <c r="G255" s="21">
        <v>4</v>
      </c>
      <c r="H255" s="22">
        <v>0</v>
      </c>
      <c r="I255" s="22">
        <f>ROUND(ROUND(H255,2)*ROUND(G255,3),2)</f>
        <v>0</v>
      </c>
      <c r="O255">
        <f>(I255*21)/100</f>
        <v>0</v>
      </c>
      <c r="P255" t="s">
        <v>10</v>
      </c>
    </row>
    <row r="256" spans="1:16" x14ac:dyDescent="0.2">
      <c r="A256" s="23" t="s">
        <v>44</v>
      </c>
      <c r="E256" s="24" t="s">
        <v>41</v>
      </c>
    </row>
    <row r="257" spans="1:16" x14ac:dyDescent="0.2">
      <c r="A257" s="25" t="s">
        <v>45</v>
      </c>
      <c r="E257" s="26" t="s">
        <v>41</v>
      </c>
    </row>
    <row r="258" spans="1:16" ht="127.5" x14ac:dyDescent="0.2">
      <c r="A258" t="s">
        <v>47</v>
      </c>
      <c r="E258" s="24" t="s">
        <v>255</v>
      </c>
    </row>
    <row r="259" spans="1:16" x14ac:dyDescent="0.2">
      <c r="A259" s="17" t="s">
        <v>39</v>
      </c>
      <c r="B259" s="18" t="s">
        <v>274</v>
      </c>
      <c r="C259" s="18" t="s">
        <v>275</v>
      </c>
      <c r="D259" s="17" t="s">
        <v>41</v>
      </c>
      <c r="E259" s="19" t="s">
        <v>276</v>
      </c>
      <c r="F259" s="20" t="s">
        <v>64</v>
      </c>
      <c r="G259" s="21">
        <v>2</v>
      </c>
      <c r="H259" s="22">
        <v>0</v>
      </c>
      <c r="I259" s="22">
        <f>ROUND(ROUND(H259,2)*ROUND(G259,3),2)</f>
        <v>0</v>
      </c>
      <c r="O259">
        <f>(I259*21)/100</f>
        <v>0</v>
      </c>
      <c r="P259" t="s">
        <v>10</v>
      </c>
    </row>
    <row r="260" spans="1:16" x14ac:dyDescent="0.2">
      <c r="A260" s="23" t="s">
        <v>44</v>
      </c>
      <c r="E260" s="24" t="s">
        <v>41</v>
      </c>
    </row>
    <row r="261" spans="1:16" x14ac:dyDescent="0.2">
      <c r="A261" s="25" t="s">
        <v>45</v>
      </c>
      <c r="E261" s="26" t="s">
        <v>41</v>
      </c>
    </row>
    <row r="262" spans="1:16" ht="127.5" x14ac:dyDescent="0.2">
      <c r="A262" t="s">
        <v>47</v>
      </c>
      <c r="E262" s="24" t="s">
        <v>255</v>
      </c>
    </row>
    <row r="263" spans="1:16" x14ac:dyDescent="0.2">
      <c r="A263" s="17" t="s">
        <v>39</v>
      </c>
      <c r="B263" s="18" t="s">
        <v>277</v>
      </c>
      <c r="C263" s="18" t="s">
        <v>275</v>
      </c>
      <c r="D263" s="17" t="s">
        <v>31</v>
      </c>
      <c r="E263" s="19" t="s">
        <v>276</v>
      </c>
      <c r="F263" s="20" t="s">
        <v>64</v>
      </c>
      <c r="G263" s="21">
        <v>2</v>
      </c>
      <c r="H263" s="22">
        <v>0</v>
      </c>
      <c r="I263" s="22">
        <f>ROUND(ROUND(H263,2)*ROUND(G263,3),2)</f>
        <v>0</v>
      </c>
      <c r="O263">
        <f>(I263*21)/100</f>
        <v>0</v>
      </c>
      <c r="P263" t="s">
        <v>10</v>
      </c>
    </row>
    <row r="264" spans="1:16" x14ac:dyDescent="0.2">
      <c r="A264" s="23" t="s">
        <v>44</v>
      </c>
      <c r="E264" s="24" t="s">
        <v>41</v>
      </c>
    </row>
    <row r="265" spans="1:16" x14ac:dyDescent="0.2">
      <c r="A265" s="25" t="s">
        <v>45</v>
      </c>
      <c r="E265" s="26" t="s">
        <v>41</v>
      </c>
    </row>
    <row r="266" spans="1:16" ht="127.5" x14ac:dyDescent="0.2">
      <c r="A266" t="s">
        <v>47</v>
      </c>
      <c r="E266" s="24" t="s">
        <v>278</v>
      </c>
    </row>
    <row r="267" spans="1:16" x14ac:dyDescent="0.2">
      <c r="A267" s="17" t="s">
        <v>39</v>
      </c>
      <c r="B267" s="18" t="s">
        <v>279</v>
      </c>
      <c r="C267" s="18" t="s">
        <v>280</v>
      </c>
      <c r="D267" s="17" t="s">
        <v>41</v>
      </c>
      <c r="E267" s="19" t="s">
        <v>281</v>
      </c>
      <c r="F267" s="20" t="s">
        <v>64</v>
      </c>
      <c r="G267" s="21">
        <v>3</v>
      </c>
      <c r="H267" s="22">
        <v>0</v>
      </c>
      <c r="I267" s="22">
        <f>ROUND(ROUND(H267,2)*ROUND(G267,3),2)</f>
        <v>0</v>
      </c>
      <c r="O267">
        <f>(I267*21)/100</f>
        <v>0</v>
      </c>
      <c r="P267" t="s">
        <v>10</v>
      </c>
    </row>
    <row r="268" spans="1:16" x14ac:dyDescent="0.2">
      <c r="A268" s="23" t="s">
        <v>44</v>
      </c>
      <c r="E268" s="24" t="s">
        <v>41</v>
      </c>
    </row>
    <row r="269" spans="1:16" x14ac:dyDescent="0.2">
      <c r="A269" s="25" t="s">
        <v>45</v>
      </c>
      <c r="E269" s="26" t="s">
        <v>41</v>
      </c>
    </row>
    <row r="270" spans="1:16" ht="127.5" x14ac:dyDescent="0.2">
      <c r="A270" t="s">
        <v>47</v>
      </c>
      <c r="E270" s="24" t="s">
        <v>278</v>
      </c>
    </row>
    <row r="271" spans="1:16" x14ac:dyDescent="0.2">
      <c r="A271" s="17" t="s">
        <v>39</v>
      </c>
      <c r="B271" s="18" t="s">
        <v>282</v>
      </c>
      <c r="C271" s="18" t="s">
        <v>283</v>
      </c>
      <c r="D271" s="17" t="s">
        <v>41</v>
      </c>
      <c r="E271" s="19" t="s">
        <v>284</v>
      </c>
      <c r="F271" s="20" t="s">
        <v>64</v>
      </c>
      <c r="G271" s="21">
        <v>16</v>
      </c>
      <c r="H271" s="22">
        <v>0</v>
      </c>
      <c r="I271" s="22">
        <f>ROUND(ROUND(H271,2)*ROUND(G271,3),2)</f>
        <v>0</v>
      </c>
      <c r="O271">
        <f>(I271*21)/100</f>
        <v>0</v>
      </c>
      <c r="P271" t="s">
        <v>10</v>
      </c>
    </row>
    <row r="272" spans="1:16" x14ac:dyDescent="0.2">
      <c r="A272" s="23" t="s">
        <v>44</v>
      </c>
      <c r="E272" s="24" t="s">
        <v>41</v>
      </c>
    </row>
    <row r="273" spans="1:16" x14ac:dyDescent="0.2">
      <c r="A273" s="25" t="s">
        <v>45</v>
      </c>
      <c r="E273" s="26" t="s">
        <v>41</v>
      </c>
    </row>
    <row r="274" spans="1:16" ht="165.75" x14ac:dyDescent="0.2">
      <c r="A274" t="s">
        <v>47</v>
      </c>
      <c r="E274" s="24" t="s">
        <v>285</v>
      </c>
    </row>
    <row r="275" spans="1:16" x14ac:dyDescent="0.2">
      <c r="A275" s="17" t="s">
        <v>39</v>
      </c>
      <c r="B275" s="18" t="s">
        <v>286</v>
      </c>
      <c r="C275" s="18" t="s">
        <v>287</v>
      </c>
      <c r="D275" s="17" t="s">
        <v>41</v>
      </c>
      <c r="E275" s="19" t="s">
        <v>288</v>
      </c>
      <c r="F275" s="20" t="s">
        <v>64</v>
      </c>
      <c r="G275" s="21">
        <v>16</v>
      </c>
      <c r="H275" s="22">
        <v>0</v>
      </c>
      <c r="I275" s="22">
        <f>ROUND(ROUND(H275,2)*ROUND(G275,3),2)</f>
        <v>0</v>
      </c>
      <c r="O275">
        <f>(I275*21)/100</f>
        <v>0</v>
      </c>
      <c r="P275" t="s">
        <v>10</v>
      </c>
    </row>
    <row r="276" spans="1:16" x14ac:dyDescent="0.2">
      <c r="A276" s="23" t="s">
        <v>44</v>
      </c>
      <c r="E276" s="24" t="s">
        <v>41</v>
      </c>
    </row>
    <row r="277" spans="1:16" x14ac:dyDescent="0.2">
      <c r="A277" s="25" t="s">
        <v>45</v>
      </c>
      <c r="E277" s="26" t="s">
        <v>41</v>
      </c>
    </row>
    <row r="278" spans="1:16" ht="127.5" x14ac:dyDescent="0.2">
      <c r="A278" t="s">
        <v>47</v>
      </c>
      <c r="E278" s="24" t="s">
        <v>162</v>
      </c>
    </row>
    <row r="279" spans="1:16" x14ac:dyDescent="0.2">
      <c r="A279" s="17" t="s">
        <v>39</v>
      </c>
      <c r="B279" s="18" t="s">
        <v>289</v>
      </c>
      <c r="C279" s="18" t="s">
        <v>290</v>
      </c>
      <c r="D279" s="17" t="s">
        <v>41</v>
      </c>
      <c r="E279" s="19" t="s">
        <v>291</v>
      </c>
      <c r="F279" s="20" t="s">
        <v>64</v>
      </c>
      <c r="G279" s="21">
        <v>12</v>
      </c>
      <c r="H279" s="22">
        <v>0</v>
      </c>
      <c r="I279" s="22">
        <f>ROUND(ROUND(H279,2)*ROUND(G279,3),2)</f>
        <v>0</v>
      </c>
      <c r="O279">
        <f>(I279*21)/100</f>
        <v>0</v>
      </c>
      <c r="P279" t="s">
        <v>10</v>
      </c>
    </row>
    <row r="280" spans="1:16" x14ac:dyDescent="0.2">
      <c r="A280" s="23" t="s">
        <v>44</v>
      </c>
      <c r="E280" s="24" t="s">
        <v>41</v>
      </c>
    </row>
    <row r="281" spans="1:16" x14ac:dyDescent="0.2">
      <c r="A281" s="25" t="s">
        <v>45</v>
      </c>
      <c r="E281" s="26" t="s">
        <v>41</v>
      </c>
    </row>
    <row r="282" spans="1:16" ht="165.75" x14ac:dyDescent="0.2">
      <c r="A282" t="s">
        <v>47</v>
      </c>
      <c r="E282" s="24" t="s">
        <v>285</v>
      </c>
    </row>
    <row r="283" spans="1:16" x14ac:dyDescent="0.2">
      <c r="A283" s="17" t="s">
        <v>39</v>
      </c>
      <c r="B283" s="18" t="s">
        <v>292</v>
      </c>
      <c r="C283" s="18" t="s">
        <v>293</v>
      </c>
      <c r="D283" s="17" t="s">
        <v>41</v>
      </c>
      <c r="E283" s="19" t="s">
        <v>294</v>
      </c>
      <c r="F283" s="20" t="s">
        <v>64</v>
      </c>
      <c r="G283" s="21">
        <v>12</v>
      </c>
      <c r="H283" s="22">
        <v>0</v>
      </c>
      <c r="I283" s="22">
        <f>ROUND(ROUND(H283,2)*ROUND(G283,3),2)</f>
        <v>0</v>
      </c>
      <c r="O283">
        <f>(I283*21)/100</f>
        <v>0</v>
      </c>
      <c r="P283" t="s">
        <v>10</v>
      </c>
    </row>
    <row r="284" spans="1:16" x14ac:dyDescent="0.2">
      <c r="A284" s="23" t="s">
        <v>44</v>
      </c>
      <c r="E284" s="24" t="s">
        <v>41</v>
      </c>
    </row>
    <row r="285" spans="1:16" x14ac:dyDescent="0.2">
      <c r="A285" s="25" t="s">
        <v>45</v>
      </c>
      <c r="E285" s="26" t="s">
        <v>41</v>
      </c>
    </row>
    <row r="286" spans="1:16" ht="127.5" x14ac:dyDescent="0.2">
      <c r="A286" t="s">
        <v>47</v>
      </c>
      <c r="E286" s="24" t="s">
        <v>162</v>
      </c>
    </row>
    <row r="287" spans="1:16" x14ac:dyDescent="0.2">
      <c r="A287" s="17" t="s">
        <v>39</v>
      </c>
      <c r="B287" s="18" t="s">
        <v>295</v>
      </c>
      <c r="C287" s="18" t="s">
        <v>296</v>
      </c>
      <c r="D287" s="17" t="s">
        <v>41</v>
      </c>
      <c r="E287" s="19" t="s">
        <v>297</v>
      </c>
      <c r="F287" s="20" t="s">
        <v>64</v>
      </c>
      <c r="G287" s="21">
        <v>2</v>
      </c>
      <c r="H287" s="22">
        <v>0</v>
      </c>
      <c r="I287" s="22">
        <f>ROUND(ROUND(H287,2)*ROUND(G287,3),2)</f>
        <v>0</v>
      </c>
      <c r="O287">
        <f>(I287*21)/100</f>
        <v>0</v>
      </c>
      <c r="P287" t="s">
        <v>10</v>
      </c>
    </row>
    <row r="288" spans="1:16" x14ac:dyDescent="0.2">
      <c r="A288" s="23" t="s">
        <v>44</v>
      </c>
      <c r="E288" s="24" t="s">
        <v>41</v>
      </c>
    </row>
    <row r="289" spans="1:16" x14ac:dyDescent="0.2">
      <c r="A289" s="25" t="s">
        <v>45</v>
      </c>
      <c r="E289" s="26" t="s">
        <v>41</v>
      </c>
    </row>
    <row r="290" spans="1:16" ht="165.75" x14ac:dyDescent="0.2">
      <c r="A290" t="s">
        <v>47</v>
      </c>
      <c r="E290" s="24" t="s">
        <v>298</v>
      </c>
    </row>
    <row r="291" spans="1:16" x14ac:dyDescent="0.2">
      <c r="A291" s="17" t="s">
        <v>39</v>
      </c>
      <c r="B291" s="18" t="s">
        <v>299</v>
      </c>
      <c r="C291" s="18" t="s">
        <v>300</v>
      </c>
      <c r="D291" s="17" t="s">
        <v>41</v>
      </c>
      <c r="E291" s="19" t="s">
        <v>301</v>
      </c>
      <c r="F291" s="20" t="s">
        <v>64</v>
      </c>
      <c r="G291" s="21">
        <v>2</v>
      </c>
      <c r="H291" s="22">
        <v>0</v>
      </c>
      <c r="I291" s="22">
        <f>ROUND(ROUND(H291,2)*ROUND(G291,3),2)</f>
        <v>0</v>
      </c>
      <c r="O291">
        <f>(I291*21)/100</f>
        <v>0</v>
      </c>
      <c r="P291" t="s">
        <v>10</v>
      </c>
    </row>
    <row r="292" spans="1:16" x14ac:dyDescent="0.2">
      <c r="A292" s="23" t="s">
        <v>44</v>
      </c>
      <c r="E292" s="24" t="s">
        <v>41</v>
      </c>
    </row>
    <row r="293" spans="1:16" x14ac:dyDescent="0.2">
      <c r="A293" s="25" t="s">
        <v>45</v>
      </c>
      <c r="E293" s="26" t="s">
        <v>41</v>
      </c>
    </row>
    <row r="294" spans="1:16" ht="127.5" x14ac:dyDescent="0.2">
      <c r="A294" t="s">
        <v>47</v>
      </c>
      <c r="E294" s="24" t="s">
        <v>187</v>
      </c>
    </row>
    <row r="295" spans="1:16" x14ac:dyDescent="0.2">
      <c r="A295" s="17" t="s">
        <v>39</v>
      </c>
      <c r="B295" s="18" t="s">
        <v>302</v>
      </c>
      <c r="C295" s="18" t="s">
        <v>303</v>
      </c>
      <c r="D295" s="17" t="s">
        <v>41</v>
      </c>
      <c r="E295" s="19" t="s">
        <v>304</v>
      </c>
      <c r="F295" s="20" t="s">
        <v>64</v>
      </c>
      <c r="G295" s="21">
        <v>1</v>
      </c>
      <c r="H295" s="22">
        <v>0</v>
      </c>
      <c r="I295" s="22">
        <f>ROUND(ROUND(H295,2)*ROUND(G295,3),2)</f>
        <v>0</v>
      </c>
      <c r="O295">
        <f>(I295*21)/100</f>
        <v>0</v>
      </c>
      <c r="P295" t="s">
        <v>10</v>
      </c>
    </row>
    <row r="296" spans="1:16" x14ac:dyDescent="0.2">
      <c r="A296" s="23" t="s">
        <v>44</v>
      </c>
      <c r="E296" s="24" t="s">
        <v>41</v>
      </c>
    </row>
    <row r="297" spans="1:16" x14ac:dyDescent="0.2">
      <c r="A297" s="25" t="s">
        <v>45</v>
      </c>
      <c r="E297" s="26" t="s">
        <v>41</v>
      </c>
    </row>
    <row r="298" spans="1:16" ht="165.75" x14ac:dyDescent="0.2">
      <c r="A298" t="s">
        <v>47</v>
      </c>
      <c r="E298" s="24" t="s">
        <v>298</v>
      </c>
    </row>
    <row r="299" spans="1:16" x14ac:dyDescent="0.2">
      <c r="A299" s="17" t="s">
        <v>39</v>
      </c>
      <c r="B299" s="18" t="s">
        <v>305</v>
      </c>
      <c r="C299" s="18" t="s">
        <v>306</v>
      </c>
      <c r="D299" s="17" t="s">
        <v>41</v>
      </c>
      <c r="E299" s="19" t="s">
        <v>307</v>
      </c>
      <c r="F299" s="20" t="s">
        <v>64</v>
      </c>
      <c r="G299" s="21">
        <v>1</v>
      </c>
      <c r="H299" s="22">
        <v>0</v>
      </c>
      <c r="I299" s="22">
        <f>ROUND(ROUND(H299,2)*ROUND(G299,3),2)</f>
        <v>0</v>
      </c>
      <c r="O299">
        <f>(I299*21)/100</f>
        <v>0</v>
      </c>
      <c r="P299" t="s">
        <v>10</v>
      </c>
    </row>
    <row r="300" spans="1:16" x14ac:dyDescent="0.2">
      <c r="A300" s="23" t="s">
        <v>44</v>
      </c>
      <c r="E300" s="24" t="s">
        <v>41</v>
      </c>
    </row>
    <row r="301" spans="1:16" x14ac:dyDescent="0.2">
      <c r="A301" s="25" t="s">
        <v>45</v>
      </c>
      <c r="E301" s="26" t="s">
        <v>41</v>
      </c>
    </row>
    <row r="302" spans="1:16" ht="127.5" x14ac:dyDescent="0.2">
      <c r="A302" t="s">
        <v>47</v>
      </c>
      <c r="E302" s="24" t="s">
        <v>187</v>
      </c>
    </row>
    <row r="303" spans="1:16" x14ac:dyDescent="0.2">
      <c r="A303" s="17" t="s">
        <v>39</v>
      </c>
      <c r="B303" s="18" t="s">
        <v>308</v>
      </c>
      <c r="C303" s="18" t="s">
        <v>309</v>
      </c>
      <c r="D303" s="17" t="s">
        <v>41</v>
      </c>
      <c r="E303" s="19" t="s">
        <v>310</v>
      </c>
      <c r="F303" s="20" t="s">
        <v>64</v>
      </c>
      <c r="G303" s="21">
        <v>10</v>
      </c>
      <c r="H303" s="22">
        <v>0</v>
      </c>
      <c r="I303" s="22">
        <f>ROUND(ROUND(H303,2)*ROUND(G303,3),2)</f>
        <v>0</v>
      </c>
      <c r="O303">
        <f>(I303*21)/100</f>
        <v>0</v>
      </c>
      <c r="P303" t="s">
        <v>10</v>
      </c>
    </row>
    <row r="304" spans="1:16" x14ac:dyDescent="0.2">
      <c r="A304" s="23" t="s">
        <v>44</v>
      </c>
      <c r="E304" s="24" t="s">
        <v>41</v>
      </c>
    </row>
    <row r="305" spans="1:16" x14ac:dyDescent="0.2">
      <c r="A305" s="25" t="s">
        <v>45</v>
      </c>
      <c r="E305" s="26" t="s">
        <v>41</v>
      </c>
    </row>
    <row r="306" spans="1:16" ht="127.5" x14ac:dyDescent="0.2">
      <c r="A306" t="s">
        <v>47</v>
      </c>
      <c r="E306" s="24" t="s">
        <v>311</v>
      </c>
    </row>
    <row r="307" spans="1:16" x14ac:dyDescent="0.2">
      <c r="A307" s="17" t="s">
        <v>39</v>
      </c>
      <c r="B307" s="18" t="s">
        <v>312</v>
      </c>
      <c r="C307" s="18" t="s">
        <v>313</v>
      </c>
      <c r="D307" s="17" t="s">
        <v>41</v>
      </c>
      <c r="E307" s="19" t="s">
        <v>314</v>
      </c>
      <c r="F307" s="20" t="s">
        <v>64</v>
      </c>
      <c r="G307" s="21">
        <v>160</v>
      </c>
      <c r="H307" s="22">
        <v>0</v>
      </c>
      <c r="I307" s="22">
        <f>ROUND(ROUND(H307,2)*ROUND(G307,3),2)</f>
        <v>0</v>
      </c>
      <c r="O307">
        <f>(I307*21)/100</f>
        <v>0</v>
      </c>
      <c r="P307" t="s">
        <v>10</v>
      </c>
    </row>
    <row r="308" spans="1:16" x14ac:dyDescent="0.2">
      <c r="A308" s="23" t="s">
        <v>44</v>
      </c>
      <c r="E308" s="24" t="s">
        <v>41</v>
      </c>
    </row>
    <row r="309" spans="1:16" x14ac:dyDescent="0.2">
      <c r="A309" s="25" t="s">
        <v>45</v>
      </c>
      <c r="E309" s="26" t="s">
        <v>41</v>
      </c>
    </row>
    <row r="310" spans="1:16" ht="140.25" x14ac:dyDescent="0.2">
      <c r="A310" t="s">
        <v>47</v>
      </c>
      <c r="E310" s="24" t="s">
        <v>315</v>
      </c>
    </row>
    <row r="311" spans="1:16" x14ac:dyDescent="0.2">
      <c r="A311" s="17" t="s">
        <v>39</v>
      </c>
      <c r="B311" s="18" t="s">
        <v>316</v>
      </c>
      <c r="C311" s="18" t="s">
        <v>317</v>
      </c>
      <c r="D311" s="17" t="s">
        <v>41</v>
      </c>
      <c r="E311" s="19" t="s">
        <v>318</v>
      </c>
      <c r="F311" s="20" t="s">
        <v>319</v>
      </c>
      <c r="G311" s="21">
        <v>2</v>
      </c>
      <c r="H311" s="22">
        <v>0</v>
      </c>
      <c r="I311" s="22">
        <f>ROUND(ROUND(H311,2)*ROUND(G311,3),2)</f>
        <v>0</v>
      </c>
      <c r="O311">
        <f>(I311*21)/100</f>
        <v>0</v>
      </c>
      <c r="P311" t="s">
        <v>10</v>
      </c>
    </row>
    <row r="312" spans="1:16" x14ac:dyDescent="0.2">
      <c r="A312" s="23" t="s">
        <v>44</v>
      </c>
      <c r="E312" s="24" t="s">
        <v>41</v>
      </c>
    </row>
    <row r="313" spans="1:16" x14ac:dyDescent="0.2">
      <c r="A313" s="25" t="s">
        <v>45</v>
      </c>
      <c r="E313" s="26" t="s">
        <v>320</v>
      </c>
    </row>
    <row r="314" spans="1:16" ht="140.25" x14ac:dyDescent="0.2">
      <c r="A314" t="s">
        <v>47</v>
      </c>
      <c r="E314" s="24" t="s">
        <v>321</v>
      </c>
    </row>
    <row r="315" spans="1:16" x14ac:dyDescent="0.2">
      <c r="A315" s="17" t="s">
        <v>39</v>
      </c>
      <c r="B315" s="18" t="s">
        <v>322</v>
      </c>
      <c r="C315" s="18" t="s">
        <v>323</v>
      </c>
      <c r="D315" s="17" t="s">
        <v>41</v>
      </c>
      <c r="E315" s="19" t="s">
        <v>324</v>
      </c>
      <c r="F315" s="20" t="s">
        <v>51</v>
      </c>
      <c r="G315" s="21">
        <v>100</v>
      </c>
      <c r="H315" s="22">
        <v>0</v>
      </c>
      <c r="I315" s="22">
        <f>ROUND(ROUND(H315,2)*ROUND(G315,3),2)</f>
        <v>0</v>
      </c>
      <c r="O315">
        <f>(I315*21)/100</f>
        <v>0</v>
      </c>
      <c r="P315" t="s">
        <v>10</v>
      </c>
    </row>
    <row r="316" spans="1:16" x14ac:dyDescent="0.2">
      <c r="A316" s="23" t="s">
        <v>44</v>
      </c>
      <c r="E316" s="24" t="s">
        <v>41</v>
      </c>
    </row>
    <row r="317" spans="1:16" x14ac:dyDescent="0.2">
      <c r="A317" s="25" t="s">
        <v>45</v>
      </c>
      <c r="E317" s="26" t="s">
        <v>41</v>
      </c>
    </row>
    <row r="318" spans="1:16" ht="102" x14ac:dyDescent="0.2">
      <c r="A318" t="s">
        <v>47</v>
      </c>
      <c r="E318" s="24" t="s">
        <v>325</v>
      </c>
    </row>
    <row r="319" spans="1:16" x14ac:dyDescent="0.2">
      <c r="A319" s="17" t="s">
        <v>39</v>
      </c>
      <c r="B319" s="18" t="s">
        <v>326</v>
      </c>
      <c r="C319" s="18" t="s">
        <v>327</v>
      </c>
      <c r="D319" s="17" t="s">
        <v>41</v>
      </c>
      <c r="E319" s="19" t="s">
        <v>328</v>
      </c>
      <c r="F319" s="20" t="s">
        <v>329</v>
      </c>
      <c r="G319" s="38">
        <v>1.44</v>
      </c>
      <c r="H319" s="22">
        <v>0</v>
      </c>
      <c r="I319" s="22">
        <f>ROUND(ROUND(H319,2)*ROUND(G319,3),2)</f>
        <v>0</v>
      </c>
      <c r="O319">
        <f>(I319*21)/100</f>
        <v>0</v>
      </c>
      <c r="P319" t="s">
        <v>10</v>
      </c>
    </row>
    <row r="320" spans="1:16" x14ac:dyDescent="0.2">
      <c r="A320" s="23" t="s">
        <v>44</v>
      </c>
      <c r="E320" s="24" t="s">
        <v>41</v>
      </c>
    </row>
    <row r="321" spans="1:16" ht="38.25" x14ac:dyDescent="0.2">
      <c r="A321" s="25" t="s">
        <v>45</v>
      </c>
      <c r="E321" s="39" t="s">
        <v>401</v>
      </c>
    </row>
    <row r="322" spans="1:16" ht="178.5" x14ac:dyDescent="0.2">
      <c r="A322" t="s">
        <v>47</v>
      </c>
      <c r="E322" s="24" t="s">
        <v>330</v>
      </c>
    </row>
    <row r="323" spans="1:16" x14ac:dyDescent="0.2">
      <c r="A323" s="17" t="s">
        <v>39</v>
      </c>
      <c r="B323" s="18" t="s">
        <v>331</v>
      </c>
      <c r="C323" s="18" t="s">
        <v>332</v>
      </c>
      <c r="D323" s="17" t="s">
        <v>41</v>
      </c>
      <c r="E323" s="19" t="s">
        <v>333</v>
      </c>
      <c r="F323" s="20" t="s">
        <v>329</v>
      </c>
      <c r="G323" s="38">
        <v>1.44</v>
      </c>
      <c r="H323" s="22">
        <v>0</v>
      </c>
      <c r="I323" s="22">
        <f>ROUND(ROUND(H323,2)*ROUND(G323,3),2)</f>
        <v>0</v>
      </c>
      <c r="O323">
        <f>(I323*21)/100</f>
        <v>0</v>
      </c>
      <c r="P323" t="s">
        <v>10</v>
      </c>
    </row>
    <row r="324" spans="1:16" x14ac:dyDescent="0.2">
      <c r="A324" s="23" t="s">
        <v>44</v>
      </c>
      <c r="E324" s="24" t="s">
        <v>41</v>
      </c>
    </row>
    <row r="325" spans="1:16" ht="38.25" x14ac:dyDescent="0.2">
      <c r="A325" s="25" t="s">
        <v>45</v>
      </c>
      <c r="E325" s="39" t="s">
        <v>401</v>
      </c>
    </row>
    <row r="326" spans="1:16" ht="102" x14ac:dyDescent="0.2">
      <c r="A326" t="s">
        <v>47</v>
      </c>
      <c r="E326" s="24" t="s">
        <v>334</v>
      </c>
    </row>
    <row r="327" spans="1:16" x14ac:dyDescent="0.2">
      <c r="A327" s="17" t="s">
        <v>39</v>
      </c>
      <c r="B327" s="18" t="s">
        <v>335</v>
      </c>
      <c r="C327" s="18" t="s">
        <v>336</v>
      </c>
      <c r="D327" s="17" t="s">
        <v>41</v>
      </c>
      <c r="E327" s="19" t="s">
        <v>337</v>
      </c>
      <c r="F327" s="20" t="s">
        <v>338</v>
      </c>
      <c r="G327" s="21">
        <v>40</v>
      </c>
      <c r="H327" s="22">
        <v>0</v>
      </c>
      <c r="I327" s="22">
        <f>ROUND(ROUND(H327,2)*ROUND(G327,3),2)</f>
        <v>0</v>
      </c>
      <c r="O327">
        <f>(I327*21)/100</f>
        <v>0</v>
      </c>
      <c r="P327" t="s">
        <v>10</v>
      </c>
    </row>
    <row r="328" spans="1:16" x14ac:dyDescent="0.2">
      <c r="A328" s="23" t="s">
        <v>44</v>
      </c>
      <c r="E328" s="24" t="s">
        <v>41</v>
      </c>
    </row>
    <row r="329" spans="1:16" x14ac:dyDescent="0.2">
      <c r="A329" s="25" t="s">
        <v>45</v>
      </c>
      <c r="E329" s="26" t="s">
        <v>41</v>
      </c>
    </row>
    <row r="330" spans="1:16" ht="89.25" x14ac:dyDescent="0.2">
      <c r="A330" t="s">
        <v>47</v>
      </c>
      <c r="E330" s="24" t="s">
        <v>339</v>
      </c>
    </row>
    <row r="331" spans="1:16" ht="25.5" x14ac:dyDescent="0.2">
      <c r="A331" s="17" t="s">
        <v>39</v>
      </c>
      <c r="B331" s="18" t="s">
        <v>340</v>
      </c>
      <c r="C331" s="18" t="s">
        <v>341</v>
      </c>
      <c r="D331" s="17" t="s">
        <v>41</v>
      </c>
      <c r="E331" s="19" t="s">
        <v>342</v>
      </c>
      <c r="F331" s="20" t="s">
        <v>64</v>
      </c>
      <c r="G331" s="21">
        <v>1</v>
      </c>
      <c r="H331" s="22">
        <v>0</v>
      </c>
      <c r="I331" s="22">
        <f>ROUND(ROUND(H331,2)*ROUND(G331,3),2)</f>
        <v>0</v>
      </c>
      <c r="O331">
        <f>(I331*21)/100</f>
        <v>0</v>
      </c>
      <c r="P331" t="s">
        <v>10</v>
      </c>
    </row>
    <row r="332" spans="1:16" x14ac:dyDescent="0.2">
      <c r="A332" s="23" t="s">
        <v>44</v>
      </c>
      <c r="E332" s="24" t="s">
        <v>41</v>
      </c>
    </row>
    <row r="333" spans="1:16" x14ac:dyDescent="0.2">
      <c r="A333" s="25" t="s">
        <v>45</v>
      </c>
      <c r="E333" s="26" t="s">
        <v>41</v>
      </c>
    </row>
    <row r="334" spans="1:16" ht="89.25" x14ac:dyDescent="0.2">
      <c r="A334" t="s">
        <v>47</v>
      </c>
      <c r="E334" s="24" t="s">
        <v>343</v>
      </c>
    </row>
    <row r="335" spans="1:16" x14ac:dyDescent="0.2">
      <c r="A335" s="17" t="s">
        <v>39</v>
      </c>
      <c r="B335" s="18" t="s">
        <v>344</v>
      </c>
      <c r="C335" s="18" t="s">
        <v>345</v>
      </c>
      <c r="D335" s="17" t="s">
        <v>41</v>
      </c>
      <c r="E335" s="19" t="s">
        <v>346</v>
      </c>
      <c r="F335" s="20" t="s">
        <v>347</v>
      </c>
      <c r="G335" s="21">
        <v>1</v>
      </c>
      <c r="H335" s="22">
        <v>0</v>
      </c>
      <c r="I335" s="22">
        <f>ROUND(ROUND(H335,2)*ROUND(G335,3),2)</f>
        <v>0</v>
      </c>
      <c r="O335">
        <f>(I335*21)/100</f>
        <v>0</v>
      </c>
      <c r="P335" t="s">
        <v>10</v>
      </c>
    </row>
    <row r="336" spans="1:16" x14ac:dyDescent="0.2">
      <c r="A336" s="23" t="s">
        <v>44</v>
      </c>
      <c r="E336" s="24" t="s">
        <v>41</v>
      </c>
    </row>
    <row r="337" spans="1:16" x14ac:dyDescent="0.2">
      <c r="A337" s="25" t="s">
        <v>45</v>
      </c>
      <c r="E337" s="26" t="s">
        <v>41</v>
      </c>
    </row>
    <row r="338" spans="1:16" ht="153" x14ac:dyDescent="0.2">
      <c r="A338" t="s">
        <v>47</v>
      </c>
      <c r="E338" s="24" t="s">
        <v>348</v>
      </c>
    </row>
    <row r="339" spans="1:16" x14ac:dyDescent="0.2">
      <c r="A339" s="17" t="s">
        <v>39</v>
      </c>
      <c r="B339" s="18" t="s">
        <v>349</v>
      </c>
      <c r="C339" s="18" t="s">
        <v>350</v>
      </c>
      <c r="D339" s="17" t="s">
        <v>41</v>
      </c>
      <c r="E339" s="19" t="s">
        <v>351</v>
      </c>
      <c r="F339" s="20" t="s">
        <v>108</v>
      </c>
      <c r="G339" s="21">
        <v>1</v>
      </c>
      <c r="H339" s="22">
        <v>0</v>
      </c>
      <c r="I339" s="22">
        <f>ROUND(ROUND(H339,2)*ROUND(G339,3),2)</f>
        <v>0</v>
      </c>
      <c r="O339">
        <f>(I339*21)/100</f>
        <v>0</v>
      </c>
      <c r="P339" t="s">
        <v>10</v>
      </c>
    </row>
    <row r="340" spans="1:16" x14ac:dyDescent="0.2">
      <c r="A340" s="23" t="s">
        <v>44</v>
      </c>
      <c r="E340" s="24" t="s">
        <v>41</v>
      </c>
    </row>
    <row r="341" spans="1:16" x14ac:dyDescent="0.2">
      <c r="A341" s="25" t="s">
        <v>45</v>
      </c>
      <c r="E341" s="26" t="s">
        <v>41</v>
      </c>
    </row>
    <row r="342" spans="1:16" ht="127.5" x14ac:dyDescent="0.2">
      <c r="A342" t="s">
        <v>47</v>
      </c>
      <c r="E342" s="24" t="s">
        <v>278</v>
      </c>
    </row>
    <row r="343" spans="1:16" x14ac:dyDescent="0.2">
      <c r="A343" s="17" t="s">
        <v>39</v>
      </c>
      <c r="B343" s="18" t="s">
        <v>352</v>
      </c>
      <c r="C343" s="18" t="s">
        <v>353</v>
      </c>
      <c r="D343" s="17" t="s">
        <v>41</v>
      </c>
      <c r="E343" s="19" t="s">
        <v>354</v>
      </c>
      <c r="F343" s="20" t="s">
        <v>355</v>
      </c>
      <c r="G343" s="21">
        <v>270</v>
      </c>
      <c r="H343" s="22">
        <v>0</v>
      </c>
      <c r="I343" s="22">
        <f>ROUND(ROUND(H343,2)*ROUND(G343,3),2)</f>
        <v>0</v>
      </c>
      <c r="O343">
        <f>(I343*21)/100</f>
        <v>0</v>
      </c>
      <c r="P343" t="s">
        <v>10</v>
      </c>
    </row>
    <row r="344" spans="1:16" x14ac:dyDescent="0.2">
      <c r="A344" s="23" t="s">
        <v>44</v>
      </c>
      <c r="E344" s="24" t="s">
        <v>41</v>
      </c>
    </row>
    <row r="345" spans="1:16" x14ac:dyDescent="0.2">
      <c r="A345" s="25" t="s">
        <v>45</v>
      </c>
      <c r="E345" s="26" t="s">
        <v>41</v>
      </c>
    </row>
    <row r="346" spans="1:16" ht="153" x14ac:dyDescent="0.2">
      <c r="A346" t="s">
        <v>47</v>
      </c>
      <c r="E346" s="24" t="s">
        <v>356</v>
      </c>
    </row>
    <row r="347" spans="1:16" x14ac:dyDescent="0.2">
      <c r="A347" s="17" t="s">
        <v>39</v>
      </c>
      <c r="B347" s="18" t="s">
        <v>357</v>
      </c>
      <c r="C347" s="18" t="s">
        <v>358</v>
      </c>
      <c r="D347" s="17" t="s">
        <v>41</v>
      </c>
      <c r="E347" s="19" t="s">
        <v>359</v>
      </c>
      <c r="F347" s="20" t="s">
        <v>51</v>
      </c>
      <c r="G347" s="21">
        <v>3000</v>
      </c>
      <c r="H347" s="22">
        <v>0</v>
      </c>
      <c r="I347" s="22">
        <f>ROUND(ROUND(H347,2)*ROUND(G347,3),2)</f>
        <v>0</v>
      </c>
      <c r="O347">
        <f>(I347*21)/100</f>
        <v>0</v>
      </c>
      <c r="P347" t="s">
        <v>10</v>
      </c>
    </row>
    <row r="348" spans="1:16" x14ac:dyDescent="0.2">
      <c r="A348" s="23" t="s">
        <v>44</v>
      </c>
      <c r="E348" s="24" t="s">
        <v>41</v>
      </c>
    </row>
    <row r="349" spans="1:16" x14ac:dyDescent="0.2">
      <c r="A349" s="25" t="s">
        <v>45</v>
      </c>
      <c r="E349" s="26" t="s">
        <v>41</v>
      </c>
    </row>
    <row r="350" spans="1:16" ht="114.75" x14ac:dyDescent="0.2">
      <c r="A350" t="s">
        <v>47</v>
      </c>
      <c r="E350" s="24" t="s">
        <v>360</v>
      </c>
    </row>
    <row r="351" spans="1:16" x14ac:dyDescent="0.2">
      <c r="A351" s="17" t="s">
        <v>39</v>
      </c>
      <c r="B351" s="18" t="s">
        <v>361</v>
      </c>
      <c r="C351" s="18" t="s">
        <v>362</v>
      </c>
      <c r="D351" s="17" t="s">
        <v>41</v>
      </c>
      <c r="E351" s="19" t="s">
        <v>363</v>
      </c>
      <c r="F351" s="20" t="s">
        <v>64</v>
      </c>
      <c r="G351" s="21">
        <v>3</v>
      </c>
      <c r="H351" s="22">
        <v>0</v>
      </c>
      <c r="I351" s="22">
        <f>ROUND(ROUND(H351,2)*ROUND(G351,3),2)</f>
        <v>0</v>
      </c>
      <c r="O351">
        <f>(I351*21)/100</f>
        <v>0</v>
      </c>
      <c r="P351" t="s">
        <v>10</v>
      </c>
    </row>
    <row r="352" spans="1:16" x14ac:dyDescent="0.2">
      <c r="A352" s="23" t="s">
        <v>44</v>
      </c>
      <c r="E352" s="24" t="s">
        <v>41</v>
      </c>
    </row>
    <row r="353" spans="1:18" x14ac:dyDescent="0.2">
      <c r="A353" s="25" t="s">
        <v>45</v>
      </c>
      <c r="E353" s="26" t="s">
        <v>41</v>
      </c>
    </row>
    <row r="354" spans="1:18" ht="178.5" x14ac:dyDescent="0.2">
      <c r="A354" t="s">
        <v>47</v>
      </c>
      <c r="E354" s="24" t="s">
        <v>364</v>
      </c>
    </row>
    <row r="355" spans="1:18" x14ac:dyDescent="0.2">
      <c r="A355" s="17" t="s">
        <v>39</v>
      </c>
      <c r="B355" s="18" t="s">
        <v>365</v>
      </c>
      <c r="C355" s="18" t="s">
        <v>366</v>
      </c>
      <c r="D355" s="17" t="s">
        <v>41</v>
      </c>
      <c r="E355" s="19" t="s">
        <v>367</v>
      </c>
      <c r="F355" s="20" t="s">
        <v>64</v>
      </c>
      <c r="G355" s="21">
        <v>3</v>
      </c>
      <c r="H355" s="22">
        <v>0</v>
      </c>
      <c r="I355" s="22">
        <f>ROUND(ROUND(H355,2)*ROUND(G355,3),2)</f>
        <v>0</v>
      </c>
      <c r="O355">
        <f>(I355*21)/100</f>
        <v>0</v>
      </c>
      <c r="P355" t="s">
        <v>10</v>
      </c>
    </row>
    <row r="356" spans="1:18" x14ac:dyDescent="0.2">
      <c r="A356" s="23" t="s">
        <v>44</v>
      </c>
      <c r="E356" s="24" t="s">
        <v>41</v>
      </c>
    </row>
    <row r="357" spans="1:18" x14ac:dyDescent="0.2">
      <c r="A357" s="25" t="s">
        <v>45</v>
      </c>
      <c r="E357" s="26" t="s">
        <v>41</v>
      </c>
    </row>
    <row r="358" spans="1:18" ht="127.5" x14ac:dyDescent="0.2">
      <c r="A358" t="s">
        <v>47</v>
      </c>
      <c r="E358" s="24" t="s">
        <v>187</v>
      </c>
    </row>
    <row r="359" spans="1:18" ht="12.75" customHeight="1" x14ac:dyDescent="0.2">
      <c r="A359" s="3" t="s">
        <v>37</v>
      </c>
      <c r="B359" s="3"/>
      <c r="C359" s="27" t="s">
        <v>368</v>
      </c>
      <c r="D359" s="3"/>
      <c r="E359" s="15" t="s">
        <v>369</v>
      </c>
      <c r="F359" s="3"/>
      <c r="G359" s="3"/>
      <c r="H359" s="3"/>
      <c r="I359" s="28">
        <f>0+Q359</f>
        <v>0</v>
      </c>
      <c r="O359">
        <f>0+R359</f>
        <v>0</v>
      </c>
      <c r="Q359">
        <f>0+I360+I364+I368+I372+I376+I380</f>
        <v>0</v>
      </c>
      <c r="R359">
        <f>0+O360+O364+O368+O372+O376+O380</f>
        <v>0</v>
      </c>
    </row>
    <row r="360" spans="1:18" ht="25.5" x14ac:dyDescent="0.2">
      <c r="A360" s="17" t="s">
        <v>39</v>
      </c>
      <c r="B360" s="18" t="s">
        <v>370</v>
      </c>
      <c r="C360" s="18" t="s">
        <v>371</v>
      </c>
      <c r="D360" s="17" t="s">
        <v>372</v>
      </c>
      <c r="E360" s="19" t="s">
        <v>373</v>
      </c>
      <c r="F360" s="20" t="s">
        <v>374</v>
      </c>
      <c r="G360" s="21">
        <v>0.05</v>
      </c>
      <c r="H360" s="22">
        <v>0</v>
      </c>
      <c r="I360" s="22">
        <f>ROUND(ROUND(H360,2)*ROUND(G360,3),2)</f>
        <v>0</v>
      </c>
      <c r="O360">
        <f>(I360*21)/100</f>
        <v>0</v>
      </c>
      <c r="P360" t="s">
        <v>10</v>
      </c>
    </row>
    <row r="361" spans="1:18" x14ac:dyDescent="0.2">
      <c r="A361" s="23" t="s">
        <v>44</v>
      </c>
      <c r="E361" s="24" t="s">
        <v>375</v>
      </c>
    </row>
    <row r="362" spans="1:18" x14ac:dyDescent="0.2">
      <c r="A362" s="25" t="s">
        <v>45</v>
      </c>
      <c r="E362" s="26" t="s">
        <v>41</v>
      </c>
    </row>
    <row r="363" spans="1:18" ht="153" x14ac:dyDescent="0.2">
      <c r="A363" t="s">
        <v>47</v>
      </c>
      <c r="E363" s="24" t="s">
        <v>376</v>
      </c>
    </row>
    <row r="364" spans="1:18" ht="25.5" x14ac:dyDescent="0.2">
      <c r="A364" s="17" t="s">
        <v>39</v>
      </c>
      <c r="B364" s="18" t="s">
        <v>377</v>
      </c>
      <c r="C364" s="18" t="s">
        <v>378</v>
      </c>
      <c r="D364" s="17" t="s">
        <v>372</v>
      </c>
      <c r="E364" s="19" t="s">
        <v>379</v>
      </c>
      <c r="F364" s="20" t="s">
        <v>374</v>
      </c>
      <c r="G364" s="21">
        <v>0.5</v>
      </c>
      <c r="H364" s="22">
        <v>0</v>
      </c>
      <c r="I364" s="22">
        <f>ROUND(ROUND(H364,2)*ROUND(G364,3),2)</f>
        <v>0</v>
      </c>
      <c r="O364">
        <f>(I364*21)/100</f>
        <v>0</v>
      </c>
      <c r="P364" t="s">
        <v>10</v>
      </c>
    </row>
    <row r="365" spans="1:18" ht="25.5" x14ac:dyDescent="0.2">
      <c r="A365" s="23" t="s">
        <v>44</v>
      </c>
      <c r="E365" s="24" t="s">
        <v>380</v>
      </c>
    </row>
    <row r="366" spans="1:18" x14ac:dyDescent="0.2">
      <c r="A366" s="25" t="s">
        <v>45</v>
      </c>
      <c r="E366" s="26" t="s">
        <v>41</v>
      </c>
    </row>
    <row r="367" spans="1:18" ht="153" x14ac:dyDescent="0.2">
      <c r="A367" t="s">
        <v>47</v>
      </c>
      <c r="E367" s="24" t="s">
        <v>376</v>
      </c>
    </row>
    <row r="368" spans="1:18" ht="25.5" x14ac:dyDescent="0.2">
      <c r="A368" s="17" t="s">
        <v>39</v>
      </c>
      <c r="B368" s="18" t="s">
        <v>372</v>
      </c>
      <c r="C368" s="18" t="s">
        <v>381</v>
      </c>
      <c r="D368" s="17" t="s">
        <v>372</v>
      </c>
      <c r="E368" s="19" t="s">
        <v>382</v>
      </c>
      <c r="F368" s="20" t="s">
        <v>374</v>
      </c>
      <c r="G368" s="21">
        <v>0.5</v>
      </c>
      <c r="H368" s="22">
        <v>0</v>
      </c>
      <c r="I368" s="22">
        <f>ROUND(ROUND(H368,2)*ROUND(G368,3),2)</f>
        <v>0</v>
      </c>
      <c r="O368">
        <f>(I368*21)/100</f>
        <v>0</v>
      </c>
      <c r="P368" t="s">
        <v>10</v>
      </c>
    </row>
    <row r="369" spans="1:16" ht="25.5" x14ac:dyDescent="0.2">
      <c r="A369" s="23" t="s">
        <v>44</v>
      </c>
      <c r="E369" s="24" t="s">
        <v>380</v>
      </c>
    </row>
    <row r="370" spans="1:16" x14ac:dyDescent="0.2">
      <c r="A370" s="25" t="s">
        <v>45</v>
      </c>
      <c r="E370" s="26" t="s">
        <v>41</v>
      </c>
    </row>
    <row r="371" spans="1:16" ht="153" x14ac:dyDescent="0.2">
      <c r="A371" t="s">
        <v>47</v>
      </c>
      <c r="E371" s="24" t="s">
        <v>376</v>
      </c>
    </row>
    <row r="372" spans="1:16" ht="25.5" x14ac:dyDescent="0.2">
      <c r="A372" s="17" t="s">
        <v>39</v>
      </c>
      <c r="B372" s="18" t="s">
        <v>383</v>
      </c>
      <c r="C372" s="18" t="s">
        <v>384</v>
      </c>
      <c r="D372" s="17" t="s">
        <v>372</v>
      </c>
      <c r="E372" s="19" t="s">
        <v>385</v>
      </c>
      <c r="F372" s="20" t="s">
        <v>374</v>
      </c>
      <c r="G372" s="21">
        <v>0.05</v>
      </c>
      <c r="H372" s="22">
        <v>0</v>
      </c>
      <c r="I372" s="22">
        <f>ROUND(ROUND(H372,2)*ROUND(G372,3),2)</f>
        <v>0</v>
      </c>
      <c r="O372">
        <f>(I372*21)/100</f>
        <v>0</v>
      </c>
      <c r="P372" t="s">
        <v>10</v>
      </c>
    </row>
    <row r="373" spans="1:16" x14ac:dyDescent="0.2">
      <c r="A373" s="23" t="s">
        <v>44</v>
      </c>
      <c r="E373" s="24" t="s">
        <v>375</v>
      </c>
    </row>
    <row r="374" spans="1:16" x14ac:dyDescent="0.2">
      <c r="A374" s="25" t="s">
        <v>45</v>
      </c>
      <c r="E374" s="26" t="s">
        <v>41</v>
      </c>
    </row>
    <row r="375" spans="1:16" ht="153" x14ac:dyDescent="0.2">
      <c r="A375" t="s">
        <v>47</v>
      </c>
      <c r="E375" s="24" t="s">
        <v>376</v>
      </c>
    </row>
    <row r="376" spans="1:16" ht="25.5" x14ac:dyDescent="0.2">
      <c r="A376" s="17" t="s">
        <v>39</v>
      </c>
      <c r="B376" s="18" t="s">
        <v>386</v>
      </c>
      <c r="C376" s="18" t="s">
        <v>387</v>
      </c>
      <c r="D376" s="17" t="s">
        <v>372</v>
      </c>
      <c r="E376" s="19" t="s">
        <v>388</v>
      </c>
      <c r="F376" s="20" t="s">
        <v>374</v>
      </c>
      <c r="G376" s="21">
        <v>0.05</v>
      </c>
      <c r="H376" s="22">
        <v>0</v>
      </c>
      <c r="I376" s="22">
        <f>ROUND(ROUND(H376,2)*ROUND(G376,3),2)</f>
        <v>0</v>
      </c>
      <c r="O376">
        <f>(I376*21)/100</f>
        <v>0</v>
      </c>
      <c r="P376" t="s">
        <v>10</v>
      </c>
    </row>
    <row r="377" spans="1:16" x14ac:dyDescent="0.2">
      <c r="A377" s="23" t="s">
        <v>44</v>
      </c>
      <c r="E377" s="24" t="s">
        <v>375</v>
      </c>
    </row>
    <row r="378" spans="1:16" x14ac:dyDescent="0.2">
      <c r="A378" s="25" t="s">
        <v>45</v>
      </c>
      <c r="E378" s="26" t="s">
        <v>41</v>
      </c>
    </row>
    <row r="379" spans="1:16" ht="153" x14ac:dyDescent="0.2">
      <c r="A379" t="s">
        <v>47</v>
      </c>
      <c r="E379" s="24" t="s">
        <v>376</v>
      </c>
    </row>
    <row r="380" spans="1:16" ht="25.5" x14ac:dyDescent="0.2">
      <c r="A380" s="17" t="s">
        <v>39</v>
      </c>
      <c r="B380" s="18" t="s">
        <v>389</v>
      </c>
      <c r="C380" s="18" t="s">
        <v>390</v>
      </c>
      <c r="D380" s="17" t="s">
        <v>372</v>
      </c>
      <c r="E380" s="19" t="s">
        <v>391</v>
      </c>
      <c r="F380" s="20" t="s">
        <v>374</v>
      </c>
      <c r="G380" s="21">
        <v>0.05</v>
      </c>
      <c r="H380" s="22">
        <v>0</v>
      </c>
      <c r="I380" s="22">
        <f>ROUND(ROUND(H380,2)*ROUND(G380,3),2)</f>
        <v>0</v>
      </c>
      <c r="O380">
        <f>(I380*21)/100</f>
        <v>0</v>
      </c>
      <c r="P380" t="s">
        <v>10</v>
      </c>
    </row>
    <row r="381" spans="1:16" x14ac:dyDescent="0.2">
      <c r="A381" s="23" t="s">
        <v>44</v>
      </c>
      <c r="E381" s="24" t="s">
        <v>375</v>
      </c>
    </row>
    <row r="382" spans="1:16" x14ac:dyDescent="0.2">
      <c r="A382" s="25" t="s">
        <v>45</v>
      </c>
      <c r="E382" s="26" t="s">
        <v>41</v>
      </c>
    </row>
    <row r="383" spans="1:16" ht="153" x14ac:dyDescent="0.2">
      <c r="A383" t="s">
        <v>47</v>
      </c>
      <c r="E383" s="24" t="s">
        <v>376</v>
      </c>
    </row>
    <row r="384" spans="1:16" ht="25.5" x14ac:dyDescent="0.2">
      <c r="A384" s="17" t="s">
        <v>39</v>
      </c>
      <c r="B384" s="40">
        <v>94</v>
      </c>
      <c r="C384" s="40" t="s">
        <v>392</v>
      </c>
      <c r="D384" s="41" t="s">
        <v>41</v>
      </c>
      <c r="E384" s="42" t="s">
        <v>393</v>
      </c>
      <c r="F384" s="43" t="s">
        <v>113</v>
      </c>
      <c r="G384" s="44">
        <v>1.38</v>
      </c>
      <c r="H384" s="45">
        <v>0</v>
      </c>
      <c r="I384" s="45">
        <f>ROUND(ROUND(H384,2)*ROUND(G384,3),2)</f>
        <v>0</v>
      </c>
      <c r="J384" s="46"/>
      <c r="O384" t="e">
        <f>(#REF!*21)/100</f>
        <v>#REF!</v>
      </c>
      <c r="P384" t="s">
        <v>10</v>
      </c>
    </row>
    <row r="385" spans="1:16" x14ac:dyDescent="0.2">
      <c r="A385" s="23" t="s">
        <v>44</v>
      </c>
      <c r="B385" s="46"/>
      <c r="C385" s="46"/>
      <c r="D385" s="46"/>
      <c r="E385" s="47" t="s">
        <v>41</v>
      </c>
      <c r="F385" s="46"/>
      <c r="G385" s="46"/>
      <c r="H385" s="46"/>
      <c r="I385" s="46"/>
      <c r="J385" s="46"/>
    </row>
    <row r="386" spans="1:16" x14ac:dyDescent="0.2">
      <c r="A386" s="25" t="s">
        <v>45</v>
      </c>
      <c r="B386" s="46"/>
      <c r="C386" s="46"/>
      <c r="D386" s="46"/>
      <c r="E386" s="48" t="s">
        <v>394</v>
      </c>
      <c r="F386" s="46"/>
      <c r="G386" s="46"/>
      <c r="H386" s="46"/>
      <c r="I386" s="46"/>
      <c r="J386" s="46"/>
    </row>
    <row r="387" spans="1:16" ht="153" x14ac:dyDescent="0.2">
      <c r="A387" t="s">
        <v>47</v>
      </c>
      <c r="B387" s="46"/>
      <c r="C387" s="46"/>
      <c r="D387" s="46"/>
      <c r="E387" s="47" t="s">
        <v>128</v>
      </c>
      <c r="F387" s="46"/>
      <c r="G387" s="46"/>
      <c r="H387" s="46"/>
      <c r="I387" s="46"/>
      <c r="J387" s="46"/>
    </row>
    <row r="388" spans="1:16" ht="25.5" x14ac:dyDescent="0.2">
      <c r="A388" s="17" t="s">
        <v>39</v>
      </c>
      <c r="B388" s="40">
        <v>95</v>
      </c>
      <c r="C388" s="40" t="s">
        <v>395</v>
      </c>
      <c r="D388" s="41" t="s">
        <v>41</v>
      </c>
      <c r="E388" s="42" t="s">
        <v>396</v>
      </c>
      <c r="F388" s="43" t="s">
        <v>51</v>
      </c>
      <c r="G388" s="44">
        <v>460</v>
      </c>
      <c r="H388" s="45">
        <v>0</v>
      </c>
      <c r="I388" s="45">
        <f>ROUND(ROUND(H388,2)*ROUND(G388,3),2)</f>
        <v>0</v>
      </c>
      <c r="J388" s="46"/>
      <c r="M388" s="32"/>
      <c r="O388" t="e">
        <f>(#REF!*21)/100</f>
        <v>#REF!</v>
      </c>
      <c r="P388" t="s">
        <v>10</v>
      </c>
    </row>
    <row r="389" spans="1:16" x14ac:dyDescent="0.2">
      <c r="A389" s="23" t="s">
        <v>44</v>
      </c>
      <c r="B389" s="46"/>
      <c r="C389" s="46"/>
      <c r="D389" s="46"/>
      <c r="E389" s="47" t="s">
        <v>41</v>
      </c>
      <c r="F389" s="46"/>
      <c r="G389" s="46"/>
      <c r="H389" s="46"/>
      <c r="I389" s="46"/>
      <c r="J389" s="46"/>
    </row>
    <row r="390" spans="1:16" x14ac:dyDescent="0.2">
      <c r="A390" s="25" t="s">
        <v>45</v>
      </c>
      <c r="B390" s="46"/>
      <c r="C390" s="46"/>
      <c r="D390" s="46"/>
      <c r="E390" s="48" t="s">
        <v>41</v>
      </c>
      <c r="F390" s="46"/>
      <c r="G390" s="46"/>
      <c r="H390" s="46"/>
      <c r="I390" s="46"/>
      <c r="J390" s="46"/>
    </row>
    <row r="391" spans="1:16" ht="114.75" x14ac:dyDescent="0.2">
      <c r="A391" t="s">
        <v>47</v>
      </c>
      <c r="B391" s="46"/>
      <c r="C391" s="46"/>
      <c r="D391" s="46"/>
      <c r="E391" s="47" t="s">
        <v>132</v>
      </c>
      <c r="F391" s="46"/>
      <c r="G391" s="46"/>
      <c r="H391" s="46"/>
      <c r="I391" s="46"/>
      <c r="J391" s="46"/>
    </row>
    <row r="392" spans="1:16" x14ac:dyDescent="0.2">
      <c r="A392" s="17" t="s">
        <v>39</v>
      </c>
      <c r="O392">
        <f>(I384*21)/100</f>
        <v>0</v>
      </c>
      <c r="P392" t="s">
        <v>10</v>
      </c>
    </row>
    <row r="393" spans="1:16" x14ac:dyDescent="0.2">
      <c r="A393" s="23" t="s">
        <v>44</v>
      </c>
    </row>
    <row r="394" spans="1:16" x14ac:dyDescent="0.2">
      <c r="A394" s="25" t="s">
        <v>45</v>
      </c>
    </row>
    <row r="395" spans="1:16" x14ac:dyDescent="0.2">
      <c r="A395" t="s">
        <v>47</v>
      </c>
    </row>
    <row r="396" spans="1:16" x14ac:dyDescent="0.2">
      <c r="A396" s="17" t="s">
        <v>39</v>
      </c>
      <c r="O396">
        <f>(I388*21)/100</f>
        <v>0</v>
      </c>
      <c r="P396" t="s">
        <v>10</v>
      </c>
    </row>
    <row r="397" spans="1:16" x14ac:dyDescent="0.2">
      <c r="A397" s="23" t="s">
        <v>44</v>
      </c>
    </row>
    <row r="398" spans="1:16" x14ac:dyDescent="0.2">
      <c r="A398" s="25" t="s">
        <v>45</v>
      </c>
    </row>
    <row r="399" spans="1:16" x14ac:dyDescent="0.2">
      <c r="A399" t="s">
        <v>47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scale="3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D.1.2.1_PS 03-14-01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2023-04-04T06:56:39Z</dcterms:created>
  <dcterms:modified xsi:type="dcterms:W3CDTF">2023-06-08T06:27:49Z</dcterms:modified>
</cp:coreProperties>
</file>