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N:\Hanka\Akce\_20062_Královo Pole\_Soutěž 042023\_Dotazy\ZD č.4 (25-94)_20230606\Opravované soupisy prací_ZD č.4\"/>
    </mc:Choice>
  </mc:AlternateContent>
  <bookViews>
    <workbookView xWindow="0" yWindow="0" windowWidth="28800" windowHeight="13830"/>
  </bookViews>
  <sheets>
    <sheet name="D.1.2.2_PS 03-14-1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3" i="1" l="1"/>
  <c r="O163" i="1" s="1"/>
  <c r="I159" i="1"/>
  <c r="O159" i="1" s="1"/>
  <c r="O155" i="1"/>
  <c r="I155" i="1"/>
  <c r="I151" i="1"/>
  <c r="O151" i="1" s="1"/>
  <c r="I147" i="1"/>
  <c r="O147" i="1" s="1"/>
  <c r="I143" i="1"/>
  <c r="O143" i="1" s="1"/>
  <c r="O139" i="1"/>
  <c r="I139" i="1"/>
  <c r="I135" i="1"/>
  <c r="O135" i="1" s="1"/>
  <c r="I131" i="1"/>
  <c r="O131" i="1" s="1"/>
  <c r="I127" i="1"/>
  <c r="O127" i="1" s="1"/>
  <c r="I123" i="1"/>
  <c r="I119" i="1"/>
  <c r="O119" i="1" s="1"/>
  <c r="I115" i="1"/>
  <c r="O115" i="1" s="1"/>
  <c r="I111" i="1"/>
  <c r="O111" i="1" s="1"/>
  <c r="O107" i="1"/>
  <c r="I107" i="1"/>
  <c r="I103" i="1"/>
  <c r="O103" i="1" s="1"/>
  <c r="I99" i="1"/>
  <c r="O99" i="1" s="1"/>
  <c r="I95" i="1"/>
  <c r="O95" i="1" s="1"/>
  <c r="O91" i="1"/>
  <c r="I91" i="1"/>
  <c r="I87" i="1"/>
  <c r="O87" i="1" s="1"/>
  <c r="I83" i="1"/>
  <c r="O83" i="1" s="1"/>
  <c r="I79" i="1"/>
  <c r="O79" i="1" s="1"/>
  <c r="O75" i="1"/>
  <c r="I75" i="1"/>
  <c r="I71" i="1"/>
  <c r="O71" i="1" s="1"/>
  <c r="I67" i="1"/>
  <c r="O67" i="1" s="1"/>
  <c r="I63" i="1"/>
  <c r="O63" i="1" s="1"/>
  <c r="O59" i="1"/>
  <c r="I59" i="1"/>
  <c r="I55" i="1"/>
  <c r="O55" i="1" s="1"/>
  <c r="I51" i="1"/>
  <c r="O51" i="1" s="1"/>
  <c r="I47" i="1"/>
  <c r="O47" i="1" s="1"/>
  <c r="O43" i="1"/>
  <c r="I43" i="1"/>
  <c r="I39" i="1"/>
  <c r="O39" i="1" s="1"/>
  <c r="I35" i="1"/>
  <c r="O35" i="1" s="1"/>
  <c r="I31" i="1"/>
  <c r="O31" i="1" s="1"/>
  <c r="O27" i="1"/>
  <c r="I27" i="1"/>
  <c r="I23" i="1"/>
  <c r="O23" i="1" s="1"/>
  <c r="I19" i="1"/>
  <c r="O19" i="1" s="1"/>
  <c r="I14" i="1"/>
  <c r="O14" i="1" s="1"/>
  <c r="I10" i="1"/>
  <c r="O10" i="1" s="1"/>
  <c r="Q9" i="1"/>
  <c r="I9" i="1" s="1"/>
  <c r="Q18" i="1" l="1"/>
  <c r="I18" i="1" s="1"/>
  <c r="I3" i="1" s="1"/>
  <c r="O123" i="1"/>
  <c r="R18" i="1" s="1"/>
  <c r="O18" i="1" s="1"/>
  <c r="R9" i="1"/>
  <c r="O9" i="1" s="1"/>
  <c r="O2" i="1" l="1"/>
</calcChain>
</file>

<file path=xl/sharedStrings.xml><?xml version="1.0" encoding="utf-8"?>
<sst xmlns="http://schemas.openxmlformats.org/spreadsheetml/2006/main" count="566" uniqueCount="208">
  <si>
    <t>ASPE10</t>
  </si>
  <si>
    <t>Firma: SUDOP BRNO, spol. s r.o.</t>
  </si>
  <si>
    <t>3</t>
  </si>
  <si>
    <t>Soupis prací objektu</t>
  </si>
  <si>
    <t>S</t>
  </si>
  <si>
    <t xml:space="preserve">Stavba: </t>
  </si>
  <si>
    <t>20062</t>
  </si>
  <si>
    <t>Rekonstrukce žst. Brno - Královo Pole PDPS 04/2023</t>
  </si>
  <si>
    <t>PS 03-14-10</t>
  </si>
  <si>
    <t>0,00</t>
  </si>
  <si>
    <t>2</t>
  </si>
  <si>
    <t>O</t>
  </si>
  <si>
    <t>Objekt:</t>
  </si>
  <si>
    <t>D.1.2.2</t>
  </si>
  <si>
    <t>ROZHLASOVÉ ZAŘÍZENÍ</t>
  </si>
  <si>
    <t>15,00</t>
  </si>
  <si>
    <t>O1</t>
  </si>
  <si>
    <t>Rozpočet:</t>
  </si>
  <si>
    <t>žst. Brno - Kr. Pole, rozhlasové zařízení, doplnění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</si>
  <si>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</si>
  <si>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</si>
  <si>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</si>
  <si>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</si>
  <si>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</si>
  <si>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</si>
  <si>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</si>
  <si>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</si>
  <si>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</si>
  <si>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</si>
  <si>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</si>
  <si>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</si>
  <si>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</si>
  <si>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</si>
  <si>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</si>
  <si>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</si>
  <si>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</si>
  <si>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</si>
  <si>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</si>
  <si>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Zemní práce</t>
  </si>
  <si>
    <t>P</t>
  </si>
  <si>
    <t>13283</t>
  </si>
  <si>
    <t/>
  </si>
  <si>
    <t>HLOUBENÍ RÝH ŠÍŘ DO 2M PAŽ I NEPAŽ TŘ. II</t>
  </si>
  <si>
    <t>M3</t>
  </si>
  <si>
    <t>PP</t>
  </si>
  <si>
    <t>VV</t>
  </si>
  <si>
    <t>délka: 590=590,000 [A] 
šířka: 0,15=0,150 [B] 
hloubka: 0,6=0,600 [C] 
celkem: 
a*b*c=53,100 [D]</t>
  </si>
  <si>
    <t>TS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</si>
  <si>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</si>
  <si>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141733</t>
  </si>
  <si>
    <t>PROTLAČOVÁNÍ POTRUBÍ Z PLAST HMOT DN DO 150MM</t>
  </si>
  <si>
    <t>m</t>
  </si>
  <si>
    <t>provizorní stav: 30=30,000 [A]</t>
  </si>
  <si>
    <t>položka zahrnuje dodávku protlačovaného potrubí a veškeré pomocné práce (startovací zařízení, startovací a cílová jáma, opěrné a vodící bloky a pod.)</t>
  </si>
  <si>
    <t>7</t>
  </si>
  <si>
    <t>Přidružená stavební výroba</t>
  </si>
  <si>
    <t>702111</t>
  </si>
  <si>
    <t>KABELOVÝ ŽLAB ZEMNÍ VČETNĚ KRYTU SVĚTLÉ ŠÍŘKY DO 120 MM</t>
  </si>
  <si>
    <t>vnější: 
270=270,000 [A] 
1.o: 
50+100=150,000 [B] 
2.o: 
50+120=170,000 [C] 
a+b+c=590,000 [D]</t>
  </si>
  <si>
    <t>1. Položka obsahuje: 
 – kompletní montáž, rozměření, upevnění, řezání, spojování a pod.  
 – veškerý spojovací a montážní materiál vč. upevňovacího materiálu ( držáky apod.) 
 – pomocné mechanismy 
2. Položka neobsahuje: 
 X 
3. Způsob měření: 
Měří se metr délkový.</t>
  </si>
  <si>
    <t>702211</t>
  </si>
  <si>
    <t>KABELOVÁ CHRÁNIČKA ZEMNÍ DN DO 100 MM</t>
  </si>
  <si>
    <t>50=50,000 [A]</t>
  </si>
  <si>
    <t>1. Položka obsahuje: 
 – proražení otvoru zdivem o průřezu od 0,01 do 0,025m2 
 – úpravu a začištění omítky po montáži vedení 
 – pomocné mechanismy 
2. Položka neobsahuje: 
 – protipožární ucpávku 
3. Způsob měření: 
Udává se počet kusů kompletní konstrukce nebo práce.</t>
  </si>
  <si>
    <t>702311</t>
  </si>
  <si>
    <t>ZAKRYTÍ KABELŮ VÝSTRAŽNOU FÓLIÍ ŠÍŘKY DO 20 CM</t>
  </si>
  <si>
    <t>1. Položka obsahuje: 
 – kompletní montáž, návrh, rozměření, upevnění, začištění, sváření, vrtání, řezání, spojování a pod.  
 – veškerý spojovací a montážní materiál vč. upevňovacího materiálu 
 – sestavení a upevnění konstrukce na stanovišti 
 – pomocné mechanismy a povrchovou úpravu 
2. Položka neobsahuje: 
 X 
3. Způsob měření: 
Udává se počet sad, které se skládají z předepsaných dílů, jež tvoří požadovaný celek, za každý započatý měsíc pronájmu.</t>
  </si>
  <si>
    <t>702901</t>
  </si>
  <si>
    <t>ZASYPÁNÍ KABELOVÉHO ŽLABU VRSTVOU Z PŘESÁTÉHO PÍSKU SVĚTLÉ ŠÍŘKY DO 120 MM</t>
  </si>
  <si>
    <t>703411</t>
  </si>
  <si>
    <t>ELEKTROINSTALAČNÍ TRUBKA PLASTOVÁ VČETNĚ UPEVNĚNÍ A PŘÍSLUŠENSTVÍ DN PRŮMĚRU DO 25 MM</t>
  </si>
  <si>
    <t>výpravní budova: 
větev R5.x: 80=80,000 [A] 
větev R4.1-7: 200=200,000 [B] 
větev: R4.8-11: 200+40=240,000 [C] 
indukční smyčka: 100=100,000 [D] 
Celkem: A+B+C+D=620,000 [E]</t>
  </si>
  <si>
    <t>1. Položka obsahuje: 
 – přípravu podkladu pro osazení 
2. Položka neobsahuje: 
 X 
3. Způsob měření: 
Měří se metr délkový.</t>
  </si>
  <si>
    <t>8</t>
  </si>
  <si>
    <t>75IF2X</t>
  </si>
  <si>
    <t>ROZPOJOVACÍ SVORKOVNICE 2/10, 2/8 - MONTÁŽ</t>
  </si>
  <si>
    <t>KUS</t>
  </si>
  <si>
    <t>Prov. stav: 
1=1,000 [A] 
Def. stav: 
3=3,000 [B] 
a+b=4,000 [C]</t>
  </si>
  <si>
    <t>1. Položka obsahuje: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</si>
  <si>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75IF2Y</t>
  </si>
  <si>
    <t>ROZPOJOVACÍ SVORKOVNICE 2/10, 2/8 - DEMONTÁŽ</t>
  </si>
  <si>
    <t>Prov. stav: 
1=1,000 [A]</t>
  </si>
  <si>
    <t>1. Položka obsahuje: 
 – demontáž (pro další využití/do šrotu) specifikovaného bloku/zařízení včetně potřebného drobného pomocného materiálu 
 – veškeré potřebné mechanizmy, včetně obsluhy, náklady na mzdy a přibližné (průměrné) náklady na pořízení potřebných materiálů včetně všech ostatních vedlejších nákladů 
 – odvoz demontovaného bloku/zařízení a skladování, případně ekologické likvidace bloku/zařízení 
2. Položka neobsahuje: 
 X 
3. Způsob měření: 
Udává se počet kusů kompletní konstrukce nebo práce.</t>
  </si>
  <si>
    <t>75IF4X</t>
  </si>
  <si>
    <t>MONTÁŽNÍ RÁM DO 10+1 - MONTÁŽ</t>
  </si>
  <si>
    <t>Prov. stav: 
1=1,000 [B] 
Def. stav: 
1=1,000 [A] 
a+b=2,000 [C]</t>
  </si>
  <si>
    <t>11</t>
  </si>
  <si>
    <t>75IF4Y</t>
  </si>
  <si>
    <t>MONTÁŽNÍ RÁM DO 10+1 - DEMONTÁŽ</t>
  </si>
  <si>
    <t>Prov. stav: 
1=1,000 [B]</t>
  </si>
  <si>
    <t>12</t>
  </si>
  <si>
    <t>75IFA1</t>
  </si>
  <si>
    <t>NOSNÍK BLESKOJISTEK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</si>
  <si>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</si>
  <si>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13</t>
  </si>
  <si>
    <t>75IFAX</t>
  </si>
  <si>
    <t>NOSNÍK BLESKOJISTEK - MONTÁŽ</t>
  </si>
  <si>
    <t>14</t>
  </si>
  <si>
    <t>75IFB1</t>
  </si>
  <si>
    <t>BLESKOJISTKA</t>
  </si>
  <si>
    <t>Def. stav: 
5*3=15,000 [A]</t>
  </si>
  <si>
    <t>15</t>
  </si>
  <si>
    <t>75IFBX</t>
  </si>
  <si>
    <t>BLESKOJISTKA - MONTÁŽ</t>
  </si>
  <si>
    <t>16</t>
  </si>
  <si>
    <t>75IH11</t>
  </si>
  <si>
    <t>UKONČENÍ KABELU CELOPLASTOVÉHO BEZ PANCÍŘE DO 40 ŽIL</t>
  </si>
  <si>
    <t>1. Položka obsahuje: 
 – kompletní ukončení specifikované kabelizace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</si>
  <si>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17</t>
  </si>
  <si>
    <t>75L113</t>
  </si>
  <si>
    <t>ROZHLASOVÁ ÚSTŘEDNA DIGITÁLNÍ (IP) PROVEDENÍ SE ZESILOVAČEM DO 300W</t>
  </si>
  <si>
    <t>1. Položka obsahuje: 
 – dodávku specifikovaného bloku/zařízení včetně potřebného drobného montážního materiálu 
 – dodávku souvisejícího příslušenství pro specifikovaný blok/zařízení 
 – dopravu a skladování 
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</si>
  <si>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18</t>
  </si>
  <si>
    <t>75L11X</t>
  </si>
  <si>
    <t>ROZHLASOVÁ ÚSTŘEDNA - MONTÁŽ</t>
  </si>
  <si>
    <t>Provizorní stav: 
1=1,000 [A] 
Defitnivní stav: 
1=1,000 [B] 
a+b=2,000 [C]</t>
  </si>
  <si>
    <t>1. Položka obsahuje: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</si>
  <si>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19</t>
  </si>
  <si>
    <t>75L11Y</t>
  </si>
  <si>
    <t>ROZHLASOVÁ ÚSTŘEDNA - DEMONTÁŽ</t>
  </si>
  <si>
    <t>Provizorní stav: 
1=1,000 [A]</t>
  </si>
  <si>
    <t>20</t>
  </si>
  <si>
    <t>75L134</t>
  </si>
  <si>
    <t>ROZHLASOVÝ ZESILOVAČ PŘES 300 W</t>
  </si>
  <si>
    <t>Def. stav: 
1=1,000 [A]</t>
  </si>
  <si>
    <t>21</t>
  </si>
  <si>
    <t>75L13X</t>
  </si>
  <si>
    <t>ROZHLASOVÝ ZESILOVAČ - MONTÁŽ</t>
  </si>
  <si>
    <t>3=3,000 [A]</t>
  </si>
  <si>
    <t>22</t>
  </si>
  <si>
    <t>75L161</t>
  </si>
  <si>
    <t>ROZHLASOVÉ PŘÍSLUŠENSTVÍ - KONZOLA PRO REPRODUKTOR</t>
  </si>
  <si>
    <t>23</t>
  </si>
  <si>
    <t>75L163</t>
  </si>
  <si>
    <t>ROZHLASOVÉ PŘÍSLUŠENSTVÍ - ROZVODNÁ KRABICE PRO ROZHLAS</t>
  </si>
  <si>
    <t>nástupiště:  14=14,000 [A] 
indukční smyčky: 3=3,000 [B] 
Celkem: A+B=17,000 [C]</t>
  </si>
  <si>
    <t>24</t>
  </si>
  <si>
    <t>75L16X</t>
  </si>
  <si>
    <t>ROZHLASOVÉ PŘÍSLUŠENSTVÍ - MONTÁŽ</t>
  </si>
  <si>
    <t>25</t>
  </si>
  <si>
    <t>75L182</t>
  </si>
  <si>
    <t>REPRODUKTOR VNITŘNÍ SKŘÍŇKOVÝ S NASTAVITELNÝM VÝKONEM</t>
  </si>
  <si>
    <t>Prov. stav: 
3=3,000 [A] 
Def. stav:</t>
  </si>
  <si>
    <t>26</t>
  </si>
  <si>
    <t>75L186</t>
  </si>
  <si>
    <t>REPRODUKTOR VNITŘNÍ STROPNÍ S NASTAVITELNÝM VÝKONEM</t>
  </si>
  <si>
    <t>Def. stav: 
6=6,000 [A]</t>
  </si>
  <si>
    <t>27</t>
  </si>
  <si>
    <t>75L188</t>
  </si>
  <si>
    <t>REPRODUKTOR VNITŘNÍ SLOUPCOVÝ</t>
  </si>
  <si>
    <t>28</t>
  </si>
  <si>
    <t>75L18X</t>
  </si>
  <si>
    <t>REPRODUKTOR VNITŘNÍ - MONTÁŽ</t>
  </si>
  <si>
    <t>Prov. stav: 
3=3,000 [A] 
Def. stav: 
2.NP: 5=5,000 [B] 
1. NP: 11=11,000 [C] 
a+b+c=19,000 [D]</t>
  </si>
  <si>
    <t>29</t>
  </si>
  <si>
    <t>75L191</t>
  </si>
  <si>
    <t>KABEL SILOVÝ PRO ROZHLAS PRŮMĚRU DO 1,5 MM2</t>
  </si>
  <si>
    <t>kmžíla</t>
  </si>
  <si>
    <t>1. Položka obsahuje: 
 – dodávku specifikovaného kabelu včetně potřebného drobného montážního materiálu 
 – dopravu a skladování 
 – práce spojené s uložením specifikovaného kabelu specifikovaným způsobem 
 – veškeré potřebné mechanizmy, včetně obsluhy, náklady na mzdy a přibližné (průměrné) náklady na pořízení potřebných materiálů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kmžíla.</t>
  </si>
  <si>
    <t>30</t>
  </si>
  <si>
    <t>75L192</t>
  </si>
  <si>
    <t>KABEL SILOVÝ PRO ROZHLAS PRŮMĚRU PŘES 1,5 MM2</t>
  </si>
  <si>
    <t>kabely pro indukční smyčky: 
I. 0,13=0,130 [A] 
II. 0,03=0,030 [B] 
III. 0,03=0,030 [C] 
IV. 0,03=0,030 [D] 
žíly: 2=2,000 [E] 
(a+b+c+d)*e=0,440 [F]</t>
  </si>
  <si>
    <t>31</t>
  </si>
  <si>
    <t>75L19X</t>
  </si>
  <si>
    <t>KABEL SILOVÝ PRO ROZHLAS - MONTÁŽ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</si>
  <si>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kmžíla.</t>
  </si>
  <si>
    <t>32</t>
  </si>
  <si>
    <t>75L1A1</t>
  </si>
  <si>
    <t>MĚŘENÍ AKUSTICKÉHO HLUKU NA HRANICI OCHRANNÉHO PÁSMA V ŽST</t>
  </si>
  <si>
    <t>komplet</t>
  </si>
  <si>
    <t>1. Položka obsahuje: 
 – práce spojené s měřením specifikovaného celku/bloku/zařízení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Udává se komplet odlišných materiálů a činností, které tvoří funkční nedělitelný celek daný názvem položky.</t>
  </si>
  <si>
    <t>33</t>
  </si>
  <si>
    <t>75L1B2</t>
  </si>
  <si>
    <t>ZKOUŠENÍ, NASTAVENÍ A UVEDENÍ ROZHLASOVÉHO ZAŘÍZENÍ DO PROVOZU</t>
  </si>
  <si>
    <t>1. Položka obsahuje: 
 – práce spojené se zkoušením, nastavením a uvedení do provozu specifikovaného celku/bloku/zařízení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Udává se komplet odlišných materiálů a činností, které tvoří funkční nedělitelný celek daný názvem položky.</t>
  </si>
  <si>
    <t>34</t>
  </si>
  <si>
    <t>75L1C3</t>
  </si>
  <si>
    <t>DEMONTÁŽ ROZHLASOVÉHO ZAŘÍZENÍ DO 300 W</t>
  </si>
  <si>
    <t>1. Položka obsahuje: 
 – demontáž (pro další využití/do šrotu) specifikovaného bloku/zařízení včetně potřebného drobného pomocného materiálu 
 – veškeré potřebné mechanizmy, včetně obsluhy, náklady na mzdy a přibližné (průměrné) náklady na pořízení potřebných materiálů včetně všech ostatních vedlejších nákladů 
 – odvoz demontovaného bloku/zařízení a skladování, případně ekologické likvidace bloku/zařízení 
2. Položka neobsahuje: 
 X 
3. Způsob měření: 
Udává se komplet odlišných materiálů a činností, které tvoří funkční nedělitelný celek daný názvem položky.</t>
  </si>
  <si>
    <t>35</t>
  </si>
  <si>
    <t>75M714</t>
  </si>
  <si>
    <t>ZÁZNAMOVÉ ZAŘÍZENÍ, LICENCE KAC</t>
  </si>
  <si>
    <t>36</t>
  </si>
  <si>
    <t>75M715</t>
  </si>
  <si>
    <t>ZÁZNAMOVÉ ZAŘÍZENÍ - MONTÁŽ</t>
  </si>
  <si>
    <t>37</t>
  </si>
  <si>
    <t>R75L13</t>
  </si>
  <si>
    <t>ROZHLASOVÝ ZESILOVAČ PRO INDUKČNÍ SMYČKU vč. kabelizace a příslušenství</t>
  </si>
  <si>
    <t>Indukční smyčky:  
vnitřní: 1=1,000 [B] 
venkovní: 1+1+1=3,000 [A] 
Celkem: B+A=4,000 [C]</t>
  </si>
  <si>
    <t>38</t>
  </si>
  <si>
    <t>R75L19</t>
  </si>
  <si>
    <t>KABEL SILOVÝ PRO ROZHLAS - STAR QUAD/KROUCENÝ</t>
  </si>
  <si>
    <t>kabely pro indukční smyčky: 
I. 30=30,000 [A] 
II. 35=35,000 [B] 
III. 45=45,000 [C] 
IV. 55=55,000 [D] 
Celkem: A+B+C+D=165,000 [E]</t>
  </si>
  <si>
    <t>39</t>
  </si>
  <si>
    <t>R75M711</t>
  </si>
  <si>
    <t>ZÁZNAMOVÉ ZAŘÍZENÍ DIGITÁLNÍ</t>
  </si>
  <si>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Udává se počet kusů kompletní konstrukce nebo práce.</t>
  </si>
  <si>
    <t>75L175</t>
  </si>
  <si>
    <t>REPRODUKTOR VENKOVNÍ TLAKOVÝ S NASTAVITELNÝM VÝKONEM</t>
  </si>
  <si>
    <t>75L17X</t>
  </si>
  <si>
    <t>REPRODUKTOR VENKOVNÍ - MONTÁŽ</t>
  </si>
  <si>
    <t>ZD č.4 - 6.6.2023</t>
  </si>
  <si>
    <t>nové opravy</t>
  </si>
  <si>
    <t>opravy v předešlých verzích</t>
  </si>
  <si>
    <t>xxxxx</t>
  </si>
  <si>
    <t>vnější nástupiště: 
3P1,0: 0,28=0,280 [A] 
YY-JZ: 0,05=0,050 [B] 
1. ostrovní: 
3P1,0: 0,340+0,150=0,490 [C] 
YY-JZ: 0,05+0,03=0,080 [D] 
2. ostrovní: 
3P1,0: 0,350+0,15=0,500 [E] 
YY-JZ: 0,1=0,100 [F] 
(A+C+E)*6=7,620 [G] 
(B+D+F)*2=0,460 [H] 
celkem: 
G+H+1(vnitřky)=9,08 [I]</t>
  </si>
  <si>
    <t>vnější nástupiště: 
3P1,0: 0,28=0,280 [A] 
YY-JZ: 0,05=0,050 [B] 
1. ostrovní: 
3P1,0: 0,340+0,150=0,490 [C] 
YY-JZ: 0,05+0,03=0,080 [D] 
2. ostrovní: 
3P1,0: 0,350+0,15=0,500 [E] 
YY-JZ: 0,1=0,100 [F] 
(A+C+E)*6=7,620 [G] 
(B+D+F)*2=0,460 [H] 
celkem: 
G+H+1+0,044=9,124 [I]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</si>
</sst>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2" x14ac:knownFonts="1">
    <font>
      <sz val="10"/>
      <name val="Arial"/>
    </font>
    <font>
      <sz val="1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0B050"/>
      <name val="Arial"/>
      <family val="2"/>
      <charset val="238"/>
    </font>
    <font>
      <strike/>
      <sz val="10"/>
      <color rgb="FFFF0000"/>
      <name val="Arial"/>
      <family val="2"/>
      <charset val="238"/>
    </font>
    <font>
      <i/>
      <strike/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  <xf numFmtId="0" fontId="0" fillId="0" borderId="6" xfId="1" applyFont="1" applyBorder="1" applyAlignment="1">
      <alignment horizontal="left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164" fontId="0" fillId="0" borderId="3" xfId="1" applyNumberFormat="1" applyFont="1" applyFill="1" applyBorder="1" applyAlignment="1">
      <alignment horizontal="center"/>
    </xf>
    <xf numFmtId="0" fontId="7" fillId="2" borderId="1" xfId="1" applyFont="1" applyFill="1" applyBorder="1"/>
    <xf numFmtId="0" fontId="7" fillId="0" borderId="0" xfId="0" applyFont="1"/>
    <xf numFmtId="0" fontId="8" fillId="0" borderId="0" xfId="0" applyFont="1"/>
    <xf numFmtId="0" fontId="9" fillId="0" borderId="3" xfId="1" applyFont="1" applyFill="1" applyBorder="1" applyAlignment="1">
      <alignment horizontal="right"/>
    </xf>
    <xf numFmtId="0" fontId="9" fillId="0" borderId="3" xfId="1" applyFont="1" applyFill="1" applyBorder="1"/>
    <xf numFmtId="0" fontId="9" fillId="0" borderId="3" xfId="1" applyFont="1" applyFill="1" applyBorder="1" applyAlignment="1">
      <alignment wrapText="1"/>
    </xf>
    <xf numFmtId="0" fontId="9" fillId="0" borderId="3" xfId="1" applyFont="1" applyFill="1" applyBorder="1" applyAlignment="1">
      <alignment horizontal="center"/>
    </xf>
    <xf numFmtId="164" fontId="9" fillId="0" borderId="3" xfId="1" applyNumberFormat="1" applyFont="1" applyFill="1" applyBorder="1" applyAlignment="1">
      <alignment horizontal="center"/>
    </xf>
    <xf numFmtId="4" fontId="9" fillId="0" borderId="3" xfId="1" applyNumberFormat="1" applyFont="1" applyFill="1" applyBorder="1" applyAlignment="1">
      <alignment horizontal="center"/>
    </xf>
    <xf numFmtId="0" fontId="9" fillId="0" borderId="0" xfId="0" applyFont="1" applyFill="1"/>
    <xf numFmtId="0" fontId="9" fillId="0" borderId="3" xfId="1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left" vertical="center" wrapText="1"/>
    </xf>
    <xf numFmtId="0" fontId="7" fillId="0" borderId="3" xfId="0" applyFont="1" applyFill="1" applyBorder="1"/>
    <xf numFmtId="0" fontId="7" fillId="0" borderId="3" xfId="0" applyFont="1" applyFill="1" applyBorder="1" applyAlignment="1">
      <alignment horizontal="right" vertical="center"/>
    </xf>
    <xf numFmtId="0" fontId="7" fillId="0" borderId="3" xfId="0" applyFont="1" applyFill="1" applyBorder="1" applyAlignment="1">
      <alignment horizontal="center"/>
    </xf>
    <xf numFmtId="164" fontId="7" fillId="0" borderId="3" xfId="1" applyNumberFormat="1" applyFont="1" applyFill="1" applyBorder="1" applyAlignment="1">
      <alignment horizontal="center"/>
    </xf>
    <xf numFmtId="0" fontId="7" fillId="0" borderId="3" xfId="0" applyFont="1" applyFill="1" applyBorder="1" applyAlignment="1">
      <alignment horizontal="right"/>
    </xf>
    <xf numFmtId="0" fontId="11" fillId="0" borderId="3" xfId="1" applyFont="1" applyFill="1" applyBorder="1" applyAlignment="1">
      <alignment horizontal="left" vertical="center" wrapText="1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7">
    <pageSetUpPr fitToPage="1"/>
  </sheetPr>
  <dimension ref="A1:R168"/>
  <sheetViews>
    <sheetView tabSelected="1" topLeftCell="B1" workbookViewId="0">
      <pane ySplit="8" topLeftCell="A9" activePane="bottomLeft" state="frozen"/>
      <selection pane="bottomLeft" activeCell="E133" sqref="E133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6" t="s">
        <v>202</v>
      </c>
      <c r="I2" s="3"/>
      <c r="O2">
        <f>0+O9+O18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31" t="s">
        <v>6</v>
      </c>
      <c r="D3" s="32"/>
      <c r="E3" s="5" t="s">
        <v>7</v>
      </c>
      <c r="F3" s="1"/>
      <c r="G3" s="6"/>
      <c r="H3" s="7" t="s">
        <v>8</v>
      </c>
      <c r="I3" s="8">
        <f>0+I9+I18</f>
        <v>0</v>
      </c>
      <c r="K3" s="37" t="s">
        <v>205</v>
      </c>
      <c r="L3" s="37" t="s">
        <v>203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31" t="s">
        <v>13</v>
      </c>
      <c r="D4" s="32"/>
      <c r="E4" s="5" t="s">
        <v>14</v>
      </c>
      <c r="F4" s="1"/>
      <c r="G4" s="1"/>
      <c r="H4" s="9"/>
      <c r="I4" s="9"/>
      <c r="K4" s="38" t="s">
        <v>205</v>
      </c>
      <c r="L4" s="38" t="s">
        <v>204</v>
      </c>
      <c r="O4" t="s">
        <v>15</v>
      </c>
      <c r="P4" t="s">
        <v>10</v>
      </c>
    </row>
    <row r="5" spans="1:18" ht="12.75" customHeight="1" x14ac:dyDescent="0.25">
      <c r="A5" t="s">
        <v>16</v>
      </c>
      <c r="B5" s="10" t="s">
        <v>17</v>
      </c>
      <c r="C5" s="33" t="s">
        <v>8</v>
      </c>
      <c r="D5" s="34"/>
      <c r="E5" s="11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30" t="s">
        <v>20</v>
      </c>
      <c r="B6" s="30" t="s">
        <v>21</v>
      </c>
      <c r="C6" s="30" t="s">
        <v>22</v>
      </c>
      <c r="D6" s="30" t="s">
        <v>23</v>
      </c>
      <c r="E6" s="30" t="s">
        <v>24</v>
      </c>
      <c r="F6" s="30" t="s">
        <v>25</v>
      </c>
      <c r="G6" s="30" t="s">
        <v>26</v>
      </c>
      <c r="H6" s="30" t="s">
        <v>27</v>
      </c>
      <c r="I6" s="30"/>
    </row>
    <row r="7" spans="1:18" ht="12.75" customHeight="1" x14ac:dyDescent="0.2">
      <c r="A7" s="30"/>
      <c r="B7" s="30"/>
      <c r="C7" s="30"/>
      <c r="D7" s="30"/>
      <c r="E7" s="30"/>
      <c r="F7" s="30"/>
      <c r="G7" s="30"/>
      <c r="H7" s="12" t="s">
        <v>28</v>
      </c>
      <c r="I7" s="12" t="s">
        <v>29</v>
      </c>
    </row>
    <row r="8" spans="1:18" ht="12.75" customHeight="1" x14ac:dyDescent="0.2">
      <c r="A8" s="12" t="s">
        <v>30</v>
      </c>
      <c r="B8" s="12" t="s">
        <v>31</v>
      </c>
      <c r="C8" s="12" t="s">
        <v>10</v>
      </c>
      <c r="D8" s="12" t="s">
        <v>2</v>
      </c>
      <c r="E8" s="12" t="s">
        <v>32</v>
      </c>
      <c r="F8" s="12" t="s">
        <v>33</v>
      </c>
      <c r="G8" s="12" t="s">
        <v>34</v>
      </c>
      <c r="H8" s="12" t="s">
        <v>35</v>
      </c>
      <c r="I8" s="12" t="s">
        <v>36</v>
      </c>
    </row>
    <row r="9" spans="1:18" ht="12.75" customHeight="1" x14ac:dyDescent="0.2">
      <c r="A9" s="13" t="s">
        <v>37</v>
      </c>
      <c r="B9" s="13"/>
      <c r="C9" s="14" t="s">
        <v>31</v>
      </c>
      <c r="D9" s="13"/>
      <c r="E9" s="15" t="s">
        <v>38</v>
      </c>
      <c r="F9" s="13"/>
      <c r="G9" s="13"/>
      <c r="H9" s="13"/>
      <c r="I9" s="16">
        <f>0+Q9</f>
        <v>0</v>
      </c>
      <c r="O9">
        <f>0+R9</f>
        <v>0</v>
      </c>
      <c r="Q9">
        <f>0+I10+I14</f>
        <v>0</v>
      </c>
      <c r="R9">
        <f>0+O10+O14</f>
        <v>0</v>
      </c>
    </row>
    <row r="10" spans="1:18" x14ac:dyDescent="0.2">
      <c r="A10" s="17" t="s">
        <v>39</v>
      </c>
      <c r="B10" s="18" t="s">
        <v>31</v>
      </c>
      <c r="C10" s="18" t="s">
        <v>40</v>
      </c>
      <c r="D10" s="17" t="s">
        <v>41</v>
      </c>
      <c r="E10" s="19" t="s">
        <v>42</v>
      </c>
      <c r="F10" s="20" t="s">
        <v>43</v>
      </c>
      <c r="G10" s="21">
        <v>53.1</v>
      </c>
      <c r="H10" s="22">
        <v>0</v>
      </c>
      <c r="I10" s="22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3" t="s">
        <v>44</v>
      </c>
      <c r="E11" s="24" t="s">
        <v>41</v>
      </c>
    </row>
    <row r="12" spans="1:18" ht="76.5" x14ac:dyDescent="0.2">
      <c r="A12" s="25" t="s">
        <v>45</v>
      </c>
      <c r="E12" s="26" t="s">
        <v>46</v>
      </c>
    </row>
    <row r="13" spans="1:18" ht="318.75" x14ac:dyDescent="0.2">
      <c r="A13" t="s">
        <v>47</v>
      </c>
      <c r="E13" s="24" t="s">
        <v>48</v>
      </c>
    </row>
    <row r="14" spans="1:18" x14ac:dyDescent="0.2">
      <c r="A14" s="17" t="s">
        <v>39</v>
      </c>
      <c r="B14" s="18" t="s">
        <v>10</v>
      </c>
      <c r="C14" s="18" t="s">
        <v>49</v>
      </c>
      <c r="D14" s="17" t="s">
        <v>41</v>
      </c>
      <c r="E14" s="19" t="s">
        <v>50</v>
      </c>
      <c r="F14" s="20" t="s">
        <v>51</v>
      </c>
      <c r="G14" s="21">
        <v>30</v>
      </c>
      <c r="H14" s="22">
        <v>0</v>
      </c>
      <c r="I14" s="22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3" t="s">
        <v>44</v>
      </c>
      <c r="E15" s="24" t="s">
        <v>41</v>
      </c>
    </row>
    <row r="16" spans="1:18" x14ac:dyDescent="0.2">
      <c r="A16" s="25" t="s">
        <v>45</v>
      </c>
      <c r="E16" s="26" t="s">
        <v>52</v>
      </c>
    </row>
    <row r="17" spans="1:18" ht="25.5" x14ac:dyDescent="0.2">
      <c r="A17" t="s">
        <v>47</v>
      </c>
      <c r="E17" s="24" t="s">
        <v>53</v>
      </c>
    </row>
    <row r="18" spans="1:18" ht="12.75" customHeight="1" x14ac:dyDescent="0.2">
      <c r="A18" s="3" t="s">
        <v>37</v>
      </c>
      <c r="B18" s="3"/>
      <c r="C18" s="27" t="s">
        <v>54</v>
      </c>
      <c r="D18" s="3"/>
      <c r="E18" s="15" t="s">
        <v>55</v>
      </c>
      <c r="F18" s="3"/>
      <c r="G18" s="3"/>
      <c r="H18" s="3"/>
      <c r="I18" s="28">
        <f>0+Q18</f>
        <v>0</v>
      </c>
      <c r="O18">
        <f>0+R18</f>
        <v>0</v>
      </c>
      <c r="Q18">
        <f>0+I19+I23+I27+I31+I35+I39+I43+I47+I51+I55+I59+I63+I67+I71+I75+I79+I83+I87+I91+I95+I99+I103+I107+I111+I115+I119+I123+I127+I131+I135+I139+I143+I147+I151+I155+I159+I163</f>
        <v>0</v>
      </c>
      <c r="R18">
        <f>0+O19+O23+O27+O31+O35+O39+O43+O47+O51+O55+O59+O63+O67+O71+O75+O79+O83+O87+O91+O95+O99+O103+O107+O111+O115+O119+O123+O127+O131+O135+O139+O143+O147+O151+O155+O159+O163</f>
        <v>0</v>
      </c>
    </row>
    <row r="19" spans="1:18" x14ac:dyDescent="0.2">
      <c r="A19" s="17" t="s">
        <v>39</v>
      </c>
      <c r="B19" s="18" t="s">
        <v>2</v>
      </c>
      <c r="C19" s="18" t="s">
        <v>56</v>
      </c>
      <c r="D19" s="17" t="s">
        <v>41</v>
      </c>
      <c r="E19" s="19" t="s">
        <v>57</v>
      </c>
      <c r="F19" s="20" t="s">
        <v>51</v>
      </c>
      <c r="G19" s="21">
        <v>590</v>
      </c>
      <c r="H19" s="22">
        <v>0</v>
      </c>
      <c r="I19" s="22">
        <f>ROUND(ROUND(H19,2)*ROUND(G19,3),2)</f>
        <v>0</v>
      </c>
      <c r="O19">
        <f>(I19*21)/100</f>
        <v>0</v>
      </c>
      <c r="P19" t="s">
        <v>10</v>
      </c>
    </row>
    <row r="20" spans="1:18" x14ac:dyDescent="0.2">
      <c r="A20" s="23" t="s">
        <v>44</v>
      </c>
      <c r="E20" s="24" t="s">
        <v>41</v>
      </c>
    </row>
    <row r="21" spans="1:18" ht="127.5" x14ac:dyDescent="0.2">
      <c r="A21" s="25" t="s">
        <v>45</v>
      </c>
      <c r="E21" s="26" t="s">
        <v>58</v>
      </c>
    </row>
    <row r="22" spans="1:18" ht="114.75" x14ac:dyDescent="0.2">
      <c r="A22" t="s">
        <v>47</v>
      </c>
      <c r="E22" s="24" t="s">
        <v>59</v>
      </c>
    </row>
    <row r="23" spans="1:18" x14ac:dyDescent="0.2">
      <c r="A23" s="17" t="s">
        <v>39</v>
      </c>
      <c r="B23" s="18" t="s">
        <v>32</v>
      </c>
      <c r="C23" s="18" t="s">
        <v>60</v>
      </c>
      <c r="D23" s="17" t="s">
        <v>41</v>
      </c>
      <c r="E23" s="19" t="s">
        <v>61</v>
      </c>
      <c r="F23" s="20" t="s">
        <v>51</v>
      </c>
      <c r="G23" s="21">
        <v>50</v>
      </c>
      <c r="H23" s="22">
        <v>0</v>
      </c>
      <c r="I23" s="22">
        <f>ROUND(ROUND(H23,2)*ROUND(G23,3),2)</f>
        <v>0</v>
      </c>
      <c r="O23">
        <f>(I23*21)/100</f>
        <v>0</v>
      </c>
      <c r="P23" t="s">
        <v>10</v>
      </c>
    </row>
    <row r="24" spans="1:18" x14ac:dyDescent="0.2">
      <c r="A24" s="23" t="s">
        <v>44</v>
      </c>
      <c r="E24" s="24" t="s">
        <v>41</v>
      </c>
    </row>
    <row r="25" spans="1:18" x14ac:dyDescent="0.2">
      <c r="A25" s="25" t="s">
        <v>45</v>
      </c>
      <c r="E25" s="26" t="s">
        <v>62</v>
      </c>
    </row>
    <row r="26" spans="1:18" ht="102" x14ac:dyDescent="0.2">
      <c r="A26" t="s">
        <v>47</v>
      </c>
      <c r="E26" s="24" t="s">
        <v>63</v>
      </c>
    </row>
    <row r="27" spans="1:18" x14ac:dyDescent="0.2">
      <c r="A27" s="17" t="s">
        <v>39</v>
      </c>
      <c r="B27" s="18" t="s">
        <v>33</v>
      </c>
      <c r="C27" s="18" t="s">
        <v>64</v>
      </c>
      <c r="D27" s="17" t="s">
        <v>41</v>
      </c>
      <c r="E27" s="19" t="s">
        <v>65</v>
      </c>
      <c r="F27" s="20" t="s">
        <v>51</v>
      </c>
      <c r="G27" s="21">
        <v>590</v>
      </c>
      <c r="H27" s="22">
        <v>0</v>
      </c>
      <c r="I27" s="22">
        <f>ROUND(ROUND(H27,2)*ROUND(G27,3),2)</f>
        <v>0</v>
      </c>
      <c r="O27">
        <f>(I27*21)/100</f>
        <v>0</v>
      </c>
      <c r="P27" t="s">
        <v>10</v>
      </c>
    </row>
    <row r="28" spans="1:18" x14ac:dyDescent="0.2">
      <c r="A28" s="23" t="s">
        <v>44</v>
      </c>
      <c r="E28" s="24" t="s">
        <v>41</v>
      </c>
    </row>
    <row r="29" spans="1:18" x14ac:dyDescent="0.2">
      <c r="A29" s="25" t="s">
        <v>45</v>
      </c>
      <c r="E29" s="26" t="s">
        <v>41</v>
      </c>
    </row>
    <row r="30" spans="1:18" ht="140.25" x14ac:dyDescent="0.2">
      <c r="A30" t="s">
        <v>47</v>
      </c>
      <c r="E30" s="24" t="s">
        <v>66</v>
      </c>
    </row>
    <row r="31" spans="1:18" ht="25.5" x14ac:dyDescent="0.2">
      <c r="A31" s="17" t="s">
        <v>39</v>
      </c>
      <c r="B31" s="18" t="s">
        <v>34</v>
      </c>
      <c r="C31" s="18" t="s">
        <v>67</v>
      </c>
      <c r="D31" s="17" t="s">
        <v>41</v>
      </c>
      <c r="E31" s="19" t="s">
        <v>68</v>
      </c>
      <c r="F31" s="20" t="s">
        <v>51</v>
      </c>
      <c r="G31" s="21">
        <v>590</v>
      </c>
      <c r="H31" s="22">
        <v>0</v>
      </c>
      <c r="I31" s="22">
        <f>ROUND(ROUND(H31,2)*ROUND(G31,3),2)</f>
        <v>0</v>
      </c>
      <c r="O31">
        <f>(I31*21)/100</f>
        <v>0</v>
      </c>
      <c r="P31" t="s">
        <v>10</v>
      </c>
    </row>
    <row r="32" spans="1:18" x14ac:dyDescent="0.2">
      <c r="A32" s="23" t="s">
        <v>44</v>
      </c>
      <c r="E32" s="24" t="s">
        <v>41</v>
      </c>
    </row>
    <row r="33" spans="1:16" x14ac:dyDescent="0.2">
      <c r="A33" s="25" t="s">
        <v>45</v>
      </c>
      <c r="E33" s="26" t="s">
        <v>41</v>
      </c>
    </row>
    <row r="34" spans="1:16" ht="140.25" x14ac:dyDescent="0.2">
      <c r="A34" t="s">
        <v>47</v>
      </c>
      <c r="E34" s="24" t="s">
        <v>66</v>
      </c>
    </row>
    <row r="35" spans="1:16" ht="25.5" x14ac:dyDescent="0.2">
      <c r="A35" s="17" t="s">
        <v>39</v>
      </c>
      <c r="B35" s="18" t="s">
        <v>54</v>
      </c>
      <c r="C35" s="18" t="s">
        <v>69</v>
      </c>
      <c r="D35" s="17" t="s">
        <v>41</v>
      </c>
      <c r="E35" s="19" t="s">
        <v>70</v>
      </c>
      <c r="F35" s="20" t="s">
        <v>51</v>
      </c>
      <c r="G35" s="21">
        <v>620</v>
      </c>
      <c r="H35" s="22">
        <v>0</v>
      </c>
      <c r="I35" s="22">
        <f>ROUND(ROUND(H35,2)*ROUND(G35,3),2)</f>
        <v>0</v>
      </c>
      <c r="O35">
        <f>(I35*21)/100</f>
        <v>0</v>
      </c>
      <c r="P35" t="s">
        <v>10</v>
      </c>
    </row>
    <row r="36" spans="1:16" x14ac:dyDescent="0.2">
      <c r="A36" s="23" t="s">
        <v>44</v>
      </c>
      <c r="E36" s="24" t="s">
        <v>41</v>
      </c>
    </row>
    <row r="37" spans="1:16" ht="89.25" x14ac:dyDescent="0.2">
      <c r="A37" s="25" t="s">
        <v>45</v>
      </c>
      <c r="E37" s="26" t="s">
        <v>71</v>
      </c>
    </row>
    <row r="38" spans="1:16" ht="76.5" x14ac:dyDescent="0.2">
      <c r="A38" t="s">
        <v>47</v>
      </c>
      <c r="E38" s="24" t="s">
        <v>72</v>
      </c>
    </row>
    <row r="39" spans="1:16" x14ac:dyDescent="0.2">
      <c r="A39" s="17" t="s">
        <v>39</v>
      </c>
      <c r="B39" s="18" t="s">
        <v>73</v>
      </c>
      <c r="C39" s="18" t="s">
        <v>74</v>
      </c>
      <c r="D39" s="17" t="s">
        <v>41</v>
      </c>
      <c r="E39" s="19" t="s">
        <v>75</v>
      </c>
      <c r="F39" s="20" t="s">
        <v>76</v>
      </c>
      <c r="G39" s="21">
        <v>4</v>
      </c>
      <c r="H39" s="22">
        <v>0</v>
      </c>
      <c r="I39" s="22">
        <f>ROUND(ROUND(H39,2)*ROUND(G39,3),2)</f>
        <v>0</v>
      </c>
      <c r="O39">
        <f>(I39*21)/100</f>
        <v>0</v>
      </c>
      <c r="P39" t="s">
        <v>10</v>
      </c>
    </row>
    <row r="40" spans="1:16" x14ac:dyDescent="0.2">
      <c r="A40" s="23" t="s">
        <v>44</v>
      </c>
      <c r="E40" s="24" t="s">
        <v>41</v>
      </c>
    </row>
    <row r="41" spans="1:16" ht="89.25" x14ac:dyDescent="0.2">
      <c r="A41" s="25" t="s">
        <v>45</v>
      </c>
      <c r="E41" s="26" t="s">
        <v>77</v>
      </c>
    </row>
    <row r="42" spans="1:16" ht="127.5" x14ac:dyDescent="0.2">
      <c r="A42" t="s">
        <v>47</v>
      </c>
      <c r="E42" s="24" t="s">
        <v>78</v>
      </c>
    </row>
    <row r="43" spans="1:16" x14ac:dyDescent="0.2">
      <c r="A43" s="17" t="s">
        <v>39</v>
      </c>
      <c r="B43" s="18" t="s">
        <v>35</v>
      </c>
      <c r="C43" s="18" t="s">
        <v>79</v>
      </c>
      <c r="D43" s="17" t="s">
        <v>41</v>
      </c>
      <c r="E43" s="19" t="s">
        <v>80</v>
      </c>
      <c r="F43" s="20" t="s">
        <v>76</v>
      </c>
      <c r="G43" s="21">
        <v>1</v>
      </c>
      <c r="H43" s="22">
        <v>0</v>
      </c>
      <c r="I43" s="22">
        <f>ROUND(ROUND(H43,2)*ROUND(G43,3),2)</f>
        <v>0</v>
      </c>
      <c r="O43">
        <f>(I43*21)/100</f>
        <v>0</v>
      </c>
      <c r="P43" t="s">
        <v>10</v>
      </c>
    </row>
    <row r="44" spans="1:16" x14ac:dyDescent="0.2">
      <c r="A44" s="23" t="s">
        <v>44</v>
      </c>
      <c r="E44" s="24" t="s">
        <v>41</v>
      </c>
    </row>
    <row r="45" spans="1:16" ht="25.5" x14ac:dyDescent="0.2">
      <c r="A45" s="25" t="s">
        <v>45</v>
      </c>
      <c r="E45" s="26" t="s">
        <v>81</v>
      </c>
    </row>
    <row r="46" spans="1:16" ht="153" x14ac:dyDescent="0.2">
      <c r="A46" t="s">
        <v>47</v>
      </c>
      <c r="E46" s="24" t="s">
        <v>82</v>
      </c>
    </row>
    <row r="47" spans="1:16" x14ac:dyDescent="0.2">
      <c r="A47" s="17" t="s">
        <v>39</v>
      </c>
      <c r="B47" s="18" t="s">
        <v>36</v>
      </c>
      <c r="C47" s="18" t="s">
        <v>83</v>
      </c>
      <c r="D47" s="17" t="s">
        <v>41</v>
      </c>
      <c r="E47" s="19" t="s">
        <v>84</v>
      </c>
      <c r="F47" s="20" t="s">
        <v>76</v>
      </c>
      <c r="G47" s="21">
        <v>2</v>
      </c>
      <c r="H47" s="22">
        <v>0</v>
      </c>
      <c r="I47" s="22">
        <f>ROUND(ROUND(H47,2)*ROUND(G47,3),2)</f>
        <v>0</v>
      </c>
      <c r="O47">
        <f>(I47*21)/100</f>
        <v>0</v>
      </c>
      <c r="P47" t="s">
        <v>10</v>
      </c>
    </row>
    <row r="48" spans="1:16" x14ac:dyDescent="0.2">
      <c r="A48" s="23" t="s">
        <v>44</v>
      </c>
      <c r="E48" s="24" t="s">
        <v>41</v>
      </c>
    </row>
    <row r="49" spans="1:16" ht="89.25" x14ac:dyDescent="0.2">
      <c r="A49" s="25" t="s">
        <v>45</v>
      </c>
      <c r="E49" s="26" t="s">
        <v>85</v>
      </c>
    </row>
    <row r="50" spans="1:16" ht="127.5" x14ac:dyDescent="0.2">
      <c r="A50" t="s">
        <v>47</v>
      </c>
      <c r="E50" s="24" t="s">
        <v>78</v>
      </c>
    </row>
    <row r="51" spans="1:16" x14ac:dyDescent="0.2">
      <c r="A51" s="17" t="s">
        <v>39</v>
      </c>
      <c r="B51" s="18" t="s">
        <v>86</v>
      </c>
      <c r="C51" s="18" t="s">
        <v>87</v>
      </c>
      <c r="D51" s="17" t="s">
        <v>41</v>
      </c>
      <c r="E51" s="19" t="s">
        <v>88</v>
      </c>
      <c r="F51" s="20" t="s">
        <v>76</v>
      </c>
      <c r="G51" s="21">
        <v>1</v>
      </c>
      <c r="H51" s="22">
        <v>0</v>
      </c>
      <c r="I51" s="22">
        <f>ROUND(ROUND(H51,2)*ROUND(G51,3),2)</f>
        <v>0</v>
      </c>
      <c r="O51">
        <f>(I51*21)/100</f>
        <v>0</v>
      </c>
      <c r="P51" t="s">
        <v>10</v>
      </c>
    </row>
    <row r="52" spans="1:16" x14ac:dyDescent="0.2">
      <c r="A52" s="23" t="s">
        <v>44</v>
      </c>
      <c r="E52" s="24" t="s">
        <v>41</v>
      </c>
    </row>
    <row r="53" spans="1:16" ht="25.5" x14ac:dyDescent="0.2">
      <c r="A53" s="25" t="s">
        <v>45</v>
      </c>
      <c r="E53" s="26" t="s">
        <v>89</v>
      </c>
    </row>
    <row r="54" spans="1:16" ht="153" x14ac:dyDescent="0.2">
      <c r="A54" t="s">
        <v>47</v>
      </c>
      <c r="E54" s="24" t="s">
        <v>82</v>
      </c>
    </row>
    <row r="55" spans="1:16" x14ac:dyDescent="0.2">
      <c r="A55" s="17" t="s">
        <v>39</v>
      </c>
      <c r="B55" s="18" t="s">
        <v>90</v>
      </c>
      <c r="C55" s="18" t="s">
        <v>91</v>
      </c>
      <c r="D55" s="17" t="s">
        <v>41</v>
      </c>
      <c r="E55" s="19" t="s">
        <v>92</v>
      </c>
      <c r="F55" s="20" t="s">
        <v>76</v>
      </c>
      <c r="G55" s="21">
        <v>2</v>
      </c>
      <c r="H55" s="22">
        <v>0</v>
      </c>
      <c r="I55" s="22">
        <f>ROUND(ROUND(H55,2)*ROUND(G55,3),2)</f>
        <v>0</v>
      </c>
      <c r="O55">
        <f>(I55*21)/100</f>
        <v>0</v>
      </c>
      <c r="P55" t="s">
        <v>10</v>
      </c>
    </row>
    <row r="56" spans="1:16" x14ac:dyDescent="0.2">
      <c r="A56" s="23" t="s">
        <v>44</v>
      </c>
      <c r="E56" s="24" t="s">
        <v>41</v>
      </c>
    </row>
    <row r="57" spans="1:16" x14ac:dyDescent="0.2">
      <c r="A57" s="25" t="s">
        <v>45</v>
      </c>
      <c r="E57" s="26" t="s">
        <v>41</v>
      </c>
    </row>
    <row r="58" spans="1:16" ht="178.5" x14ac:dyDescent="0.2">
      <c r="A58" t="s">
        <v>47</v>
      </c>
      <c r="E58" s="24" t="s">
        <v>93</v>
      </c>
    </row>
    <row r="59" spans="1:16" x14ac:dyDescent="0.2">
      <c r="A59" s="17" t="s">
        <v>39</v>
      </c>
      <c r="B59" s="18" t="s">
        <v>94</v>
      </c>
      <c r="C59" s="18" t="s">
        <v>95</v>
      </c>
      <c r="D59" s="17" t="s">
        <v>41</v>
      </c>
      <c r="E59" s="19" t="s">
        <v>96</v>
      </c>
      <c r="F59" s="20" t="s">
        <v>76</v>
      </c>
      <c r="G59" s="21">
        <v>2</v>
      </c>
      <c r="H59" s="22">
        <v>0</v>
      </c>
      <c r="I59" s="22">
        <f>ROUND(ROUND(H59,2)*ROUND(G59,3),2)</f>
        <v>0</v>
      </c>
      <c r="O59">
        <f>(I59*21)/100</f>
        <v>0</v>
      </c>
      <c r="P59" t="s">
        <v>10</v>
      </c>
    </row>
    <row r="60" spans="1:16" x14ac:dyDescent="0.2">
      <c r="A60" s="23" t="s">
        <v>44</v>
      </c>
      <c r="E60" s="24" t="s">
        <v>41</v>
      </c>
    </row>
    <row r="61" spans="1:16" x14ac:dyDescent="0.2">
      <c r="A61" s="25" t="s">
        <v>45</v>
      </c>
      <c r="E61" s="26" t="s">
        <v>41</v>
      </c>
    </row>
    <row r="62" spans="1:16" ht="127.5" x14ac:dyDescent="0.2">
      <c r="A62" t="s">
        <v>47</v>
      </c>
      <c r="E62" s="24" t="s">
        <v>78</v>
      </c>
    </row>
    <row r="63" spans="1:16" x14ac:dyDescent="0.2">
      <c r="A63" s="17" t="s">
        <v>39</v>
      </c>
      <c r="B63" s="18" t="s">
        <v>97</v>
      </c>
      <c r="C63" s="18" t="s">
        <v>98</v>
      </c>
      <c r="D63" s="17" t="s">
        <v>41</v>
      </c>
      <c r="E63" s="19" t="s">
        <v>99</v>
      </c>
      <c r="F63" s="20" t="s">
        <v>76</v>
      </c>
      <c r="G63" s="21">
        <v>15</v>
      </c>
      <c r="H63" s="22">
        <v>0</v>
      </c>
      <c r="I63" s="22">
        <f>ROUND(ROUND(H63,2)*ROUND(G63,3),2)</f>
        <v>0</v>
      </c>
      <c r="O63">
        <f>(I63*21)/100</f>
        <v>0</v>
      </c>
      <c r="P63" t="s">
        <v>10</v>
      </c>
    </row>
    <row r="64" spans="1:16" x14ac:dyDescent="0.2">
      <c r="A64" s="23" t="s">
        <v>44</v>
      </c>
      <c r="E64" s="24" t="s">
        <v>41</v>
      </c>
    </row>
    <row r="65" spans="1:16" ht="38.25" x14ac:dyDescent="0.2">
      <c r="A65" s="25" t="s">
        <v>45</v>
      </c>
      <c r="E65" s="26" t="s">
        <v>100</v>
      </c>
    </row>
    <row r="66" spans="1:16" ht="178.5" x14ac:dyDescent="0.2">
      <c r="A66" t="s">
        <v>47</v>
      </c>
      <c r="E66" s="24" t="s">
        <v>93</v>
      </c>
    </row>
    <row r="67" spans="1:16" x14ac:dyDescent="0.2">
      <c r="A67" s="17" t="s">
        <v>39</v>
      </c>
      <c r="B67" s="18" t="s">
        <v>101</v>
      </c>
      <c r="C67" s="18" t="s">
        <v>102</v>
      </c>
      <c r="D67" s="17" t="s">
        <v>41</v>
      </c>
      <c r="E67" s="19" t="s">
        <v>103</v>
      </c>
      <c r="F67" s="20" t="s">
        <v>76</v>
      </c>
      <c r="G67" s="21">
        <v>15</v>
      </c>
      <c r="H67" s="22">
        <v>0</v>
      </c>
      <c r="I67" s="22">
        <f>ROUND(ROUND(H67,2)*ROUND(G67,3),2)</f>
        <v>0</v>
      </c>
      <c r="O67">
        <f>(I67*21)/100</f>
        <v>0</v>
      </c>
      <c r="P67" t="s">
        <v>10</v>
      </c>
    </row>
    <row r="68" spans="1:16" x14ac:dyDescent="0.2">
      <c r="A68" s="23" t="s">
        <v>44</v>
      </c>
      <c r="E68" s="24" t="s">
        <v>41</v>
      </c>
    </row>
    <row r="69" spans="1:16" ht="38.25" x14ac:dyDescent="0.2">
      <c r="A69" s="25" t="s">
        <v>45</v>
      </c>
      <c r="E69" s="26" t="s">
        <v>100</v>
      </c>
    </row>
    <row r="70" spans="1:16" ht="127.5" x14ac:dyDescent="0.2">
      <c r="A70" t="s">
        <v>47</v>
      </c>
      <c r="E70" s="24" t="s">
        <v>78</v>
      </c>
    </row>
    <row r="71" spans="1:16" x14ac:dyDescent="0.2">
      <c r="A71" s="17" t="s">
        <v>39</v>
      </c>
      <c r="B71" s="18" t="s">
        <v>104</v>
      </c>
      <c r="C71" s="18" t="s">
        <v>105</v>
      </c>
      <c r="D71" s="17" t="s">
        <v>41</v>
      </c>
      <c r="E71" s="19" t="s">
        <v>106</v>
      </c>
      <c r="F71" s="20" t="s">
        <v>76</v>
      </c>
      <c r="G71" s="21">
        <v>8</v>
      </c>
      <c r="H71" s="22">
        <v>0</v>
      </c>
      <c r="I71" s="22">
        <f>ROUND(ROUND(H71,2)*ROUND(G71,3),2)</f>
        <v>0</v>
      </c>
      <c r="O71">
        <f>(I71*21)/100</f>
        <v>0</v>
      </c>
      <c r="P71" t="s">
        <v>10</v>
      </c>
    </row>
    <row r="72" spans="1:16" x14ac:dyDescent="0.2">
      <c r="A72" s="23" t="s">
        <v>44</v>
      </c>
      <c r="E72" s="24" t="s">
        <v>41</v>
      </c>
    </row>
    <row r="73" spans="1:16" x14ac:dyDescent="0.2">
      <c r="A73" s="25" t="s">
        <v>45</v>
      </c>
      <c r="E73" s="26" t="s">
        <v>41</v>
      </c>
    </row>
    <row r="74" spans="1:16" ht="127.5" x14ac:dyDescent="0.2">
      <c r="A74" t="s">
        <v>47</v>
      </c>
      <c r="E74" s="24" t="s">
        <v>107</v>
      </c>
    </row>
    <row r="75" spans="1:16" ht="25.5" x14ac:dyDescent="0.2">
      <c r="A75" s="17" t="s">
        <v>39</v>
      </c>
      <c r="B75" s="18" t="s">
        <v>108</v>
      </c>
      <c r="C75" s="18" t="s">
        <v>109</v>
      </c>
      <c r="D75" s="17" t="s">
        <v>41</v>
      </c>
      <c r="E75" s="19" t="s">
        <v>110</v>
      </c>
      <c r="F75" s="20" t="s">
        <v>76</v>
      </c>
      <c r="G75" s="21">
        <v>1</v>
      </c>
      <c r="H75" s="22">
        <v>0</v>
      </c>
      <c r="I75" s="22">
        <f>ROUND(ROUND(H75,2)*ROUND(G75,3),2)</f>
        <v>0</v>
      </c>
      <c r="O75">
        <f>(I75*21)/100</f>
        <v>0</v>
      </c>
      <c r="P75" t="s">
        <v>10</v>
      </c>
    </row>
    <row r="76" spans="1:16" x14ac:dyDescent="0.2">
      <c r="A76" s="23" t="s">
        <v>44</v>
      </c>
      <c r="E76" s="24" t="s">
        <v>41</v>
      </c>
    </row>
    <row r="77" spans="1:16" x14ac:dyDescent="0.2">
      <c r="A77" s="25" t="s">
        <v>45</v>
      </c>
      <c r="E77" s="26" t="s">
        <v>41</v>
      </c>
    </row>
    <row r="78" spans="1:16" ht="191.25" x14ac:dyDescent="0.2">
      <c r="A78" t="s">
        <v>47</v>
      </c>
      <c r="E78" s="24" t="s">
        <v>111</v>
      </c>
    </row>
    <row r="79" spans="1:16" x14ac:dyDescent="0.2">
      <c r="A79" s="17" t="s">
        <v>39</v>
      </c>
      <c r="B79" s="18" t="s">
        <v>112</v>
      </c>
      <c r="C79" s="18" t="s">
        <v>113</v>
      </c>
      <c r="D79" s="17" t="s">
        <v>41</v>
      </c>
      <c r="E79" s="19" t="s">
        <v>114</v>
      </c>
      <c r="F79" s="20" t="s">
        <v>76</v>
      </c>
      <c r="G79" s="21">
        <v>2</v>
      </c>
      <c r="H79" s="22">
        <v>0</v>
      </c>
      <c r="I79" s="22">
        <f>ROUND(ROUND(H79,2)*ROUND(G79,3),2)</f>
        <v>0</v>
      </c>
      <c r="O79">
        <f>(I79*21)/100</f>
        <v>0</v>
      </c>
      <c r="P79" t="s">
        <v>10</v>
      </c>
    </row>
    <row r="80" spans="1:16" x14ac:dyDescent="0.2">
      <c r="A80" s="23" t="s">
        <v>44</v>
      </c>
      <c r="E80" s="24" t="s">
        <v>41</v>
      </c>
    </row>
    <row r="81" spans="1:16" ht="76.5" x14ac:dyDescent="0.2">
      <c r="A81" s="25" t="s">
        <v>45</v>
      </c>
      <c r="E81" s="26" t="s">
        <v>115</v>
      </c>
    </row>
    <row r="82" spans="1:16" ht="140.25" x14ac:dyDescent="0.2">
      <c r="A82" t="s">
        <v>47</v>
      </c>
      <c r="E82" s="24" t="s">
        <v>116</v>
      </c>
    </row>
    <row r="83" spans="1:16" x14ac:dyDescent="0.2">
      <c r="A83" s="17" t="s">
        <v>39</v>
      </c>
      <c r="B83" s="18" t="s">
        <v>117</v>
      </c>
      <c r="C83" s="18" t="s">
        <v>118</v>
      </c>
      <c r="D83" s="17" t="s">
        <v>41</v>
      </c>
      <c r="E83" s="19" t="s">
        <v>119</v>
      </c>
      <c r="F83" s="20" t="s">
        <v>76</v>
      </c>
      <c r="G83" s="21">
        <v>1</v>
      </c>
      <c r="H83" s="22">
        <v>0</v>
      </c>
      <c r="I83" s="22">
        <f>ROUND(ROUND(H83,2)*ROUND(G83,3),2)</f>
        <v>0</v>
      </c>
      <c r="O83">
        <f>(I83*21)/100</f>
        <v>0</v>
      </c>
      <c r="P83" t="s">
        <v>10</v>
      </c>
    </row>
    <row r="84" spans="1:16" x14ac:dyDescent="0.2">
      <c r="A84" s="23" t="s">
        <v>44</v>
      </c>
      <c r="E84" s="24" t="s">
        <v>41</v>
      </c>
    </row>
    <row r="85" spans="1:16" ht="25.5" x14ac:dyDescent="0.2">
      <c r="A85" s="25" t="s">
        <v>45</v>
      </c>
      <c r="E85" s="26" t="s">
        <v>120</v>
      </c>
    </row>
    <row r="86" spans="1:16" ht="153" x14ac:dyDescent="0.2">
      <c r="A86" t="s">
        <v>47</v>
      </c>
      <c r="E86" s="24" t="s">
        <v>82</v>
      </c>
    </row>
    <row r="87" spans="1:16" x14ac:dyDescent="0.2">
      <c r="A87" s="17" t="s">
        <v>39</v>
      </c>
      <c r="B87" s="18" t="s">
        <v>121</v>
      </c>
      <c r="C87" s="18" t="s">
        <v>122</v>
      </c>
      <c r="D87" s="17" t="s">
        <v>41</v>
      </c>
      <c r="E87" s="19" t="s">
        <v>123</v>
      </c>
      <c r="F87" s="20" t="s">
        <v>76</v>
      </c>
      <c r="G87" s="21">
        <v>1</v>
      </c>
      <c r="H87" s="22">
        <v>0</v>
      </c>
      <c r="I87" s="22">
        <f>ROUND(ROUND(H87,2)*ROUND(G87,3),2)</f>
        <v>0</v>
      </c>
      <c r="O87">
        <f>(I87*21)/100</f>
        <v>0</v>
      </c>
      <c r="P87" t="s">
        <v>10</v>
      </c>
    </row>
    <row r="88" spans="1:16" x14ac:dyDescent="0.2">
      <c r="A88" s="23" t="s">
        <v>44</v>
      </c>
      <c r="E88" s="24" t="s">
        <v>41</v>
      </c>
    </row>
    <row r="89" spans="1:16" ht="25.5" x14ac:dyDescent="0.2">
      <c r="A89" s="25" t="s">
        <v>45</v>
      </c>
      <c r="E89" s="26" t="s">
        <v>124</v>
      </c>
    </row>
    <row r="90" spans="1:16" ht="191.25" x14ac:dyDescent="0.2">
      <c r="A90" t="s">
        <v>47</v>
      </c>
      <c r="E90" s="24" t="s">
        <v>111</v>
      </c>
    </row>
    <row r="91" spans="1:16" x14ac:dyDescent="0.2">
      <c r="A91" s="17" t="s">
        <v>39</v>
      </c>
      <c r="B91" s="18" t="s">
        <v>125</v>
      </c>
      <c r="C91" s="18" t="s">
        <v>126</v>
      </c>
      <c r="D91" s="17" t="s">
        <v>41</v>
      </c>
      <c r="E91" s="19" t="s">
        <v>127</v>
      </c>
      <c r="F91" s="20" t="s">
        <v>76</v>
      </c>
      <c r="G91" s="21">
        <v>3</v>
      </c>
      <c r="H91" s="22">
        <v>0</v>
      </c>
      <c r="I91" s="22">
        <f>ROUND(ROUND(H91,2)*ROUND(G91,3),2)</f>
        <v>0</v>
      </c>
      <c r="O91">
        <f>(I91*21)/100</f>
        <v>0</v>
      </c>
      <c r="P91" t="s">
        <v>10</v>
      </c>
    </row>
    <row r="92" spans="1:16" x14ac:dyDescent="0.2">
      <c r="A92" s="23" t="s">
        <v>44</v>
      </c>
      <c r="E92" s="24" t="s">
        <v>41</v>
      </c>
    </row>
    <row r="93" spans="1:16" x14ac:dyDescent="0.2">
      <c r="A93" s="25" t="s">
        <v>45</v>
      </c>
      <c r="E93" s="26" t="s">
        <v>128</v>
      </c>
    </row>
    <row r="94" spans="1:16" ht="140.25" x14ac:dyDescent="0.2">
      <c r="A94" t="s">
        <v>47</v>
      </c>
      <c r="E94" s="24" t="s">
        <v>116</v>
      </c>
    </row>
    <row r="95" spans="1:16" x14ac:dyDescent="0.2">
      <c r="A95" s="17" t="s">
        <v>39</v>
      </c>
      <c r="B95" s="18" t="s">
        <v>129</v>
      </c>
      <c r="C95" s="18" t="s">
        <v>130</v>
      </c>
      <c r="D95" s="17" t="s">
        <v>41</v>
      </c>
      <c r="E95" s="19" t="s">
        <v>131</v>
      </c>
      <c r="F95" s="20" t="s">
        <v>76</v>
      </c>
      <c r="G95" s="21">
        <v>24</v>
      </c>
      <c r="H95" s="22">
        <v>0</v>
      </c>
      <c r="I95" s="22">
        <f>ROUND(ROUND(H95,2)*ROUND(G95,3),2)</f>
        <v>0</v>
      </c>
      <c r="O95">
        <f>(I95*21)/100</f>
        <v>0</v>
      </c>
      <c r="P95" t="s">
        <v>10</v>
      </c>
    </row>
    <row r="96" spans="1:16" x14ac:dyDescent="0.2">
      <c r="A96" s="23" t="s">
        <v>44</v>
      </c>
      <c r="E96" s="24" t="s">
        <v>41</v>
      </c>
    </row>
    <row r="97" spans="1:16" x14ac:dyDescent="0.2">
      <c r="A97" s="25" t="s">
        <v>45</v>
      </c>
      <c r="E97" s="26" t="s">
        <v>41</v>
      </c>
    </row>
    <row r="98" spans="1:16" ht="191.25" x14ac:dyDescent="0.2">
      <c r="A98" t="s">
        <v>47</v>
      </c>
      <c r="E98" s="24" t="s">
        <v>111</v>
      </c>
    </row>
    <row r="99" spans="1:16" x14ac:dyDescent="0.2">
      <c r="A99" s="17" t="s">
        <v>39</v>
      </c>
      <c r="B99" s="18" t="s">
        <v>132</v>
      </c>
      <c r="C99" s="18" t="s">
        <v>133</v>
      </c>
      <c r="D99" s="17" t="s">
        <v>41</v>
      </c>
      <c r="E99" s="19" t="s">
        <v>134</v>
      </c>
      <c r="F99" s="20" t="s">
        <v>76</v>
      </c>
      <c r="G99" s="21">
        <v>17</v>
      </c>
      <c r="H99" s="22">
        <v>0</v>
      </c>
      <c r="I99" s="22">
        <f>ROUND(ROUND(H99,2)*ROUND(G99,3),2)</f>
        <v>0</v>
      </c>
      <c r="O99">
        <f>(I99*21)/100</f>
        <v>0</v>
      </c>
      <c r="P99" t="s">
        <v>10</v>
      </c>
    </row>
    <row r="100" spans="1:16" x14ac:dyDescent="0.2">
      <c r="A100" s="23" t="s">
        <v>44</v>
      </c>
      <c r="E100" s="24" t="s">
        <v>41</v>
      </c>
    </row>
    <row r="101" spans="1:16" ht="38.25" x14ac:dyDescent="0.2">
      <c r="A101" s="25" t="s">
        <v>45</v>
      </c>
      <c r="E101" s="26" t="s">
        <v>135</v>
      </c>
    </row>
    <row r="102" spans="1:16" ht="191.25" x14ac:dyDescent="0.2">
      <c r="A102" t="s">
        <v>47</v>
      </c>
      <c r="E102" s="24" t="s">
        <v>111</v>
      </c>
    </row>
    <row r="103" spans="1:16" x14ac:dyDescent="0.2">
      <c r="A103" s="17" t="s">
        <v>39</v>
      </c>
      <c r="B103" s="18" t="s">
        <v>136</v>
      </c>
      <c r="C103" s="18" t="s">
        <v>137</v>
      </c>
      <c r="D103" s="17" t="s">
        <v>41</v>
      </c>
      <c r="E103" s="19" t="s">
        <v>138</v>
      </c>
      <c r="F103" s="20" t="s">
        <v>76</v>
      </c>
      <c r="G103" s="21">
        <v>41</v>
      </c>
      <c r="H103" s="22">
        <v>0</v>
      </c>
      <c r="I103" s="22">
        <f>ROUND(ROUND(H103,2)*ROUND(G103,3),2)</f>
        <v>0</v>
      </c>
      <c r="O103">
        <f>(I103*21)/100</f>
        <v>0</v>
      </c>
      <c r="P103" t="s">
        <v>10</v>
      </c>
    </row>
    <row r="104" spans="1:16" x14ac:dyDescent="0.2">
      <c r="A104" s="23" t="s">
        <v>44</v>
      </c>
      <c r="E104" s="24" t="s">
        <v>41</v>
      </c>
    </row>
    <row r="105" spans="1:16" x14ac:dyDescent="0.2">
      <c r="A105" s="25" t="s">
        <v>45</v>
      </c>
      <c r="E105" s="26" t="s">
        <v>41</v>
      </c>
    </row>
    <row r="106" spans="1:16" ht="140.25" x14ac:dyDescent="0.2">
      <c r="A106" t="s">
        <v>47</v>
      </c>
      <c r="E106" s="24" t="s">
        <v>116</v>
      </c>
    </row>
    <row r="107" spans="1:16" x14ac:dyDescent="0.2">
      <c r="A107" s="17" t="s">
        <v>39</v>
      </c>
      <c r="B107" s="39" t="s">
        <v>139</v>
      </c>
      <c r="C107" s="39" t="s">
        <v>140</v>
      </c>
      <c r="D107" s="40" t="s">
        <v>41</v>
      </c>
      <c r="E107" s="41" t="s">
        <v>141</v>
      </c>
      <c r="F107" s="42" t="s">
        <v>76</v>
      </c>
      <c r="G107" s="43">
        <v>3</v>
      </c>
      <c r="H107" s="44">
        <v>0</v>
      </c>
      <c r="I107" s="44">
        <f>ROUND(ROUND(H107,2)*ROUND(G107,3),2)</f>
        <v>0</v>
      </c>
      <c r="O107">
        <f>(I107*21)/100</f>
        <v>0</v>
      </c>
      <c r="P107" t="s">
        <v>10</v>
      </c>
    </row>
    <row r="108" spans="1:16" x14ac:dyDescent="0.2">
      <c r="A108" s="23" t="s">
        <v>44</v>
      </c>
      <c r="B108" s="45"/>
      <c r="C108" s="45"/>
      <c r="D108" s="45"/>
      <c r="E108" s="46" t="s">
        <v>41</v>
      </c>
      <c r="F108" s="45"/>
      <c r="G108" s="45"/>
      <c r="H108" s="45"/>
      <c r="I108" s="45"/>
    </row>
    <row r="109" spans="1:16" ht="51" x14ac:dyDescent="0.2">
      <c r="A109" s="25" t="s">
        <v>45</v>
      </c>
      <c r="B109" s="45"/>
      <c r="C109" s="45"/>
      <c r="D109" s="45"/>
      <c r="E109" s="47" t="s">
        <v>142</v>
      </c>
      <c r="F109" s="45"/>
      <c r="G109" s="45"/>
      <c r="H109" s="45"/>
      <c r="I109" s="45"/>
    </row>
    <row r="110" spans="1:16" ht="191.25" x14ac:dyDescent="0.2">
      <c r="A110" t="s">
        <v>47</v>
      </c>
      <c r="B110" s="45"/>
      <c r="C110" s="45"/>
      <c r="D110" s="45"/>
      <c r="E110" s="46" t="s">
        <v>111</v>
      </c>
      <c r="F110" s="45"/>
      <c r="G110" s="45"/>
      <c r="H110" s="45"/>
      <c r="I110" s="45"/>
    </row>
    <row r="111" spans="1:16" x14ac:dyDescent="0.2">
      <c r="A111" s="17" t="s">
        <v>39</v>
      </c>
      <c r="B111" s="18" t="s">
        <v>143</v>
      </c>
      <c r="C111" s="18" t="s">
        <v>144</v>
      </c>
      <c r="D111" s="17" t="s">
        <v>41</v>
      </c>
      <c r="E111" s="19" t="s">
        <v>145</v>
      </c>
      <c r="F111" s="20" t="s">
        <v>76</v>
      </c>
      <c r="G111" s="21">
        <v>6</v>
      </c>
      <c r="H111" s="22">
        <v>0</v>
      </c>
      <c r="I111" s="22">
        <f>ROUND(ROUND(H111,2)*ROUND(G111,3),2)</f>
        <v>0</v>
      </c>
      <c r="O111">
        <f>(I111*21)/100</f>
        <v>0</v>
      </c>
      <c r="P111" t="s">
        <v>10</v>
      </c>
    </row>
    <row r="112" spans="1:16" x14ac:dyDescent="0.2">
      <c r="A112" s="23" t="s">
        <v>44</v>
      </c>
      <c r="E112" s="24" t="s">
        <v>41</v>
      </c>
    </row>
    <row r="113" spans="1:16" ht="25.5" x14ac:dyDescent="0.2">
      <c r="A113" s="25" t="s">
        <v>45</v>
      </c>
      <c r="E113" s="26" t="s">
        <v>146</v>
      </c>
    </row>
    <row r="114" spans="1:16" ht="191.25" x14ac:dyDescent="0.2">
      <c r="A114" t="s">
        <v>47</v>
      </c>
      <c r="E114" s="24" t="s">
        <v>111</v>
      </c>
    </row>
    <row r="115" spans="1:16" x14ac:dyDescent="0.2">
      <c r="A115" s="17" t="s">
        <v>39</v>
      </c>
      <c r="B115" s="18" t="s">
        <v>147</v>
      </c>
      <c r="C115" s="18" t="s">
        <v>148</v>
      </c>
      <c r="D115" s="17" t="s">
        <v>41</v>
      </c>
      <c r="E115" s="19" t="s">
        <v>149</v>
      </c>
      <c r="F115" s="20" t="s">
        <v>76</v>
      </c>
      <c r="G115" s="35">
        <v>10</v>
      </c>
      <c r="H115" s="22">
        <v>0</v>
      </c>
      <c r="I115" s="22">
        <f>ROUND(ROUND(H115,2)*ROUND(G115,3),2)</f>
        <v>0</v>
      </c>
      <c r="O115">
        <f>(I115*21)/100</f>
        <v>0</v>
      </c>
      <c r="P115" t="s">
        <v>10</v>
      </c>
    </row>
    <row r="116" spans="1:16" x14ac:dyDescent="0.2">
      <c r="A116" s="23" t="s">
        <v>44</v>
      </c>
      <c r="E116" s="24" t="s">
        <v>41</v>
      </c>
    </row>
    <row r="117" spans="1:16" x14ac:dyDescent="0.2">
      <c r="A117" s="25" t="s">
        <v>45</v>
      </c>
      <c r="E117" s="26"/>
    </row>
    <row r="118" spans="1:16" ht="191.25" x14ac:dyDescent="0.2">
      <c r="A118" t="s">
        <v>47</v>
      </c>
      <c r="E118" s="24" t="s">
        <v>111</v>
      </c>
    </row>
    <row r="119" spans="1:16" x14ac:dyDescent="0.2">
      <c r="A119" s="17" t="s">
        <v>39</v>
      </c>
      <c r="B119" s="18" t="s">
        <v>150</v>
      </c>
      <c r="C119" s="18" t="s">
        <v>151</v>
      </c>
      <c r="D119" s="17" t="s">
        <v>41</v>
      </c>
      <c r="E119" s="19" t="s">
        <v>152</v>
      </c>
      <c r="F119" s="20" t="s">
        <v>76</v>
      </c>
      <c r="G119" s="21">
        <v>19</v>
      </c>
      <c r="H119" s="22">
        <v>0</v>
      </c>
      <c r="I119" s="22">
        <f>ROUND(ROUND(H119,2)*ROUND(G119,3),2)</f>
        <v>0</v>
      </c>
      <c r="O119">
        <f>(I119*21)/100</f>
        <v>0</v>
      </c>
      <c r="P119" t="s">
        <v>10</v>
      </c>
    </row>
    <row r="120" spans="1:16" x14ac:dyDescent="0.2">
      <c r="A120" s="23" t="s">
        <v>44</v>
      </c>
      <c r="E120" s="24" t="s">
        <v>41</v>
      </c>
    </row>
    <row r="121" spans="1:16" ht="102" x14ac:dyDescent="0.2">
      <c r="A121" s="25" t="s">
        <v>45</v>
      </c>
      <c r="E121" s="26" t="s">
        <v>153</v>
      </c>
    </row>
    <row r="122" spans="1:16" ht="140.25" x14ac:dyDescent="0.2">
      <c r="A122" t="s">
        <v>47</v>
      </c>
      <c r="E122" s="24" t="s">
        <v>116</v>
      </c>
    </row>
    <row r="123" spans="1:16" x14ac:dyDescent="0.2">
      <c r="A123" s="17" t="s">
        <v>39</v>
      </c>
      <c r="B123" s="18" t="s">
        <v>154</v>
      </c>
      <c r="C123" s="18" t="s">
        <v>155</v>
      </c>
      <c r="D123" s="17" t="s">
        <v>41</v>
      </c>
      <c r="E123" s="19" t="s">
        <v>156</v>
      </c>
      <c r="F123" s="20" t="s">
        <v>157</v>
      </c>
      <c r="G123" s="51">
        <v>9.08</v>
      </c>
      <c r="H123" s="22">
        <v>0</v>
      </c>
      <c r="I123" s="22">
        <f>ROUND(ROUND(H123,2)*ROUND(G123,3),2)</f>
        <v>0</v>
      </c>
      <c r="O123">
        <f>(I123*21)/100</f>
        <v>0</v>
      </c>
      <c r="P123" t="s">
        <v>10</v>
      </c>
    </row>
    <row r="124" spans="1:16" x14ac:dyDescent="0.2">
      <c r="A124" s="23" t="s">
        <v>44</v>
      </c>
      <c r="E124" s="24" t="s">
        <v>41</v>
      </c>
    </row>
    <row r="125" spans="1:16" ht="216.75" x14ac:dyDescent="0.2">
      <c r="A125" s="25" t="s">
        <v>45</v>
      </c>
      <c r="E125" s="53" t="s">
        <v>206</v>
      </c>
    </row>
    <row r="126" spans="1:16" ht="178.5" x14ac:dyDescent="0.2">
      <c r="A126" t="s">
        <v>47</v>
      </c>
      <c r="E126" s="24" t="s">
        <v>158</v>
      </c>
    </row>
    <row r="127" spans="1:16" x14ac:dyDescent="0.2">
      <c r="A127" s="17" t="s">
        <v>39</v>
      </c>
      <c r="B127" s="18" t="s">
        <v>159</v>
      </c>
      <c r="C127" s="18" t="s">
        <v>160</v>
      </c>
      <c r="D127" s="17" t="s">
        <v>41</v>
      </c>
      <c r="E127" s="19" t="s">
        <v>161</v>
      </c>
      <c r="F127" s="20" t="s">
        <v>157</v>
      </c>
      <c r="G127" s="21">
        <v>0.44</v>
      </c>
      <c r="H127" s="22">
        <v>0</v>
      </c>
      <c r="I127" s="22">
        <f>ROUND(ROUND(H127,2)*ROUND(G127,3),2)</f>
        <v>0</v>
      </c>
      <c r="O127">
        <f>(I127*21)/100</f>
        <v>0</v>
      </c>
      <c r="P127" t="s">
        <v>10</v>
      </c>
    </row>
    <row r="128" spans="1:16" x14ac:dyDescent="0.2">
      <c r="A128" s="23" t="s">
        <v>44</v>
      </c>
      <c r="E128" s="24" t="s">
        <v>41</v>
      </c>
    </row>
    <row r="129" spans="1:16" ht="127.5" x14ac:dyDescent="0.2">
      <c r="A129" s="25" t="s">
        <v>45</v>
      </c>
      <c r="E129" s="26" t="s">
        <v>162</v>
      </c>
    </row>
    <row r="130" spans="1:16" ht="178.5" x14ac:dyDescent="0.2">
      <c r="A130" t="s">
        <v>47</v>
      </c>
      <c r="E130" s="24" t="s">
        <v>158</v>
      </c>
    </row>
    <row r="131" spans="1:16" x14ac:dyDescent="0.2">
      <c r="A131" s="17" t="s">
        <v>39</v>
      </c>
      <c r="B131" s="18" t="s">
        <v>163</v>
      </c>
      <c r="C131" s="18" t="s">
        <v>164</v>
      </c>
      <c r="D131" s="17" t="s">
        <v>41</v>
      </c>
      <c r="E131" s="19" t="s">
        <v>165</v>
      </c>
      <c r="F131" s="20" t="s">
        <v>157</v>
      </c>
      <c r="G131" s="51">
        <v>9.1240000000000006</v>
      </c>
      <c r="H131" s="22">
        <v>0</v>
      </c>
      <c r="I131" s="22">
        <f>ROUND(ROUND(H131,2)*ROUND(G131,3),2)</f>
        <v>0</v>
      </c>
      <c r="O131">
        <f>(I131*21)/100</f>
        <v>0</v>
      </c>
      <c r="P131" t="s">
        <v>10</v>
      </c>
    </row>
    <row r="132" spans="1:16" x14ac:dyDescent="0.2">
      <c r="A132" s="23" t="s">
        <v>44</v>
      </c>
      <c r="E132" s="24" t="s">
        <v>41</v>
      </c>
    </row>
    <row r="133" spans="1:16" ht="216.75" x14ac:dyDescent="0.2">
      <c r="A133" s="25" t="s">
        <v>45</v>
      </c>
      <c r="E133" s="53" t="s">
        <v>207</v>
      </c>
    </row>
    <row r="134" spans="1:16" ht="102" x14ac:dyDescent="0.2">
      <c r="A134" t="s">
        <v>47</v>
      </c>
      <c r="E134" s="24" t="s">
        <v>166</v>
      </c>
    </row>
    <row r="135" spans="1:16" x14ac:dyDescent="0.2">
      <c r="A135" s="17" t="s">
        <v>39</v>
      </c>
      <c r="B135" s="18" t="s">
        <v>167</v>
      </c>
      <c r="C135" s="18" t="s">
        <v>168</v>
      </c>
      <c r="D135" s="17" t="s">
        <v>41</v>
      </c>
      <c r="E135" s="19" t="s">
        <v>169</v>
      </c>
      <c r="F135" s="20" t="s">
        <v>170</v>
      </c>
      <c r="G135" s="21">
        <v>1</v>
      </c>
      <c r="H135" s="22">
        <v>0</v>
      </c>
      <c r="I135" s="22">
        <f>ROUND(ROUND(H135,2)*ROUND(G135,3),2)</f>
        <v>0</v>
      </c>
      <c r="O135">
        <f>(I135*21)/100</f>
        <v>0</v>
      </c>
      <c r="P135" t="s">
        <v>10</v>
      </c>
    </row>
    <row r="136" spans="1:16" x14ac:dyDescent="0.2">
      <c r="A136" s="23" t="s">
        <v>44</v>
      </c>
      <c r="E136" s="24" t="s">
        <v>41</v>
      </c>
    </row>
    <row r="137" spans="1:16" x14ac:dyDescent="0.2">
      <c r="A137" s="25" t="s">
        <v>45</v>
      </c>
      <c r="E137" s="26" t="s">
        <v>41</v>
      </c>
    </row>
    <row r="138" spans="1:16" ht="140.25" x14ac:dyDescent="0.2">
      <c r="A138" t="s">
        <v>47</v>
      </c>
      <c r="E138" s="24" t="s">
        <v>171</v>
      </c>
    </row>
    <row r="139" spans="1:16" ht="25.5" x14ac:dyDescent="0.2">
      <c r="A139" s="17" t="s">
        <v>39</v>
      </c>
      <c r="B139" s="18" t="s">
        <v>172</v>
      </c>
      <c r="C139" s="18" t="s">
        <v>173</v>
      </c>
      <c r="D139" s="17" t="s">
        <v>41</v>
      </c>
      <c r="E139" s="19" t="s">
        <v>174</v>
      </c>
      <c r="F139" s="20" t="s">
        <v>170</v>
      </c>
      <c r="G139" s="21">
        <v>1</v>
      </c>
      <c r="H139" s="22">
        <v>0</v>
      </c>
      <c r="I139" s="22">
        <f>ROUND(ROUND(H139,2)*ROUND(G139,3),2)</f>
        <v>0</v>
      </c>
      <c r="O139">
        <f>(I139*21)/100</f>
        <v>0</v>
      </c>
      <c r="P139" t="s">
        <v>10</v>
      </c>
    </row>
    <row r="140" spans="1:16" x14ac:dyDescent="0.2">
      <c r="A140" s="23" t="s">
        <v>44</v>
      </c>
      <c r="E140" s="24" t="s">
        <v>41</v>
      </c>
    </row>
    <row r="141" spans="1:16" x14ac:dyDescent="0.2">
      <c r="A141" s="25" t="s">
        <v>45</v>
      </c>
      <c r="E141" s="26" t="s">
        <v>41</v>
      </c>
    </row>
    <row r="142" spans="1:16" ht="140.25" x14ac:dyDescent="0.2">
      <c r="A142" t="s">
        <v>47</v>
      </c>
      <c r="E142" s="24" t="s">
        <v>175</v>
      </c>
    </row>
    <row r="143" spans="1:16" x14ac:dyDescent="0.2">
      <c r="A143" s="17" t="s">
        <v>39</v>
      </c>
      <c r="B143" s="18" t="s">
        <v>176</v>
      </c>
      <c r="C143" s="18" t="s">
        <v>177</v>
      </c>
      <c r="D143" s="17" t="s">
        <v>41</v>
      </c>
      <c r="E143" s="19" t="s">
        <v>178</v>
      </c>
      <c r="F143" s="20" t="s">
        <v>170</v>
      </c>
      <c r="G143" s="21">
        <v>1</v>
      </c>
      <c r="H143" s="22">
        <v>0</v>
      </c>
      <c r="I143" s="22">
        <f>ROUND(ROUND(H143,2)*ROUND(G143,3),2)</f>
        <v>0</v>
      </c>
      <c r="O143">
        <f>(I143*21)/100</f>
        <v>0</v>
      </c>
      <c r="P143" t="s">
        <v>10</v>
      </c>
    </row>
    <row r="144" spans="1:16" x14ac:dyDescent="0.2">
      <c r="A144" s="23" t="s">
        <v>44</v>
      </c>
      <c r="E144" s="24" t="s">
        <v>41</v>
      </c>
    </row>
    <row r="145" spans="1:16" x14ac:dyDescent="0.2">
      <c r="A145" s="25" t="s">
        <v>45</v>
      </c>
      <c r="E145" s="26" t="s">
        <v>41</v>
      </c>
    </row>
    <row r="146" spans="1:16" ht="165.75" x14ac:dyDescent="0.2">
      <c r="A146" t="s">
        <v>47</v>
      </c>
      <c r="E146" s="24" t="s">
        <v>179</v>
      </c>
    </row>
    <row r="147" spans="1:16" x14ac:dyDescent="0.2">
      <c r="A147" s="17" t="s">
        <v>39</v>
      </c>
      <c r="B147" s="18" t="s">
        <v>180</v>
      </c>
      <c r="C147" s="18" t="s">
        <v>181</v>
      </c>
      <c r="D147" s="17" t="s">
        <v>41</v>
      </c>
      <c r="E147" s="19" t="s">
        <v>182</v>
      </c>
      <c r="F147" s="20" t="s">
        <v>76</v>
      </c>
      <c r="G147" s="21">
        <v>1</v>
      </c>
      <c r="H147" s="22">
        <v>0</v>
      </c>
      <c r="I147" s="22">
        <f>ROUND(ROUND(H147,2)*ROUND(G147,3),2)</f>
        <v>0</v>
      </c>
      <c r="O147">
        <f>(I147*21)/100</f>
        <v>0</v>
      </c>
      <c r="P147" t="s">
        <v>10</v>
      </c>
    </row>
    <row r="148" spans="1:16" x14ac:dyDescent="0.2">
      <c r="A148" s="23" t="s">
        <v>44</v>
      </c>
      <c r="E148" s="24" t="s">
        <v>41</v>
      </c>
    </row>
    <row r="149" spans="1:16" x14ac:dyDescent="0.2">
      <c r="A149" s="25" t="s">
        <v>45</v>
      </c>
      <c r="E149" s="26" t="s">
        <v>41</v>
      </c>
    </row>
    <row r="150" spans="1:16" x14ac:dyDescent="0.2">
      <c r="A150" t="s">
        <v>47</v>
      </c>
      <c r="E150" s="24" t="s">
        <v>30</v>
      </c>
    </row>
    <row r="151" spans="1:16" x14ac:dyDescent="0.2">
      <c r="A151" s="17" t="s">
        <v>39</v>
      </c>
      <c r="B151" s="18" t="s">
        <v>183</v>
      </c>
      <c r="C151" s="18" t="s">
        <v>184</v>
      </c>
      <c r="D151" s="17" t="s">
        <v>41</v>
      </c>
      <c r="E151" s="19" t="s">
        <v>185</v>
      </c>
      <c r="F151" s="20" t="s">
        <v>76</v>
      </c>
      <c r="G151" s="21">
        <v>1</v>
      </c>
      <c r="H151" s="22">
        <v>0</v>
      </c>
      <c r="I151" s="22">
        <f>ROUND(ROUND(H151,2)*ROUND(G151,3),2)</f>
        <v>0</v>
      </c>
      <c r="O151">
        <f>(I151*21)/100</f>
        <v>0</v>
      </c>
      <c r="P151" t="s">
        <v>10</v>
      </c>
    </row>
    <row r="152" spans="1:16" x14ac:dyDescent="0.2">
      <c r="A152" s="23" t="s">
        <v>44</v>
      </c>
      <c r="E152" s="24" t="s">
        <v>41</v>
      </c>
    </row>
    <row r="153" spans="1:16" x14ac:dyDescent="0.2">
      <c r="A153" s="25" t="s">
        <v>45</v>
      </c>
      <c r="E153" s="26" t="s">
        <v>41</v>
      </c>
    </row>
    <row r="154" spans="1:16" ht="140.25" x14ac:dyDescent="0.2">
      <c r="A154" t="s">
        <v>47</v>
      </c>
      <c r="E154" s="24" t="s">
        <v>116</v>
      </c>
    </row>
    <row r="155" spans="1:16" ht="25.5" x14ac:dyDescent="0.2">
      <c r="A155" s="17" t="s">
        <v>39</v>
      </c>
      <c r="B155" s="18" t="s">
        <v>186</v>
      </c>
      <c r="C155" s="18" t="s">
        <v>187</v>
      </c>
      <c r="D155" s="17" t="s">
        <v>41</v>
      </c>
      <c r="E155" s="19" t="s">
        <v>188</v>
      </c>
      <c r="F155" s="20" t="s">
        <v>76</v>
      </c>
      <c r="G155" s="21">
        <v>4</v>
      </c>
      <c r="H155" s="22">
        <v>0</v>
      </c>
      <c r="I155" s="22">
        <f>ROUND(ROUND(H155,2)*ROUND(G155,3),2)</f>
        <v>0</v>
      </c>
      <c r="O155">
        <f>(I155*21)/100</f>
        <v>0</v>
      </c>
      <c r="P155" t="s">
        <v>10</v>
      </c>
    </row>
    <row r="156" spans="1:16" x14ac:dyDescent="0.2">
      <c r="A156" s="23" t="s">
        <v>44</v>
      </c>
      <c r="E156" s="24" t="s">
        <v>41</v>
      </c>
    </row>
    <row r="157" spans="1:16" ht="63.75" x14ac:dyDescent="0.2">
      <c r="A157" s="25" t="s">
        <v>45</v>
      </c>
      <c r="E157" s="26" t="s">
        <v>189</v>
      </c>
    </row>
    <row r="158" spans="1:16" ht="191.25" x14ac:dyDescent="0.2">
      <c r="A158" t="s">
        <v>47</v>
      </c>
      <c r="E158" s="24" t="s">
        <v>111</v>
      </c>
    </row>
    <row r="159" spans="1:16" x14ac:dyDescent="0.2">
      <c r="A159" s="17" t="s">
        <v>39</v>
      </c>
      <c r="B159" s="18" t="s">
        <v>190</v>
      </c>
      <c r="C159" s="18" t="s">
        <v>191</v>
      </c>
      <c r="D159" s="17" t="s">
        <v>41</v>
      </c>
      <c r="E159" s="19" t="s">
        <v>192</v>
      </c>
      <c r="F159" s="20" t="s">
        <v>51</v>
      </c>
      <c r="G159" s="21">
        <v>165</v>
      </c>
      <c r="H159" s="22">
        <v>0</v>
      </c>
      <c r="I159" s="22">
        <f>ROUND(ROUND(H159,2)*ROUND(G159,3),2)</f>
        <v>0</v>
      </c>
      <c r="O159">
        <f>(I159*21)/100</f>
        <v>0</v>
      </c>
      <c r="P159" t="s">
        <v>10</v>
      </c>
    </row>
    <row r="160" spans="1:16" x14ac:dyDescent="0.2">
      <c r="A160" s="23" t="s">
        <v>44</v>
      </c>
      <c r="E160" s="24" t="s">
        <v>41</v>
      </c>
    </row>
    <row r="161" spans="1:16" ht="102" x14ac:dyDescent="0.2">
      <c r="A161" s="25" t="s">
        <v>45</v>
      </c>
      <c r="E161" s="26" t="s">
        <v>193</v>
      </c>
    </row>
    <row r="162" spans="1:16" ht="178.5" x14ac:dyDescent="0.2">
      <c r="A162" t="s">
        <v>47</v>
      </c>
      <c r="E162" s="24" t="s">
        <v>158</v>
      </c>
    </row>
    <row r="163" spans="1:16" x14ac:dyDescent="0.2">
      <c r="A163" s="17" t="s">
        <v>39</v>
      </c>
      <c r="B163" s="18" t="s">
        <v>194</v>
      </c>
      <c r="C163" s="18" t="s">
        <v>195</v>
      </c>
      <c r="D163" s="17" t="s">
        <v>41</v>
      </c>
      <c r="E163" s="19" t="s">
        <v>196</v>
      </c>
      <c r="F163" s="20" t="s">
        <v>76</v>
      </c>
      <c r="G163" s="21">
        <v>1</v>
      </c>
      <c r="H163" s="22">
        <v>0</v>
      </c>
      <c r="I163" s="22">
        <f>ROUND(ROUND(H163,2)*ROUND(G163,3),2)</f>
        <v>0</v>
      </c>
      <c r="O163">
        <f>(I163*21)/100</f>
        <v>0</v>
      </c>
      <c r="P163" t="s">
        <v>10</v>
      </c>
    </row>
    <row r="164" spans="1:16" x14ac:dyDescent="0.2">
      <c r="A164" s="23" t="s">
        <v>44</v>
      </c>
      <c r="E164" s="24" t="s">
        <v>41</v>
      </c>
    </row>
    <row r="165" spans="1:16" x14ac:dyDescent="0.2">
      <c r="A165" s="25" t="s">
        <v>45</v>
      </c>
      <c r="E165" s="26" t="s">
        <v>41</v>
      </c>
    </row>
    <row r="166" spans="1:16" ht="114.75" x14ac:dyDescent="0.2">
      <c r="A166" t="s">
        <v>47</v>
      </c>
      <c r="E166" s="29" t="s">
        <v>197</v>
      </c>
    </row>
    <row r="167" spans="1:16" ht="12.75" customHeight="1" x14ac:dyDescent="0.2">
      <c r="B167" s="48">
        <v>40</v>
      </c>
      <c r="C167" s="49" t="s">
        <v>198</v>
      </c>
      <c r="D167" s="48"/>
      <c r="E167" s="48" t="s">
        <v>199</v>
      </c>
      <c r="F167" s="50" t="s">
        <v>76</v>
      </c>
      <c r="G167" s="51">
        <v>40</v>
      </c>
      <c r="H167" s="48"/>
      <c r="I167" s="48"/>
    </row>
    <row r="168" spans="1:16" ht="12.75" customHeight="1" x14ac:dyDescent="0.2">
      <c r="B168" s="48">
        <v>41</v>
      </c>
      <c r="C168" s="52" t="s">
        <v>200</v>
      </c>
      <c r="D168" s="48"/>
      <c r="E168" s="48" t="s">
        <v>201</v>
      </c>
      <c r="F168" s="50" t="s">
        <v>76</v>
      </c>
      <c r="G168" s="51">
        <v>40</v>
      </c>
      <c r="H168" s="48"/>
      <c r="I168" s="48"/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D.1.2.2_PS 03-14-10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Hanáková Hana Ing.</dc:creator>
  <cp:lastModifiedBy>Hanáková Hana Ing.</cp:lastModifiedBy>
  <dcterms:created xsi:type="dcterms:W3CDTF">2023-04-04T06:56:40Z</dcterms:created>
  <dcterms:modified xsi:type="dcterms:W3CDTF">2023-06-07T14:21:48Z</dcterms:modified>
</cp:coreProperties>
</file>