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2030"/>
  </bookViews>
  <sheets>
    <sheet name="D.1.2.5_PS 04-14-0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4" i="1" l="1"/>
  <c r="O284" i="1" s="1"/>
  <c r="I280" i="1" l="1"/>
  <c r="O280" i="1" s="1"/>
  <c r="I276" i="1"/>
  <c r="O276" i="1" s="1"/>
  <c r="I272" i="1"/>
  <c r="O272" i="1" s="1"/>
  <c r="I268" i="1" l="1"/>
  <c r="O268" i="1" s="1"/>
  <c r="I264" i="1"/>
  <c r="O264" i="1" s="1"/>
  <c r="I260" i="1"/>
  <c r="O260" i="1" s="1"/>
  <c r="I256" i="1"/>
  <c r="O256" i="1" s="1"/>
  <c r="I252" i="1"/>
  <c r="O252" i="1" s="1"/>
  <c r="I248" i="1"/>
  <c r="O248" i="1" s="1"/>
  <c r="Q247" i="1"/>
  <c r="I247" i="1" s="1"/>
  <c r="I243" i="1"/>
  <c r="O243" i="1" s="1"/>
  <c r="I239" i="1"/>
  <c r="O239" i="1" s="1"/>
  <c r="I235" i="1"/>
  <c r="O235" i="1" s="1"/>
  <c r="I231" i="1"/>
  <c r="O231" i="1" s="1"/>
  <c r="I227" i="1"/>
  <c r="O227" i="1" s="1"/>
  <c r="I223" i="1"/>
  <c r="O223" i="1" s="1"/>
  <c r="I219" i="1"/>
  <c r="O219" i="1" s="1"/>
  <c r="I215" i="1"/>
  <c r="O215" i="1" s="1"/>
  <c r="I211" i="1"/>
  <c r="O211" i="1" s="1"/>
  <c r="I207" i="1"/>
  <c r="O207" i="1" s="1"/>
  <c r="I203" i="1"/>
  <c r="O203" i="1" s="1"/>
  <c r="I199" i="1"/>
  <c r="O199" i="1" s="1"/>
  <c r="I195" i="1"/>
  <c r="O195" i="1" s="1"/>
  <c r="I191" i="1"/>
  <c r="O191" i="1" s="1"/>
  <c r="I187" i="1"/>
  <c r="O187" i="1" s="1"/>
  <c r="I183" i="1"/>
  <c r="O183" i="1" s="1"/>
  <c r="I179" i="1"/>
  <c r="O179" i="1" s="1"/>
  <c r="I175" i="1"/>
  <c r="O175" i="1" s="1"/>
  <c r="I171" i="1"/>
  <c r="O171" i="1" s="1"/>
  <c r="O167" i="1"/>
  <c r="I167" i="1"/>
  <c r="O163" i="1"/>
  <c r="I163" i="1"/>
  <c r="I159" i="1"/>
  <c r="O159" i="1" s="1"/>
  <c r="I155" i="1"/>
  <c r="O155" i="1" s="1"/>
  <c r="I151" i="1"/>
  <c r="O151" i="1" s="1"/>
  <c r="I147" i="1"/>
  <c r="O147" i="1" s="1"/>
  <c r="I143" i="1"/>
  <c r="O143" i="1" s="1"/>
  <c r="I139" i="1"/>
  <c r="O139" i="1" s="1"/>
  <c r="I135" i="1"/>
  <c r="O135" i="1" s="1"/>
  <c r="I131" i="1"/>
  <c r="O131" i="1" s="1"/>
  <c r="I127" i="1"/>
  <c r="O127" i="1" s="1"/>
  <c r="I123" i="1"/>
  <c r="O123" i="1" s="1"/>
  <c r="I119" i="1"/>
  <c r="O119" i="1" s="1"/>
  <c r="O115" i="1"/>
  <c r="I115" i="1"/>
  <c r="I111" i="1"/>
  <c r="O111" i="1" s="1"/>
  <c r="I107" i="1"/>
  <c r="O107" i="1" s="1"/>
  <c r="I103" i="1"/>
  <c r="O103" i="1" s="1"/>
  <c r="I99" i="1"/>
  <c r="O99" i="1" s="1"/>
  <c r="I95" i="1"/>
  <c r="O95" i="1" s="1"/>
  <c r="I91" i="1"/>
  <c r="O91" i="1" s="1"/>
  <c r="I87" i="1"/>
  <c r="O87" i="1" s="1"/>
  <c r="I83" i="1"/>
  <c r="O83" i="1" s="1"/>
  <c r="I79" i="1"/>
  <c r="O79" i="1" s="1"/>
  <c r="I75" i="1"/>
  <c r="O75" i="1" s="1"/>
  <c r="I71" i="1"/>
  <c r="O71" i="1" s="1"/>
  <c r="I67" i="1"/>
  <c r="O67" i="1" s="1"/>
  <c r="I63" i="1"/>
  <c r="O63" i="1" s="1"/>
  <c r="I59" i="1"/>
  <c r="O59" i="1" s="1"/>
  <c r="I55" i="1"/>
  <c r="O55" i="1" s="1"/>
  <c r="I51" i="1"/>
  <c r="O51" i="1" s="1"/>
  <c r="I47" i="1"/>
  <c r="O47" i="1" s="1"/>
  <c r="I43" i="1"/>
  <c r="O43" i="1" s="1"/>
  <c r="I39" i="1"/>
  <c r="O39" i="1" s="1"/>
  <c r="I35" i="1"/>
  <c r="O35" i="1" s="1"/>
  <c r="I31" i="1"/>
  <c r="O31" i="1" s="1"/>
  <c r="I27" i="1"/>
  <c r="O27" i="1" s="1"/>
  <c r="I22" i="1"/>
  <c r="O22" i="1" s="1"/>
  <c r="I18" i="1"/>
  <c r="I14" i="1"/>
  <c r="O14" i="1" s="1"/>
  <c r="I10" i="1"/>
  <c r="O10" i="1" s="1"/>
  <c r="Q9" i="1" l="1"/>
  <c r="I9" i="1" s="1"/>
  <c r="R247" i="1"/>
  <c r="O247" i="1" s="1"/>
  <c r="R26" i="1"/>
  <c r="O26" i="1" s="1"/>
  <c r="Q26" i="1"/>
  <c r="I26" i="1" s="1"/>
  <c r="I3" i="1" s="1"/>
  <c r="O18" i="1"/>
  <c r="R9" i="1" s="1"/>
  <c r="O9" i="1" s="1"/>
  <c r="O2" i="1" l="1"/>
</calcChain>
</file>

<file path=xl/sharedStrings.xml><?xml version="1.0" encoding="utf-8"?>
<sst xmlns="http://schemas.openxmlformats.org/spreadsheetml/2006/main" count="951" uniqueCount="298">
  <si>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</si>
  <si>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</si>
  <si>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</si>
  <si>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</si>
  <si>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</si>
  <si>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</si>
  <si>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</si>
  <si>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</si>
  <si>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04-14-03</t>
  </si>
  <si>
    <t>0,00</t>
  </si>
  <si>
    <t>2</t>
  </si>
  <si>
    <t>O</t>
  </si>
  <si>
    <t>Objekt:</t>
  </si>
  <si>
    <t>D.1.2.5</t>
  </si>
  <si>
    <t>DÁLKOVÝ KABEL, DÁLKOVÝ OPTICKÝ KABEL, ZÁVĚSNÝ OPTICKÝ KABEL</t>
  </si>
  <si>
    <t>15,00</t>
  </si>
  <si>
    <t>O1</t>
  </si>
  <si>
    <t>Rozpočet:</t>
  </si>
  <si>
    <t>t.ú. Brno Kr. Pole - Kuřim, úpravy TK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</si>
  <si>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</si>
  <si>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</si>
  <si>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</si>
  <si>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</si>
  <si>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</si>
  <si>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</si>
  <si>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</si>
  <si>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</si>
  <si>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</si>
  <si>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</si>
  <si>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</si>
  <si>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</si>
  <si>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</si>
  <si>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</si>
  <si>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</si>
  <si>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</si>
  <si>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</si>
  <si>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</si>
  <si>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</si>
  <si>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</si>
  <si>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</si>
  <si>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13273</t>
  </si>
  <si>
    <t/>
  </si>
  <si>
    <t>HLOUBENÍ RÝH ŠÍŘ DO 2M PAŽ I NEPAŽ TŘ. I</t>
  </si>
  <si>
    <t>M3</t>
  </si>
  <si>
    <t>PP</t>
  </si>
  <si>
    <t>VV</t>
  </si>
  <si>
    <t>0,3*0,3*1050+0,5*1,2*1200=814,500 [A]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</si>
  <si>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</si>
  <si>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</si>
  <si>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141733</t>
  </si>
  <si>
    <t>PROTLAČOVÁNÍ POTRUBÍ Z PLAST HMOT DN DO 150MM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</si>
  <si>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</si>
  <si>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</si>
  <si>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</si>
  <si>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</si>
  <si>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</si>
  <si>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</si>
  <si>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</si>
  <si>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0,5*0,2*1200=120,000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</si>
  <si>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</si>
  <si>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7</t>
  </si>
  <si>
    <t>Přidružená stavební výroba</t>
  </si>
  <si>
    <t>702113</t>
  </si>
  <si>
    <t>KABELOVÝ ŽLAB ZEMNÍ VČETNĚ KRYTU SVĚTLÉ ŠÍŘKY PŘES 250 MM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</si>
  <si>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</si>
  <si>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702212</t>
  </si>
  <si>
    <t>KABELOVÁ CHRÁNIČKA ZEMNÍ DN PŘES 100 DO 200 MM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</si>
  <si>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</si>
  <si>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702313</t>
  </si>
  <si>
    <t>ZAKRYTÍ KABELŮ VÝSTRAŽNOU FÓLIÍ ŠÍŘKY PŘES 40 CM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</si>
  <si>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a povrchovou úpravu 
2. Položka neobsahuje: 
 X 
3. Způsob měření: 
Udává se počet sad, které se skládají z předepsaných dílů, jež tvoří požadovaný celek, za každý započatý měsíc pronájmu.</t>
  </si>
  <si>
    <t>8</t>
  </si>
  <si>
    <t>702903</t>
  </si>
  <si>
    <t>ZASYPÁNÍ KABELOVÉHO ŽLABU VRSTVOU Z PŘESÁTÉHO PÍSKU SVĚTLÉ ŠÍŘKY PŘES 250 MM</t>
  </si>
  <si>
    <t>1. Položka obsahuje: 
 – všechny náklady na demontáž stávajícího zařízení včetně pomocných doplňujících úprav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</si>
  <si>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703113</t>
  </si>
  <si>
    <t>KABELOVÝ ROŠT/LÁVKA NOSNÝ ŽÁROVĚ ZINKOVANÝ VČETNĚ UPEVNĚNÍ A PŘÍSLUŠENSTVÍ SVĚTLÉ ŠÍŘKY PŘES 250 DO 400 MM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</si>
  <si>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</si>
  <si>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703722</t>
  </si>
  <si>
    <t>KABELOVÁ PŘÍCHYTKA PRO ROZSAH UPNUTÍ OD 26 DO 50 MM</t>
  </si>
  <si>
    <t>KUS</t>
  </si>
  <si>
    <t>1. Položka obsahuje:  
 – protažení tyčí, vyčištění otvoru čistící soupravou  
 – zatažení konopného lana (nebo ocelového)  
 – pomocné mechanismy  
2. Položka neobsahuje:  
 X  
3. Způsob měření:  
Měří se metr délkový.</t>
  </si>
  <si>
    <t>11</t>
  </si>
  <si>
    <t>703755</t>
  </si>
  <si>
    <t>PROTIPOŽÁRNÍ UCPÁVKA PROSTUPU KABELOVÉHO PR. DO 200MM,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</si>
  <si>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</si>
  <si>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12</t>
  </si>
  <si>
    <t>703763</t>
  </si>
  <si>
    <t>KABELOVÁ UCPÁVKA VODĚ ODOLNÁ PRO VNITŘNÍ PRŮMĚR OTVORU 105 - 185MM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</si>
  <si>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</si>
  <si>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13</t>
  </si>
  <si>
    <t>741932</t>
  </si>
  <si>
    <t>UZEMŇOVACÍ VODIČ V ZEMI MĚDĚNÝ PŘES 120 DO 300 MM2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</si>
  <si>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</si>
  <si>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14</t>
  </si>
  <si>
    <t>741C01</t>
  </si>
  <si>
    <t>EKVIPOTENCIÁLNÍ PŘÍPOJNICE</t>
  </si>
  <si>
    <t>1. Položka obsahuje: 
 – veškeré práce a materiál obsažený v názvu položky 
2. Položka neobsahuje: 
 X 
3. Způsob měření: 
Udává se počet kusů kompletní konstrukce nebo práce.</t>
  </si>
  <si>
    <t>15</t>
  </si>
  <si>
    <t>741C06</t>
  </si>
  <si>
    <t>VYVEDENÍ UZEMŇOVACÍCH VODIČŮ NA POVRCH/KONSTRUKCI</t>
  </si>
  <si>
    <t>KPL</t>
  </si>
  <si>
    <t>1. Položka obsahuje: 
 – vodivé připojení vodiče na konstrukci 
 – dělení, tvarování, spojování 
 – ochranný i barevný nátěr spoje dle příslušných norem 
2. Položka neobsahuje: 
 X 
3. Způsob měření: 
Udává se počet kusů kompletní konstrukce nebo práce.</t>
  </si>
  <si>
    <t>16</t>
  </si>
  <si>
    <t>75I322</t>
  </si>
  <si>
    <t>KABEL ZEMNÍ DVOUPLÁŠŤOVÝ S PANCÍŘEM PRŮMĚRU ŽÍLY 0,8 MM DO 25XN</t>
  </si>
  <si>
    <t>KMČTYŘKA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</si>
  <si>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 a montáž specifikované kabelizace se měří v délce udané v kmčtyřkách.</t>
  </si>
  <si>
    <t>17</t>
  </si>
  <si>
    <t>75I32X</t>
  </si>
  <si>
    <t>KABEL ZEMNÍ DVOUPLÁŠŤOVÝ S PANCÍŘEM PRŮMĚRU ŽÍLY 0,8 MM - MONTÁŽ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</si>
  <si>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</si>
  <si>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18</t>
  </si>
  <si>
    <t>75I911</t>
  </si>
  <si>
    <t>OPTOTRUBKA HDPE PRŮMĚRU DO 40 MM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</si>
  <si>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</si>
  <si>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19</t>
  </si>
  <si>
    <t>75I91X</t>
  </si>
  <si>
    <t>OPTOTRUBKA HDPE - MONTÁŽ</t>
  </si>
  <si>
    <t>20</t>
  </si>
  <si>
    <t>75I961</t>
  </si>
  <si>
    <t>OPTOTRUBKA - HERMETIZACE ÚSEKU DO 2000 M</t>
  </si>
  <si>
    <t>ÚSEK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</si>
  <si>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úseků.</t>
  </si>
  <si>
    <t>21</t>
  </si>
  <si>
    <t>75I962</t>
  </si>
  <si>
    <t>OPTOTRUBKA - KALIBRACE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</si>
  <si>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</si>
  <si>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22</t>
  </si>
  <si>
    <t>75IA11</t>
  </si>
  <si>
    <t>OPTOTRUBKOVÁ SPOJKA  PRŮMĚRU DO 40 MM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</si>
  <si>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</si>
  <si>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23</t>
  </si>
  <si>
    <t>75IA1X</t>
  </si>
  <si>
    <t>OPTOTRUBKOVÁ SPOJKA 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</si>
  <si>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</si>
  <si>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24</t>
  </si>
  <si>
    <t>75IA51</t>
  </si>
  <si>
    <t>OPTOTRUBKOVÁ KONCOVKA PRŮMĚRU DO 40 MM</t>
  </si>
  <si>
    <t>25</t>
  </si>
  <si>
    <t>75ID11</t>
  </si>
  <si>
    <t>PLASTOVÁ ZEMNÍ KOMORA PRO ULOŽENÍ REZERVY</t>
  </si>
  <si>
    <t>26</t>
  </si>
  <si>
    <t>75ID1X</t>
  </si>
  <si>
    <t>PLASTOVÁ ZEMNÍ KOMORA PRO ULOŽENÍ REZERVY - MONTÁŽ</t>
  </si>
  <si>
    <t>27</t>
  </si>
  <si>
    <t>75IF21</t>
  </si>
  <si>
    <t>ROZPOJOVACÍ SVORKOVNICE 2/10, 2/8</t>
  </si>
  <si>
    <t>28</t>
  </si>
  <si>
    <t>75IF2X</t>
  </si>
  <si>
    <t>ROZPOJOVACÍ SVORKOVNICE 2/10, 2/8 - MONTÁŽ</t>
  </si>
  <si>
    <t>29</t>
  </si>
  <si>
    <t>75IF31</t>
  </si>
  <si>
    <t>ZEMNÍCÍ SVORKOVNICE</t>
  </si>
  <si>
    <t>30</t>
  </si>
  <si>
    <t>75IF3X</t>
  </si>
  <si>
    <t>ZEMNÍCÍ SVORKOVNICE - MONTÁŽ</t>
  </si>
  <si>
    <t>31</t>
  </si>
  <si>
    <t>75IF41</t>
  </si>
  <si>
    <t>MONTÁŽNÍ RÁM DO 10+1</t>
  </si>
  <si>
    <t>32</t>
  </si>
  <si>
    <t>75IF4X</t>
  </si>
  <si>
    <t>MONTÁŽNÍ RÁM DO 10+1 - MONTÁŽ</t>
  </si>
  <si>
    <t>33</t>
  </si>
  <si>
    <t>75IF91</t>
  </si>
  <si>
    <t>KONSTRUKCE DO SKŘÍNĚ 19" PRO UPEVNĚNÍ ZAŘÍZENÍ</t>
  </si>
  <si>
    <t>34</t>
  </si>
  <si>
    <t>75IF9X</t>
  </si>
  <si>
    <t>KONSTRUKCE DO SKŘÍNĚ 19" PRO UPEVNĚNÍ ZAŘÍZENÍ - MONTÁŽ</t>
  </si>
  <si>
    <t>35</t>
  </si>
  <si>
    <t>75IFA1</t>
  </si>
  <si>
    <t>NOSNÍK BLESKOJISTEK</t>
  </si>
  <si>
    <t>36</t>
  </si>
  <si>
    <t>75IFAX</t>
  </si>
  <si>
    <t>NOSNÍK BLESKOJISTEK - MONTÁŽ</t>
  </si>
  <si>
    <t>37</t>
  </si>
  <si>
    <t>75IFB1</t>
  </si>
  <si>
    <t>BLESKOJISTKA</t>
  </si>
  <si>
    <t>38</t>
  </si>
  <si>
    <t>75IFBX</t>
  </si>
  <si>
    <t>BLESKOJISTKA - MONTÁŽ</t>
  </si>
  <si>
    <t>39</t>
  </si>
  <si>
    <t>75IG2X</t>
  </si>
  <si>
    <t>SVORKA ROZPOJOVACÍ ZKUŠEBNÍ - MONTÁŽ</t>
  </si>
  <si>
    <t>40</t>
  </si>
  <si>
    <t>75IG71</t>
  </si>
  <si>
    <t>VEDENÍ UZEMŇOVACÍ V ZEMI Z FEZN DRÁTU PRŮMĚRU DO 10 MM</t>
  </si>
  <si>
    <t>1. Položka obsahuje: 
 – dodávku specifikované kabelizace včetně potřebného drobného montážního materiálu 
 – dopravu a skladování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</si>
  <si>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41</t>
  </si>
  <si>
    <t>75IG7X</t>
  </si>
  <si>
    <t>VEDENÍ UZEMŇOVACÍ V ZEMI Z FEZN DRÁTU PRŮMĚRU DO 10 MM - MONTÁŽ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</si>
  <si>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</si>
  <si>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42</t>
  </si>
  <si>
    <t>75IH21</t>
  </si>
  <si>
    <t>UKONČENÍ KABELU CELOPLASTOVÝHO S PANCÍŘEM DO 40 ŽIL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</si>
  <si>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</si>
  <si>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43</t>
  </si>
  <si>
    <t>75IH22</t>
  </si>
  <si>
    <t>UKONČENÍ KABELU CELOPLASTOVÝHO S PANCÍŘEM DO 100 ŽIL</t>
  </si>
  <si>
    <t>44</t>
  </si>
  <si>
    <t>75IH41</t>
  </si>
  <si>
    <t>UKONČENÍ KABELU FORMA KABELOVÁ DÉLKY PŘES 0,5 M DO 5XN</t>
  </si>
  <si>
    <t>45</t>
  </si>
  <si>
    <t>75IH42</t>
  </si>
  <si>
    <t>UKONČENÍ KABELU FORMA KABELOVÁ DÉLKY PŘES 0,5 M DO 25XN</t>
  </si>
  <si>
    <t>46</t>
  </si>
  <si>
    <t>75IH91</t>
  </si>
  <si>
    <t>UKONČENÍ KABELU ŠTÍTEK KABELOVÝ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</si>
  <si>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</si>
  <si>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47</t>
  </si>
  <si>
    <t>75IH9X</t>
  </si>
  <si>
    <t>UKONČENÍ KABELU ŠTÍTEK KABELOVÝ - MONTÁŽ</t>
  </si>
  <si>
    <t>48</t>
  </si>
  <si>
    <t>75II21</t>
  </si>
  <si>
    <t>SPOJKA PRO CELOPLASTOVÉ KABELY S PANCÍŘEM DO 100 ŽIL</t>
  </si>
  <si>
    <t>49</t>
  </si>
  <si>
    <t>75II2X</t>
  </si>
  <si>
    <t>SPOJKA PRO CELOPLASTOVÉ KABELY S PANCÍŘEM - MONTÁŽ</t>
  </si>
  <si>
    <t>50</t>
  </si>
  <si>
    <t>75II62</t>
  </si>
  <si>
    <t>SPOJKA - ODBOČOVACÍ SOUPRAVA STŘEDNÍ</t>
  </si>
  <si>
    <t>51</t>
  </si>
  <si>
    <t>75II6X</t>
  </si>
  <si>
    <t>SPOJKA - ODBOČOVACÍ SOUPRAVA - MONTÁŽ</t>
  </si>
  <si>
    <t>52</t>
  </si>
  <si>
    <t>75IJ11</t>
  </si>
  <si>
    <t>MĚŘENÍ - ZŘÍZENÍ VÝVODU KABELOVÉHO PLÁŠTĚ PRO MĚŘENÍ</t>
  </si>
  <si>
    <t>1. Položka obsahuje: 
 – kompletní zřízení vývodu pro měření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</si>
  <si>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53</t>
  </si>
  <si>
    <t>75IJ12</t>
  </si>
  <si>
    <t>MĚŘENÍ JEDNOSMĚRNÉ NA SDĚLOVACÍM KABELU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</si>
  <si>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kusů, jeden kus odpovídá měřenému páru v kabelu.</t>
  </si>
  <si>
    <t>54</t>
  </si>
  <si>
    <t>75IJ13</t>
  </si>
  <si>
    <t>MĚŘENÍ ÚTLUMU PŘESLECHU NA BLÍZKÉM KONCI NA MÍSTNÍM SDĚL. KABELU ZA 1 ČTYŘKU XN A 1 MĚŘENÝ ÚSEK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</si>
  <si>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</t>
  </si>
  <si>
    <t>55</t>
  </si>
  <si>
    <t>75IJ15</t>
  </si>
  <si>
    <t>MĚŘENÍ A VYROVNÁNÍ KAPACITNÍCH NEROVNOVÁH NA MÍSTNÍM SDĚLOVACÍM KABELU, KABEL DO 4 KM DÉLKY, 1 ČTYŘKA</t>
  </si>
  <si>
    <t>56</t>
  </si>
  <si>
    <t>75JB43</t>
  </si>
  <si>
    <t>DATOVÝ ROZVADĚČ 19" 800X800 DO 47 U</t>
  </si>
  <si>
    <t>57</t>
  </si>
  <si>
    <t>75JB4X</t>
  </si>
  <si>
    <t>DATOVÝ ROZVADĚČ 19" 800X800 - MONTÁŽ</t>
  </si>
  <si>
    <t>58</t>
  </si>
  <si>
    <t>R75IFDY</t>
  </si>
  <si>
    <t>Demontáž stávajícího sdělovacího zařízení</t>
  </si>
  <si>
    <t>CELEK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</si>
  <si>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Měří se metr délkový.</t>
  </si>
  <si>
    <t>59</t>
  </si>
  <si>
    <t>R75O2F1</t>
  </si>
  <si>
    <t>KABELOVÁ KNIHA - VYHOTOVENÍ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</si>
  <si>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metrů pro které byla vyhotovena kabelová kniha.</t>
  </si>
  <si>
    <t>990</t>
  </si>
  <si>
    <t>Likvidace odpadů vč. dopravy</t>
  </si>
  <si>
    <t>60</t>
  </si>
  <si>
    <t>R015240</t>
  </si>
  <si>
    <t>90</t>
  </si>
  <si>
    <t>POPLATKY ZA LIKVIDACI ODPADŮ NEKONTAMINOVANÝCH - 20 03 01 SMĚSNÝ KOMUNÁLNÍ ODPAD, VČETNĚ DOPRAVY</t>
  </si>
  <si>
    <t>T</t>
  </si>
  <si>
    <t>Evidenční položka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</si>
  <si>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</si>
  <si>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61</t>
  </si>
  <si>
    <t>R015810</t>
  </si>
  <si>
    <t>POPLATKY ZA LIKVIDACI ODPADŮ NEKONTAMINOVANÝCH - 17 04 05 - ŽELEZNÝ A OCELOVÝ ŠROT, VČETNĚ DOPRAVY</t>
  </si>
  <si>
    <t>Evidenční položka     
Druhotná surovina - výkup</t>
  </si>
  <si>
    <t>62</t>
  </si>
  <si>
    <t>R015890</t>
  </si>
  <si>
    <t>POPLATKY ZA LIKVIDACI ODPADŮ NEKONTAMINOVANÝCH - 17 04 11 - KABELY A VODIČE BEZ NEBEZPEČNÝCH LÁTEK, VČETNĚ DOPRAVY</t>
  </si>
  <si>
    <t>63</t>
  </si>
  <si>
    <t>R015910</t>
  </si>
  <si>
    <t>POPLATKY ZA LIKVIDACI ODPADŮ NEKONTAMINOVANÝCH - 15 01 02 - OBALY PLASTOVÉ, VČETNĚ DOPRAVY</t>
  </si>
  <si>
    <t>64</t>
  </si>
  <si>
    <t>R015920</t>
  </si>
  <si>
    <t>POPLATKY ZA LIKVIDACI ODPADŮ NEKONTAMINOVANÝCH - 15 01 01 - OBALY PAPÍROVÉ, VČETNĚ DOPRAVY</t>
  </si>
  <si>
    <t>65</t>
  </si>
  <si>
    <t>R015930</t>
  </si>
  <si>
    <t>POPLATKY ZA LIKVIDACI ODPADŮ NEKONTAMINOVANÝCH - 15 01 03 - OBALY DŘEVĚNÉ, VČETNĚ DOPRAVY</t>
  </si>
  <si>
    <t>Úprava množství</t>
  </si>
  <si>
    <t>75I221</t>
  </si>
  <si>
    <t>KABEL ZEMNÍ DVOUPLÁŠŤOVÝ BEZ PANCÍŘE PRŮMĚRU ŽÍLY 0,8 MM DO 5XN</t>
  </si>
  <si>
    <t>KABEL ZEMNÍ DVOUPLÁŠŤOVÝ S PANCÍŘEM PRŮMĚRU ŽÍLY 0,8 MM DO 5XN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</si>
  <si>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 a montáž specifikované kabelizace se měří v délce udané v kmčtyřkách.</t>
  </si>
  <si>
    <t>75I321</t>
  </si>
  <si>
    <t>5*(0,04+0,05)=0,450 [A]</t>
  </si>
  <si>
    <t>75I22X</t>
  </si>
  <si>
    <t>KABEL ZEMNÍ DVOUPLÁŠŤOVÝ BEZ PANCÍŘE PRŮMĚRU ŽÍLY 0,8 MM - MONTÁŽ</t>
  </si>
  <si>
    <t>40+50=90,000 [A]</t>
  </si>
  <si>
    <t>3*(0,830+0,02)=2,490 [A]</t>
  </si>
  <si>
    <t>750+830+300+330+830+20=3060 [A]</t>
  </si>
  <si>
    <t>20*(0,75+0,83) + 15*(0,3+0,33) = 41,050 [A]</t>
  </si>
  <si>
    <t>75IH11</t>
  </si>
  <si>
    <t>UKONČENÍ KABELU CELOPLASTOVÉHO BEZ PANCÍŘE DO 40 ŽIL</t>
  </si>
  <si>
    <t>ZD č.4 - 6.6.2023</t>
  </si>
  <si>
    <t>xxxxx</t>
  </si>
  <si>
    <t>nové opravy</t>
  </si>
  <si>
    <t>opravy v předešlých verzích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</si>
</sst>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0" fillId="0" borderId="3" xfId="1" applyFont="1" applyFill="1" applyBorder="1"/>
    <xf numFmtId="0" fontId="0" fillId="0" borderId="0" xfId="0" applyFill="1"/>
    <xf numFmtId="0" fontId="0" fillId="0" borderId="4" xfId="1" applyFont="1" applyFill="1" applyBorder="1" applyAlignment="1">
      <alignment vertical="top"/>
    </xf>
    <xf numFmtId="0" fontId="0" fillId="0" borderId="0" xfId="1" applyFont="1" applyFill="1" applyAlignment="1">
      <alignment vertical="top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7" fillId="2" borderId="1" xfId="1" applyFont="1" applyFill="1" applyBorder="1"/>
    <xf numFmtId="0" fontId="7" fillId="0" borderId="0" xfId="0" applyFont="1"/>
    <xf numFmtId="0" fontId="8" fillId="0" borderId="0" xfId="0" applyFont="1"/>
    <xf numFmtId="0" fontId="7" fillId="0" borderId="0" xfId="0" applyFont="1" applyFill="1"/>
    <xf numFmtId="0" fontId="7" fillId="0" borderId="3" xfId="1" applyFont="1" applyFill="1" applyBorder="1" applyAlignment="1">
      <alignment horizontal="right"/>
    </xf>
    <xf numFmtId="0" fontId="7" fillId="0" borderId="3" xfId="1" applyFont="1" applyFill="1" applyBorder="1"/>
    <xf numFmtId="0" fontId="7" fillId="0" borderId="3" xfId="1" applyFont="1" applyFill="1" applyBorder="1" applyAlignment="1">
      <alignment wrapText="1"/>
    </xf>
    <xf numFmtId="0" fontId="7" fillId="0" borderId="3" xfId="1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0" fontId="7" fillId="0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right"/>
    </xf>
    <xf numFmtId="0" fontId="1" fillId="0" borderId="3" xfId="1" applyFont="1" applyFill="1" applyBorder="1"/>
    <xf numFmtId="0" fontId="1" fillId="0" borderId="3" xfId="1" applyFont="1" applyFill="1" applyBorder="1" applyAlignment="1">
      <alignment wrapText="1"/>
    </xf>
    <xf numFmtId="0" fontId="1" fillId="0" borderId="3" xfId="1" applyFont="1" applyFill="1" applyBorder="1" applyAlignment="1">
      <alignment horizontal="center"/>
    </xf>
    <xf numFmtId="4" fontId="1" fillId="0" borderId="3" xfId="1" applyNumberFormat="1" applyFont="1" applyFill="1" applyBorder="1" applyAlignment="1">
      <alignment horizontal="center"/>
    </xf>
    <xf numFmtId="0" fontId="1" fillId="0" borderId="0" xfId="0" applyFont="1" applyFill="1"/>
    <xf numFmtId="0" fontId="1" fillId="0" borderId="3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>
    <pageSetUpPr fitToPage="1"/>
  </sheetPr>
  <dimension ref="A1:R287"/>
  <sheetViews>
    <sheetView tabSelected="1" topLeftCell="B1" zoomScaleNormal="100" workbookViewId="0">
      <pane ySplit="8" topLeftCell="A282" activePane="bottomLeft" state="frozen"/>
      <selection pane="bottomLeft" activeCell="C284" sqref="C28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5.28515625" bestFit="1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8" t="s">
        <v>294</v>
      </c>
      <c r="I2" s="3"/>
      <c r="O2">
        <f>0+O9+O26+O247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4" t="s">
        <v>6</v>
      </c>
      <c r="D3" s="35"/>
      <c r="E3" s="5" t="s">
        <v>7</v>
      </c>
      <c r="F3" s="1"/>
      <c r="G3" s="6"/>
      <c r="H3" s="7" t="s">
        <v>8</v>
      </c>
      <c r="I3" s="8">
        <f>0+I9+I26+I247</f>
        <v>0</v>
      </c>
      <c r="K3" s="39" t="s">
        <v>295</v>
      </c>
      <c r="L3" s="39" t="s">
        <v>296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4" t="s">
        <v>13</v>
      </c>
      <c r="D4" s="35"/>
      <c r="E4" s="5" t="s">
        <v>14</v>
      </c>
      <c r="F4" s="1"/>
      <c r="G4" s="1"/>
      <c r="H4" s="9"/>
      <c r="I4" s="9"/>
      <c r="K4" s="40" t="s">
        <v>295</v>
      </c>
      <c r="L4" s="40" t="s">
        <v>297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36" t="s">
        <v>8</v>
      </c>
      <c r="D5" s="37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33" t="s">
        <v>20</v>
      </c>
      <c r="B6" s="33" t="s">
        <v>21</v>
      </c>
      <c r="C6" s="33" t="s">
        <v>22</v>
      </c>
      <c r="D6" s="33" t="s">
        <v>23</v>
      </c>
      <c r="E6" s="33" t="s">
        <v>24</v>
      </c>
      <c r="F6" s="33" t="s">
        <v>25</v>
      </c>
      <c r="G6" s="33" t="s">
        <v>26</v>
      </c>
      <c r="H6" s="33" t="s">
        <v>27</v>
      </c>
      <c r="I6" s="33"/>
    </row>
    <row r="7" spans="1:18" ht="12.75" customHeight="1" x14ac:dyDescent="0.2">
      <c r="A7" s="33"/>
      <c r="B7" s="33"/>
      <c r="C7" s="33"/>
      <c r="D7" s="33"/>
      <c r="E7" s="33"/>
      <c r="F7" s="33"/>
      <c r="G7" s="33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31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17" t="s">
        <v>39</v>
      </c>
      <c r="B10" s="18" t="s">
        <v>31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814.5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3" t="s">
        <v>44</v>
      </c>
      <c r="E11" s="24" t="s">
        <v>41</v>
      </c>
    </row>
    <row r="12" spans="1:18" x14ac:dyDescent="0.2">
      <c r="A12" s="25" t="s">
        <v>45</v>
      </c>
      <c r="E12" s="26" t="s">
        <v>46</v>
      </c>
    </row>
    <row r="13" spans="1:18" ht="328.5" customHeight="1" x14ac:dyDescent="0.2">
      <c r="A13" t="s">
        <v>47</v>
      </c>
      <c r="E13" s="24" t="s">
        <v>48</v>
      </c>
    </row>
    <row r="14" spans="1:18" x14ac:dyDescent="0.2">
      <c r="A14" s="17" t="s">
        <v>39</v>
      </c>
      <c r="B14" s="18" t="s">
        <v>10</v>
      </c>
      <c r="C14" s="18" t="s">
        <v>49</v>
      </c>
      <c r="D14" s="17" t="s">
        <v>41</v>
      </c>
      <c r="E14" s="19" t="s">
        <v>50</v>
      </c>
      <c r="F14" s="20" t="s">
        <v>51</v>
      </c>
      <c r="G14" s="21">
        <v>75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3" t="s">
        <v>44</v>
      </c>
      <c r="E15" s="24" t="s">
        <v>41</v>
      </c>
    </row>
    <row r="16" spans="1:18" x14ac:dyDescent="0.2">
      <c r="A16" s="25" t="s">
        <v>45</v>
      </c>
      <c r="E16" s="26" t="s">
        <v>41</v>
      </c>
    </row>
    <row r="17" spans="1:18" ht="25.5" x14ac:dyDescent="0.2">
      <c r="A17" t="s">
        <v>47</v>
      </c>
      <c r="E17" s="24" t="s">
        <v>52</v>
      </c>
    </row>
    <row r="18" spans="1:18" x14ac:dyDescent="0.2">
      <c r="A18" s="17" t="s">
        <v>39</v>
      </c>
      <c r="B18" s="18" t="s">
        <v>2</v>
      </c>
      <c r="C18" s="18" t="s">
        <v>53</v>
      </c>
      <c r="D18" s="17" t="s">
        <v>41</v>
      </c>
      <c r="E18" s="19" t="s">
        <v>54</v>
      </c>
      <c r="F18" s="20" t="s">
        <v>43</v>
      </c>
      <c r="G18" s="21">
        <v>814.5</v>
      </c>
      <c r="H18" s="22">
        <v>0</v>
      </c>
      <c r="I18" s="22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3" t="s">
        <v>44</v>
      </c>
      <c r="E19" s="24" t="s">
        <v>41</v>
      </c>
    </row>
    <row r="20" spans="1:18" x14ac:dyDescent="0.2">
      <c r="A20" s="25" t="s">
        <v>45</v>
      </c>
      <c r="E20" s="26" t="s">
        <v>46</v>
      </c>
    </row>
    <row r="21" spans="1:18" ht="229.5" x14ac:dyDescent="0.2">
      <c r="A21" t="s">
        <v>47</v>
      </c>
      <c r="E21" s="24" t="s">
        <v>55</v>
      </c>
    </row>
    <row r="22" spans="1:18" x14ac:dyDescent="0.2">
      <c r="A22" s="17" t="s">
        <v>39</v>
      </c>
      <c r="B22" s="18" t="s">
        <v>32</v>
      </c>
      <c r="C22" s="18" t="s">
        <v>56</v>
      </c>
      <c r="D22" s="17" t="s">
        <v>41</v>
      </c>
      <c r="E22" s="19" t="s">
        <v>57</v>
      </c>
      <c r="F22" s="20" t="s">
        <v>43</v>
      </c>
      <c r="G22" s="21">
        <v>120</v>
      </c>
      <c r="H22" s="22">
        <v>0</v>
      </c>
      <c r="I22" s="22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3" t="s">
        <v>44</v>
      </c>
      <c r="E23" s="24" t="s">
        <v>41</v>
      </c>
    </row>
    <row r="24" spans="1:18" x14ac:dyDescent="0.2">
      <c r="A24" s="25" t="s">
        <v>45</v>
      </c>
      <c r="E24" s="26" t="s">
        <v>58</v>
      </c>
    </row>
    <row r="25" spans="1:18" ht="229.5" x14ac:dyDescent="0.2">
      <c r="A25" t="s">
        <v>47</v>
      </c>
      <c r="E25" s="24" t="s">
        <v>59</v>
      </c>
    </row>
    <row r="26" spans="1:18" ht="12.75" customHeight="1" x14ac:dyDescent="0.2">
      <c r="A26" s="3" t="s">
        <v>37</v>
      </c>
      <c r="B26" s="3"/>
      <c r="C26" s="27" t="s">
        <v>60</v>
      </c>
      <c r="D26" s="3"/>
      <c r="E26" s="15" t="s">
        <v>61</v>
      </c>
      <c r="F26" s="3"/>
      <c r="G26" s="3"/>
      <c r="H26" s="3"/>
      <c r="I26" s="28">
        <f>0+Q26</f>
        <v>0</v>
      </c>
      <c r="O26">
        <f>0+R26</f>
        <v>0</v>
      </c>
      <c r="Q26">
        <f>0+I27+I31+I35+I39+I43+I47+I51+I55+I59+I63+I67+I71+I75+I79+I83+I87+I91+I95+I99+I103+I107+I111+I115+I119+I123+I127+I131+I135+I139+I143+I147+I151+I155+I159+I163+I167+I171+I175+I179+I183+I187+I191+I195+I199+I203+I207+I211+I215+I219+I223+I227+I231+I235+I239+I243</f>
        <v>0</v>
      </c>
      <c r="R26">
        <f>0+O27+O31+O35+O39+O43+O47+O51+O55+O59+O63+O67+O71+O75+O79+O83+O87+O91+O95+O99+O103+O107+O111+O115+O119+O123+O127+O131+O135+O139+O143+O147+O151+O155+O159+O163+O167+O171+O175+O179+O183+O187+O191+O195+O199+O203+O207+O211+O215+O219+O223+O227+O231+O235+O239+O243</f>
        <v>0</v>
      </c>
    </row>
    <row r="27" spans="1:18" x14ac:dyDescent="0.2">
      <c r="A27" s="17" t="s">
        <v>39</v>
      </c>
      <c r="B27" s="18" t="s">
        <v>33</v>
      </c>
      <c r="C27" s="18" t="s">
        <v>62</v>
      </c>
      <c r="D27" s="17" t="s">
        <v>41</v>
      </c>
      <c r="E27" s="19" t="s">
        <v>63</v>
      </c>
      <c r="F27" s="20" t="s">
        <v>51</v>
      </c>
      <c r="G27" s="21">
        <v>540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3" t="s">
        <v>44</v>
      </c>
      <c r="E28" s="24" t="s">
        <v>41</v>
      </c>
    </row>
    <row r="29" spans="1:18" x14ac:dyDescent="0.2">
      <c r="A29" s="25" t="s">
        <v>45</v>
      </c>
      <c r="E29" s="26" t="s">
        <v>41</v>
      </c>
    </row>
    <row r="30" spans="1:18" ht="114.75" x14ac:dyDescent="0.2">
      <c r="A30" t="s">
        <v>47</v>
      </c>
      <c r="E30" s="24" t="s">
        <v>64</v>
      </c>
    </row>
    <row r="31" spans="1:18" x14ac:dyDescent="0.2">
      <c r="A31" s="17" t="s">
        <v>39</v>
      </c>
      <c r="B31" s="18" t="s">
        <v>34</v>
      </c>
      <c r="C31" s="18" t="s">
        <v>65</v>
      </c>
      <c r="D31" s="17" t="s">
        <v>41</v>
      </c>
      <c r="E31" s="19" t="s">
        <v>66</v>
      </c>
      <c r="F31" s="20" t="s">
        <v>51</v>
      </c>
      <c r="G31" s="21">
        <v>1150</v>
      </c>
      <c r="H31" s="22">
        <v>0</v>
      </c>
      <c r="I31" s="22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3" t="s">
        <v>44</v>
      </c>
      <c r="E32" s="24" t="s">
        <v>41</v>
      </c>
    </row>
    <row r="33" spans="1:16" x14ac:dyDescent="0.2">
      <c r="A33" s="25" t="s">
        <v>45</v>
      </c>
      <c r="E33" s="26" t="s">
        <v>41</v>
      </c>
    </row>
    <row r="34" spans="1:16" ht="102" x14ac:dyDescent="0.2">
      <c r="A34" t="s">
        <v>47</v>
      </c>
      <c r="E34" s="24" t="s">
        <v>67</v>
      </c>
    </row>
    <row r="35" spans="1:16" x14ac:dyDescent="0.2">
      <c r="A35" s="17" t="s">
        <v>39</v>
      </c>
      <c r="B35" s="18" t="s">
        <v>60</v>
      </c>
      <c r="C35" s="18" t="s">
        <v>68</v>
      </c>
      <c r="D35" s="17" t="s">
        <v>41</v>
      </c>
      <c r="E35" s="19" t="s">
        <v>69</v>
      </c>
      <c r="F35" s="20" t="s">
        <v>51</v>
      </c>
      <c r="G35" s="21">
        <v>540</v>
      </c>
      <c r="H35" s="22">
        <v>0</v>
      </c>
      <c r="I35" s="22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3" t="s">
        <v>44</v>
      </c>
      <c r="E36" s="24" t="s">
        <v>41</v>
      </c>
    </row>
    <row r="37" spans="1:16" x14ac:dyDescent="0.2">
      <c r="A37" s="25" t="s">
        <v>45</v>
      </c>
      <c r="E37" s="26" t="s">
        <v>41</v>
      </c>
    </row>
    <row r="38" spans="1:16" ht="148.5" customHeight="1" x14ac:dyDescent="0.2">
      <c r="A38" t="s">
        <v>47</v>
      </c>
      <c r="E38" s="24" t="s">
        <v>70</v>
      </c>
    </row>
    <row r="39" spans="1:16" ht="25.5" x14ac:dyDescent="0.2">
      <c r="A39" s="17" t="s">
        <v>39</v>
      </c>
      <c r="B39" s="18" t="s">
        <v>71</v>
      </c>
      <c r="C39" s="18" t="s">
        <v>72</v>
      </c>
      <c r="D39" s="17" t="s">
        <v>41</v>
      </c>
      <c r="E39" s="19" t="s">
        <v>73</v>
      </c>
      <c r="F39" s="20" t="s">
        <v>51</v>
      </c>
      <c r="G39" s="21">
        <v>540</v>
      </c>
      <c r="H39" s="22">
        <v>0</v>
      </c>
      <c r="I39" s="22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3" t="s">
        <v>44</v>
      </c>
      <c r="E40" s="24" t="s">
        <v>41</v>
      </c>
    </row>
    <row r="41" spans="1:16" x14ac:dyDescent="0.2">
      <c r="A41" s="25" t="s">
        <v>45</v>
      </c>
      <c r="E41" s="26" t="s">
        <v>41</v>
      </c>
    </row>
    <row r="42" spans="1:16" ht="127.5" x14ac:dyDescent="0.2">
      <c r="A42" t="s">
        <v>47</v>
      </c>
      <c r="E42" s="24" t="s">
        <v>74</v>
      </c>
    </row>
    <row r="43" spans="1:16" ht="25.5" x14ac:dyDescent="0.2">
      <c r="A43" s="17" t="s">
        <v>39</v>
      </c>
      <c r="B43" s="18" t="s">
        <v>35</v>
      </c>
      <c r="C43" s="18" t="s">
        <v>75</v>
      </c>
      <c r="D43" s="17" t="s">
        <v>41</v>
      </c>
      <c r="E43" s="19" t="s">
        <v>76</v>
      </c>
      <c r="F43" s="20" t="s">
        <v>51</v>
      </c>
      <c r="G43" s="21">
        <v>20</v>
      </c>
      <c r="H43" s="22">
        <v>0</v>
      </c>
      <c r="I43" s="22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3" t="s">
        <v>44</v>
      </c>
      <c r="E44" s="24" t="s">
        <v>41</v>
      </c>
    </row>
    <row r="45" spans="1:16" x14ac:dyDescent="0.2">
      <c r="A45" s="25" t="s">
        <v>45</v>
      </c>
      <c r="E45" s="26" t="s">
        <v>41</v>
      </c>
    </row>
    <row r="46" spans="1:16" ht="127.5" x14ac:dyDescent="0.2">
      <c r="A46" t="s">
        <v>47</v>
      </c>
      <c r="E46" s="24" t="s">
        <v>77</v>
      </c>
    </row>
    <row r="47" spans="1:16" x14ac:dyDescent="0.2">
      <c r="A47" s="17" t="s">
        <v>39</v>
      </c>
      <c r="B47" s="18" t="s">
        <v>36</v>
      </c>
      <c r="C47" s="18" t="s">
        <v>78</v>
      </c>
      <c r="D47" s="17" t="s">
        <v>41</v>
      </c>
      <c r="E47" s="19" t="s">
        <v>79</v>
      </c>
      <c r="F47" s="20" t="s">
        <v>80</v>
      </c>
      <c r="G47" s="21">
        <v>12</v>
      </c>
      <c r="H47" s="22">
        <v>0</v>
      </c>
      <c r="I47" s="22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3" t="s">
        <v>44</v>
      </c>
      <c r="E48" s="24" t="s">
        <v>41</v>
      </c>
    </row>
    <row r="49" spans="1:16" x14ac:dyDescent="0.2">
      <c r="A49" s="25" t="s">
        <v>45</v>
      </c>
      <c r="E49" s="26" t="s">
        <v>41</v>
      </c>
    </row>
    <row r="50" spans="1:16" ht="102" x14ac:dyDescent="0.2">
      <c r="A50" t="s">
        <v>47</v>
      </c>
      <c r="E50" s="24" t="s">
        <v>81</v>
      </c>
    </row>
    <row r="51" spans="1:16" ht="25.5" x14ac:dyDescent="0.2">
      <c r="A51" s="17" t="s">
        <v>39</v>
      </c>
      <c r="B51" s="18" t="s">
        <v>82</v>
      </c>
      <c r="C51" s="18" t="s">
        <v>83</v>
      </c>
      <c r="D51" s="17" t="s">
        <v>41</v>
      </c>
      <c r="E51" s="19" t="s">
        <v>84</v>
      </c>
      <c r="F51" s="20" t="s">
        <v>80</v>
      </c>
      <c r="G51" s="21">
        <v>10</v>
      </c>
      <c r="H51" s="22">
        <v>0</v>
      </c>
      <c r="I51" s="22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3" t="s">
        <v>44</v>
      </c>
      <c r="E52" s="24" t="s">
        <v>41</v>
      </c>
    </row>
    <row r="53" spans="1:16" x14ac:dyDescent="0.2">
      <c r="A53" s="25" t="s">
        <v>45</v>
      </c>
      <c r="E53" s="26" t="s">
        <v>41</v>
      </c>
    </row>
    <row r="54" spans="1:16" ht="38.25" x14ac:dyDescent="0.2">
      <c r="A54" t="s">
        <v>47</v>
      </c>
      <c r="E54" s="24" t="s">
        <v>85</v>
      </c>
    </row>
    <row r="55" spans="1:16" ht="25.5" x14ac:dyDescent="0.2">
      <c r="A55" s="17" t="s">
        <v>39</v>
      </c>
      <c r="B55" s="18" t="s">
        <v>86</v>
      </c>
      <c r="C55" s="18" t="s">
        <v>87</v>
      </c>
      <c r="D55" s="17" t="s">
        <v>41</v>
      </c>
      <c r="E55" s="19" t="s">
        <v>88</v>
      </c>
      <c r="F55" s="20" t="s">
        <v>80</v>
      </c>
      <c r="G55" s="21">
        <v>10</v>
      </c>
      <c r="H55" s="22">
        <v>0</v>
      </c>
      <c r="I55" s="22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3" t="s">
        <v>44</v>
      </c>
      <c r="E56" s="24" t="s">
        <v>41</v>
      </c>
    </row>
    <row r="57" spans="1:16" x14ac:dyDescent="0.2">
      <c r="A57" s="25" t="s">
        <v>45</v>
      </c>
      <c r="E57" s="26" t="s">
        <v>41</v>
      </c>
    </row>
    <row r="58" spans="1:16" ht="51" x14ac:dyDescent="0.2">
      <c r="A58" t="s">
        <v>47</v>
      </c>
      <c r="E58" s="24" t="s">
        <v>89</v>
      </c>
    </row>
    <row r="59" spans="1:16" x14ac:dyDescent="0.2">
      <c r="A59" s="17" t="s">
        <v>39</v>
      </c>
      <c r="B59" s="18" t="s">
        <v>90</v>
      </c>
      <c r="C59" s="18" t="s">
        <v>91</v>
      </c>
      <c r="D59" s="17" t="s">
        <v>41</v>
      </c>
      <c r="E59" s="19" t="s">
        <v>92</v>
      </c>
      <c r="F59" s="20" t="s">
        <v>51</v>
      </c>
      <c r="G59" s="21">
        <v>340</v>
      </c>
      <c r="H59" s="22">
        <v>0</v>
      </c>
      <c r="I59" s="22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3" t="s">
        <v>44</v>
      </c>
      <c r="E60" s="24" t="s">
        <v>41</v>
      </c>
    </row>
    <row r="61" spans="1:16" x14ac:dyDescent="0.2">
      <c r="A61" s="25" t="s">
        <v>45</v>
      </c>
      <c r="E61" s="26" t="s">
        <v>41</v>
      </c>
    </row>
    <row r="62" spans="1:16" ht="127.5" x14ac:dyDescent="0.2">
      <c r="A62" t="s">
        <v>47</v>
      </c>
      <c r="E62" s="24" t="s">
        <v>93</v>
      </c>
    </row>
    <row r="63" spans="1:16" x14ac:dyDescent="0.2">
      <c r="A63" s="17" t="s">
        <v>39</v>
      </c>
      <c r="B63" s="18" t="s">
        <v>94</v>
      </c>
      <c r="C63" s="18" t="s">
        <v>95</v>
      </c>
      <c r="D63" s="17" t="s">
        <v>41</v>
      </c>
      <c r="E63" s="19" t="s">
        <v>96</v>
      </c>
      <c r="F63" s="20" t="s">
        <v>80</v>
      </c>
      <c r="G63" s="21">
        <v>3</v>
      </c>
      <c r="H63" s="22">
        <v>0</v>
      </c>
      <c r="I63" s="22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3" t="s">
        <v>44</v>
      </c>
      <c r="E64" s="24" t="s">
        <v>41</v>
      </c>
    </row>
    <row r="65" spans="1:16" x14ac:dyDescent="0.2">
      <c r="A65" s="25" t="s">
        <v>45</v>
      </c>
      <c r="E65" s="26" t="s">
        <v>41</v>
      </c>
    </row>
    <row r="66" spans="1:16" ht="76.5" x14ac:dyDescent="0.2">
      <c r="A66" t="s">
        <v>47</v>
      </c>
      <c r="E66" s="24" t="s">
        <v>97</v>
      </c>
    </row>
    <row r="67" spans="1:16" x14ac:dyDescent="0.2">
      <c r="A67" s="17" t="s">
        <v>39</v>
      </c>
      <c r="B67" s="18" t="s">
        <v>98</v>
      </c>
      <c r="C67" s="18" t="s">
        <v>99</v>
      </c>
      <c r="D67" s="17" t="s">
        <v>41</v>
      </c>
      <c r="E67" s="19" t="s">
        <v>100</v>
      </c>
      <c r="F67" s="20" t="s">
        <v>101</v>
      </c>
      <c r="G67" s="21">
        <v>3</v>
      </c>
      <c r="H67" s="22">
        <v>0</v>
      </c>
      <c r="I67" s="22">
        <f>ROUND(ROUND(H67,2)*ROUND(G67,3),2)</f>
        <v>0</v>
      </c>
      <c r="O67">
        <f>(I67*21)/100</f>
        <v>0</v>
      </c>
      <c r="P67" t="s">
        <v>10</v>
      </c>
    </row>
    <row r="68" spans="1:16" x14ac:dyDescent="0.2">
      <c r="A68" s="23" t="s">
        <v>44</v>
      </c>
      <c r="E68" s="24" t="s">
        <v>41</v>
      </c>
    </row>
    <row r="69" spans="1:16" x14ac:dyDescent="0.2">
      <c r="A69" s="25" t="s">
        <v>45</v>
      </c>
      <c r="E69" s="26" t="s">
        <v>41</v>
      </c>
    </row>
    <row r="70" spans="1:16" ht="102" x14ac:dyDescent="0.2">
      <c r="A70" t="s">
        <v>47</v>
      </c>
      <c r="E70" s="24" t="s">
        <v>102</v>
      </c>
    </row>
    <row r="71" spans="1:16" s="30" customFormat="1" ht="25.5" x14ac:dyDescent="0.2">
      <c r="A71" s="29" t="s">
        <v>39</v>
      </c>
      <c r="B71" s="50" t="s">
        <v>103</v>
      </c>
      <c r="C71" s="50" t="s">
        <v>104</v>
      </c>
      <c r="D71" s="51" t="s">
        <v>41</v>
      </c>
      <c r="E71" s="52" t="s">
        <v>105</v>
      </c>
      <c r="F71" s="53" t="s">
        <v>106</v>
      </c>
      <c r="G71" s="46">
        <v>41.05</v>
      </c>
      <c r="H71" s="54">
        <v>0</v>
      </c>
      <c r="I71" s="54">
        <f>ROUND(ROUND(H71,2)*ROUND(G71,3),2)</f>
        <v>0</v>
      </c>
      <c r="J71" s="55"/>
      <c r="O71" s="30">
        <f>(I71*21)/100</f>
        <v>0</v>
      </c>
      <c r="P71" s="30" t="s">
        <v>10</v>
      </c>
    </row>
    <row r="72" spans="1:16" s="30" customFormat="1" x14ac:dyDescent="0.2">
      <c r="A72" s="31" t="s">
        <v>44</v>
      </c>
      <c r="B72" s="55"/>
      <c r="C72" s="55"/>
      <c r="D72" s="55"/>
      <c r="E72" s="56" t="s">
        <v>41</v>
      </c>
      <c r="F72" s="55"/>
      <c r="G72" s="55"/>
      <c r="H72" s="55"/>
      <c r="I72" s="55"/>
      <c r="J72" s="55"/>
    </row>
    <row r="73" spans="1:16" s="30" customFormat="1" x14ac:dyDescent="0.2">
      <c r="A73" s="32" t="s">
        <v>45</v>
      </c>
      <c r="B73" s="55"/>
      <c r="C73" s="55"/>
      <c r="D73" s="55"/>
      <c r="E73" s="49" t="s">
        <v>291</v>
      </c>
      <c r="F73" s="55"/>
      <c r="G73" s="55"/>
      <c r="H73" s="55"/>
      <c r="I73" s="55"/>
      <c r="J73" s="55"/>
    </row>
    <row r="74" spans="1:16" s="30" customFormat="1" ht="182.25" customHeight="1" x14ac:dyDescent="0.2">
      <c r="A74" s="30" t="s">
        <v>47</v>
      </c>
      <c r="B74" s="55"/>
      <c r="C74" s="55"/>
      <c r="D74" s="55"/>
      <c r="E74" s="56" t="s">
        <v>107</v>
      </c>
      <c r="F74" s="55"/>
      <c r="G74" s="55"/>
      <c r="H74" s="55"/>
      <c r="I74" s="55"/>
      <c r="J74" s="55"/>
    </row>
    <row r="75" spans="1:16" ht="25.5" x14ac:dyDescent="0.2">
      <c r="A75" s="17" t="s">
        <v>39</v>
      </c>
      <c r="B75" s="50" t="s">
        <v>108</v>
      </c>
      <c r="C75" s="50" t="s">
        <v>109</v>
      </c>
      <c r="D75" s="51" t="s">
        <v>41</v>
      </c>
      <c r="E75" s="52" t="s">
        <v>110</v>
      </c>
      <c r="F75" s="53" t="s">
        <v>51</v>
      </c>
      <c r="G75" s="46">
        <v>3060</v>
      </c>
      <c r="H75" s="54">
        <v>0</v>
      </c>
      <c r="I75" s="54">
        <f>ROUND(ROUND(H75,2)*ROUND(G75,3),2)</f>
        <v>0</v>
      </c>
      <c r="J75" s="55"/>
      <c r="O75">
        <f>(I75*21)/100</f>
        <v>0</v>
      </c>
      <c r="P75" t="s">
        <v>10</v>
      </c>
    </row>
    <row r="76" spans="1:16" x14ac:dyDescent="0.2">
      <c r="A76" s="23" t="s">
        <v>44</v>
      </c>
      <c r="B76" s="55"/>
      <c r="C76" s="55"/>
      <c r="D76" s="55"/>
      <c r="E76" s="56" t="s">
        <v>41</v>
      </c>
      <c r="F76" s="55"/>
      <c r="G76" s="55"/>
      <c r="H76" s="55"/>
      <c r="I76" s="55"/>
      <c r="J76" s="55"/>
    </row>
    <row r="77" spans="1:16" x14ac:dyDescent="0.2">
      <c r="A77" s="25" t="s">
        <v>45</v>
      </c>
      <c r="B77" s="55"/>
      <c r="C77" s="55"/>
      <c r="D77" s="55"/>
      <c r="E77" s="49" t="s">
        <v>290</v>
      </c>
      <c r="F77" s="55"/>
      <c r="G77" s="55"/>
      <c r="H77" s="55"/>
      <c r="I77" s="55"/>
      <c r="J77" s="55"/>
    </row>
    <row r="78" spans="1:16" ht="124.5" customHeight="1" x14ac:dyDescent="0.2">
      <c r="A78" t="s">
        <v>47</v>
      </c>
      <c r="B78" s="55"/>
      <c r="C78" s="55"/>
      <c r="D78" s="55"/>
      <c r="E78" s="56" t="s">
        <v>111</v>
      </c>
      <c r="F78" s="55"/>
      <c r="G78" s="55"/>
      <c r="H78" s="55"/>
      <c r="I78" s="55"/>
      <c r="J78" s="55"/>
    </row>
    <row r="79" spans="1:16" x14ac:dyDescent="0.2">
      <c r="A79" s="17" t="s">
        <v>39</v>
      </c>
      <c r="B79" s="18" t="s">
        <v>112</v>
      </c>
      <c r="C79" s="18" t="s">
        <v>113</v>
      </c>
      <c r="D79" s="17" t="s">
        <v>41</v>
      </c>
      <c r="E79" s="19" t="s">
        <v>114</v>
      </c>
      <c r="F79" s="20" t="s">
        <v>51</v>
      </c>
      <c r="G79" s="21">
        <v>4500</v>
      </c>
      <c r="H79" s="22">
        <v>0</v>
      </c>
      <c r="I79" s="22">
        <f>ROUND(ROUND(H79,2)*ROUND(G79,3),2)</f>
        <v>0</v>
      </c>
      <c r="O79">
        <f>(I79*21)/100</f>
        <v>0</v>
      </c>
      <c r="P79" t="s">
        <v>10</v>
      </c>
    </row>
    <row r="80" spans="1:16" x14ac:dyDescent="0.2">
      <c r="A80" s="23" t="s">
        <v>44</v>
      </c>
      <c r="E80" s="24" t="s">
        <v>41</v>
      </c>
    </row>
    <row r="81" spans="1:16" x14ac:dyDescent="0.2">
      <c r="A81" s="25" t="s">
        <v>45</v>
      </c>
      <c r="E81" s="26" t="s">
        <v>41</v>
      </c>
    </row>
    <row r="82" spans="1:16" ht="153" x14ac:dyDescent="0.2">
      <c r="A82" t="s">
        <v>47</v>
      </c>
      <c r="E82" s="24" t="s">
        <v>115</v>
      </c>
    </row>
    <row r="83" spans="1:16" x14ac:dyDescent="0.2">
      <c r="A83" s="17" t="s">
        <v>39</v>
      </c>
      <c r="B83" s="18" t="s">
        <v>116</v>
      </c>
      <c r="C83" s="18" t="s">
        <v>117</v>
      </c>
      <c r="D83" s="17" t="s">
        <v>41</v>
      </c>
      <c r="E83" s="19" t="s">
        <v>118</v>
      </c>
      <c r="F83" s="20" t="s">
        <v>51</v>
      </c>
      <c r="G83" s="21">
        <v>4500</v>
      </c>
      <c r="H83" s="22">
        <v>0</v>
      </c>
      <c r="I83" s="22">
        <f>ROUND(ROUND(H83,2)*ROUND(G83,3),2)</f>
        <v>0</v>
      </c>
      <c r="O83">
        <f>(I83*21)/100</f>
        <v>0</v>
      </c>
      <c r="P83" t="s">
        <v>10</v>
      </c>
    </row>
    <row r="84" spans="1:16" x14ac:dyDescent="0.2">
      <c r="A84" s="23" t="s">
        <v>44</v>
      </c>
      <c r="E84" s="24" t="s">
        <v>41</v>
      </c>
    </row>
    <row r="85" spans="1:16" x14ac:dyDescent="0.2">
      <c r="A85" s="25" t="s">
        <v>45</v>
      </c>
      <c r="E85" s="26" t="s">
        <v>41</v>
      </c>
    </row>
    <row r="86" spans="1:16" ht="114.75" x14ac:dyDescent="0.2">
      <c r="A86" t="s">
        <v>47</v>
      </c>
      <c r="E86" s="24" t="s">
        <v>111</v>
      </c>
    </row>
    <row r="87" spans="1:16" x14ac:dyDescent="0.2">
      <c r="A87" s="17" t="s">
        <v>39</v>
      </c>
      <c r="B87" s="18" t="s">
        <v>119</v>
      </c>
      <c r="C87" s="18" t="s">
        <v>120</v>
      </c>
      <c r="D87" s="17" t="s">
        <v>41</v>
      </c>
      <c r="E87" s="19" t="s">
        <v>121</v>
      </c>
      <c r="F87" s="20" t="s">
        <v>122</v>
      </c>
      <c r="G87" s="21">
        <v>9</v>
      </c>
      <c r="H87" s="22">
        <v>0</v>
      </c>
      <c r="I87" s="22">
        <f>ROUND(ROUND(H87,2)*ROUND(G87,3),2)</f>
        <v>0</v>
      </c>
      <c r="O87">
        <f>(I87*21)/100</f>
        <v>0</v>
      </c>
      <c r="P87" t="s">
        <v>10</v>
      </c>
    </row>
    <row r="88" spans="1:16" x14ac:dyDescent="0.2">
      <c r="A88" s="23" t="s">
        <v>44</v>
      </c>
      <c r="E88" s="24" t="s">
        <v>41</v>
      </c>
    </row>
    <row r="89" spans="1:16" x14ac:dyDescent="0.2">
      <c r="A89" s="25" t="s">
        <v>45</v>
      </c>
      <c r="E89" s="26" t="s">
        <v>41</v>
      </c>
    </row>
    <row r="90" spans="1:16" ht="127.5" x14ac:dyDescent="0.2">
      <c r="A90" t="s">
        <v>47</v>
      </c>
      <c r="E90" s="24" t="s">
        <v>123</v>
      </c>
    </row>
    <row r="91" spans="1:16" x14ac:dyDescent="0.2">
      <c r="A91" s="17" t="s">
        <v>39</v>
      </c>
      <c r="B91" s="18" t="s">
        <v>124</v>
      </c>
      <c r="C91" s="18" t="s">
        <v>125</v>
      </c>
      <c r="D91" s="17" t="s">
        <v>41</v>
      </c>
      <c r="E91" s="19" t="s">
        <v>126</v>
      </c>
      <c r="F91" s="20" t="s">
        <v>51</v>
      </c>
      <c r="G91" s="21">
        <v>4500</v>
      </c>
      <c r="H91" s="22">
        <v>0</v>
      </c>
      <c r="I91" s="22">
        <f>ROUND(ROUND(H91,2)*ROUND(G91,3),2)</f>
        <v>0</v>
      </c>
      <c r="O91">
        <f>(I91*21)/100</f>
        <v>0</v>
      </c>
      <c r="P91" t="s">
        <v>10</v>
      </c>
    </row>
    <row r="92" spans="1:16" x14ac:dyDescent="0.2">
      <c r="A92" s="23" t="s">
        <v>44</v>
      </c>
      <c r="E92" s="24" t="s">
        <v>41</v>
      </c>
    </row>
    <row r="93" spans="1:16" x14ac:dyDescent="0.2">
      <c r="A93" s="25" t="s">
        <v>45</v>
      </c>
      <c r="E93" s="26" t="s">
        <v>41</v>
      </c>
    </row>
    <row r="94" spans="1:16" ht="127.5" x14ac:dyDescent="0.2">
      <c r="A94" t="s">
        <v>47</v>
      </c>
      <c r="E94" s="24" t="s">
        <v>127</v>
      </c>
    </row>
    <row r="95" spans="1:16" x14ac:dyDescent="0.2">
      <c r="A95" s="17" t="s">
        <v>39</v>
      </c>
      <c r="B95" s="18" t="s">
        <v>128</v>
      </c>
      <c r="C95" s="18" t="s">
        <v>129</v>
      </c>
      <c r="D95" s="17" t="s">
        <v>41</v>
      </c>
      <c r="E95" s="19" t="s">
        <v>130</v>
      </c>
      <c r="F95" s="20" t="s">
        <v>80</v>
      </c>
      <c r="G95" s="21">
        <v>8</v>
      </c>
      <c r="H95" s="22">
        <v>0</v>
      </c>
      <c r="I95" s="22">
        <f>ROUND(ROUND(H95,2)*ROUND(G95,3),2)</f>
        <v>0</v>
      </c>
      <c r="O95">
        <f>(I95*21)/100</f>
        <v>0</v>
      </c>
      <c r="P95" t="s">
        <v>10</v>
      </c>
    </row>
    <row r="96" spans="1:16" x14ac:dyDescent="0.2">
      <c r="A96" s="23" t="s">
        <v>44</v>
      </c>
      <c r="E96" s="24" t="s">
        <v>41</v>
      </c>
    </row>
    <row r="97" spans="1:16" x14ac:dyDescent="0.2">
      <c r="A97" s="25" t="s">
        <v>45</v>
      </c>
      <c r="E97" s="26" t="s">
        <v>41</v>
      </c>
    </row>
    <row r="98" spans="1:16" ht="178.5" x14ac:dyDescent="0.2">
      <c r="A98" t="s">
        <v>47</v>
      </c>
      <c r="E98" s="24" t="s">
        <v>131</v>
      </c>
    </row>
    <row r="99" spans="1:16" x14ac:dyDescent="0.2">
      <c r="A99" s="17" t="s">
        <v>39</v>
      </c>
      <c r="B99" s="18" t="s">
        <v>132</v>
      </c>
      <c r="C99" s="18" t="s">
        <v>133</v>
      </c>
      <c r="D99" s="17" t="s">
        <v>41</v>
      </c>
      <c r="E99" s="19" t="s">
        <v>134</v>
      </c>
      <c r="F99" s="20" t="s">
        <v>80</v>
      </c>
      <c r="G99" s="21">
        <v>8</v>
      </c>
      <c r="H99" s="22">
        <v>0</v>
      </c>
      <c r="I99" s="22">
        <f>ROUND(ROUND(H99,2)*ROUND(G99,3),2)</f>
        <v>0</v>
      </c>
      <c r="O99">
        <f>(I99*21)/100</f>
        <v>0</v>
      </c>
      <c r="P99" t="s">
        <v>10</v>
      </c>
    </row>
    <row r="100" spans="1:16" x14ac:dyDescent="0.2">
      <c r="A100" s="23" t="s">
        <v>44</v>
      </c>
      <c r="E100" s="24" t="s">
        <v>41</v>
      </c>
    </row>
    <row r="101" spans="1:16" x14ac:dyDescent="0.2">
      <c r="A101" s="25" t="s">
        <v>45</v>
      </c>
      <c r="E101" s="26" t="s">
        <v>41</v>
      </c>
    </row>
    <row r="102" spans="1:16" ht="127.5" x14ac:dyDescent="0.2">
      <c r="A102" t="s">
        <v>47</v>
      </c>
      <c r="E102" s="24" t="s">
        <v>135</v>
      </c>
    </row>
    <row r="103" spans="1:16" x14ac:dyDescent="0.2">
      <c r="A103" s="17" t="s">
        <v>39</v>
      </c>
      <c r="B103" s="18" t="s">
        <v>136</v>
      </c>
      <c r="C103" s="18" t="s">
        <v>137</v>
      </c>
      <c r="D103" s="17" t="s">
        <v>41</v>
      </c>
      <c r="E103" s="19" t="s">
        <v>138</v>
      </c>
      <c r="F103" s="20" t="s">
        <v>80</v>
      </c>
      <c r="G103" s="21">
        <v>3</v>
      </c>
      <c r="H103" s="22">
        <v>0</v>
      </c>
      <c r="I103" s="22">
        <f>ROUND(ROUND(H103,2)*ROUND(G103,3),2)</f>
        <v>0</v>
      </c>
      <c r="O103">
        <f>(I103*21)/100</f>
        <v>0</v>
      </c>
      <c r="P103" t="s">
        <v>10</v>
      </c>
    </row>
    <row r="104" spans="1:16" x14ac:dyDescent="0.2">
      <c r="A104" s="23" t="s">
        <v>44</v>
      </c>
      <c r="E104" s="24" t="s">
        <v>41</v>
      </c>
    </row>
    <row r="105" spans="1:16" x14ac:dyDescent="0.2">
      <c r="A105" s="25" t="s">
        <v>45</v>
      </c>
      <c r="E105" s="26" t="s">
        <v>41</v>
      </c>
    </row>
    <row r="106" spans="1:16" ht="178.5" x14ac:dyDescent="0.2">
      <c r="A106" t="s">
        <v>47</v>
      </c>
      <c r="E106" s="24" t="s">
        <v>131</v>
      </c>
    </row>
    <row r="107" spans="1:16" x14ac:dyDescent="0.2">
      <c r="A107" s="17" t="s">
        <v>39</v>
      </c>
      <c r="B107" s="18" t="s">
        <v>139</v>
      </c>
      <c r="C107" s="18" t="s">
        <v>140</v>
      </c>
      <c r="D107" s="17" t="s">
        <v>41</v>
      </c>
      <c r="E107" s="19" t="s">
        <v>141</v>
      </c>
      <c r="F107" s="20" t="s">
        <v>80</v>
      </c>
      <c r="G107" s="21">
        <v>1</v>
      </c>
      <c r="H107" s="22">
        <v>0</v>
      </c>
      <c r="I107" s="22">
        <f>ROUND(ROUND(H107,2)*ROUND(G107,3),2)</f>
        <v>0</v>
      </c>
      <c r="O107">
        <f>(I107*21)/100</f>
        <v>0</v>
      </c>
      <c r="P107" t="s">
        <v>10</v>
      </c>
    </row>
    <row r="108" spans="1:16" x14ac:dyDescent="0.2">
      <c r="A108" s="23" t="s">
        <v>44</v>
      </c>
      <c r="E108" s="24" t="s">
        <v>41</v>
      </c>
    </row>
    <row r="109" spans="1:16" x14ac:dyDescent="0.2">
      <c r="A109" s="25" t="s">
        <v>45</v>
      </c>
      <c r="E109" s="26" t="s">
        <v>41</v>
      </c>
    </row>
    <row r="110" spans="1:16" ht="178.5" x14ac:dyDescent="0.2">
      <c r="A110" t="s">
        <v>47</v>
      </c>
      <c r="E110" s="24" t="s">
        <v>131</v>
      </c>
    </row>
    <row r="111" spans="1:16" x14ac:dyDescent="0.2">
      <c r="A111" s="17" t="s">
        <v>39</v>
      </c>
      <c r="B111" s="18" t="s">
        <v>142</v>
      </c>
      <c r="C111" s="18" t="s">
        <v>143</v>
      </c>
      <c r="D111" s="17" t="s">
        <v>41</v>
      </c>
      <c r="E111" s="19" t="s">
        <v>144</v>
      </c>
      <c r="F111" s="20" t="s">
        <v>80</v>
      </c>
      <c r="G111" s="21">
        <v>1</v>
      </c>
      <c r="H111" s="22">
        <v>0</v>
      </c>
      <c r="I111" s="22">
        <f>ROUND(ROUND(H111,2)*ROUND(G111,3),2)</f>
        <v>0</v>
      </c>
      <c r="O111">
        <f>(I111*21)/100</f>
        <v>0</v>
      </c>
      <c r="P111" t="s">
        <v>10</v>
      </c>
    </row>
    <row r="112" spans="1:16" x14ac:dyDescent="0.2">
      <c r="A112" s="23" t="s">
        <v>44</v>
      </c>
      <c r="E112" s="24" t="s">
        <v>41</v>
      </c>
    </row>
    <row r="113" spans="1:16" x14ac:dyDescent="0.2">
      <c r="A113" s="25" t="s">
        <v>45</v>
      </c>
      <c r="E113" s="26" t="s">
        <v>41</v>
      </c>
    </row>
    <row r="114" spans="1:16" ht="127.5" x14ac:dyDescent="0.2">
      <c r="A114" t="s">
        <v>47</v>
      </c>
      <c r="E114" s="24" t="s">
        <v>135</v>
      </c>
    </row>
    <row r="115" spans="1:16" x14ac:dyDescent="0.2">
      <c r="A115" s="17" t="s">
        <v>39</v>
      </c>
      <c r="B115" s="18" t="s">
        <v>145</v>
      </c>
      <c r="C115" s="18" t="s">
        <v>146</v>
      </c>
      <c r="D115" s="17" t="s">
        <v>41</v>
      </c>
      <c r="E115" s="19" t="s">
        <v>147</v>
      </c>
      <c r="F115" s="20" t="s">
        <v>80</v>
      </c>
      <c r="G115" s="21">
        <v>32</v>
      </c>
      <c r="H115" s="22">
        <v>0</v>
      </c>
      <c r="I115" s="22">
        <f>ROUND(ROUND(H115,2)*ROUND(G115,3),2)</f>
        <v>0</v>
      </c>
      <c r="O115">
        <f>(I115*21)/100</f>
        <v>0</v>
      </c>
      <c r="P115" t="s">
        <v>10</v>
      </c>
    </row>
    <row r="116" spans="1:16" x14ac:dyDescent="0.2">
      <c r="A116" s="23" t="s">
        <v>44</v>
      </c>
      <c r="E116" s="24" t="s">
        <v>41</v>
      </c>
    </row>
    <row r="117" spans="1:16" x14ac:dyDescent="0.2">
      <c r="A117" s="25" t="s">
        <v>45</v>
      </c>
      <c r="E117" s="26" t="s">
        <v>41</v>
      </c>
    </row>
    <row r="118" spans="1:16" ht="178.5" x14ac:dyDescent="0.2">
      <c r="A118" t="s">
        <v>47</v>
      </c>
      <c r="E118" s="24" t="s">
        <v>131</v>
      </c>
    </row>
    <row r="119" spans="1:16" x14ac:dyDescent="0.2">
      <c r="A119" s="17" t="s">
        <v>39</v>
      </c>
      <c r="B119" s="18" t="s">
        <v>148</v>
      </c>
      <c r="C119" s="18" t="s">
        <v>149</v>
      </c>
      <c r="D119" s="17" t="s">
        <v>41</v>
      </c>
      <c r="E119" s="19" t="s">
        <v>150</v>
      </c>
      <c r="F119" s="20" t="s">
        <v>80</v>
      </c>
      <c r="G119" s="21">
        <v>32</v>
      </c>
      <c r="H119" s="22">
        <v>0</v>
      </c>
      <c r="I119" s="22">
        <f>ROUND(ROUND(H119,2)*ROUND(G119,3),2)</f>
        <v>0</v>
      </c>
      <c r="O119">
        <f>(I119*21)/100</f>
        <v>0</v>
      </c>
      <c r="P119" t="s">
        <v>10</v>
      </c>
    </row>
    <row r="120" spans="1:16" x14ac:dyDescent="0.2">
      <c r="A120" s="23" t="s">
        <v>44</v>
      </c>
      <c r="E120" s="24" t="s">
        <v>41</v>
      </c>
    </row>
    <row r="121" spans="1:16" x14ac:dyDescent="0.2">
      <c r="A121" s="25" t="s">
        <v>45</v>
      </c>
      <c r="E121" s="26" t="s">
        <v>41</v>
      </c>
    </row>
    <row r="122" spans="1:16" ht="127.5" x14ac:dyDescent="0.2">
      <c r="A122" t="s">
        <v>47</v>
      </c>
      <c r="E122" s="24" t="s">
        <v>135</v>
      </c>
    </row>
    <row r="123" spans="1:16" x14ac:dyDescent="0.2">
      <c r="A123" s="17" t="s">
        <v>39</v>
      </c>
      <c r="B123" s="18" t="s">
        <v>151</v>
      </c>
      <c r="C123" s="18" t="s">
        <v>152</v>
      </c>
      <c r="D123" s="17" t="s">
        <v>41</v>
      </c>
      <c r="E123" s="19" t="s">
        <v>153</v>
      </c>
      <c r="F123" s="20" t="s">
        <v>80</v>
      </c>
      <c r="G123" s="21">
        <v>4</v>
      </c>
      <c r="H123" s="22">
        <v>0</v>
      </c>
      <c r="I123" s="22">
        <f>ROUND(ROUND(H123,2)*ROUND(G123,3),2)</f>
        <v>0</v>
      </c>
      <c r="O123">
        <f>(I123*21)/100</f>
        <v>0</v>
      </c>
      <c r="P123" t="s">
        <v>10</v>
      </c>
    </row>
    <row r="124" spans="1:16" x14ac:dyDescent="0.2">
      <c r="A124" s="23" t="s">
        <v>44</v>
      </c>
      <c r="E124" s="24" t="s">
        <v>41</v>
      </c>
    </row>
    <row r="125" spans="1:16" x14ac:dyDescent="0.2">
      <c r="A125" s="25" t="s">
        <v>45</v>
      </c>
      <c r="E125" s="26" t="s">
        <v>41</v>
      </c>
    </row>
    <row r="126" spans="1:16" ht="178.5" x14ac:dyDescent="0.2">
      <c r="A126" t="s">
        <v>47</v>
      </c>
      <c r="E126" s="24" t="s">
        <v>131</v>
      </c>
    </row>
    <row r="127" spans="1:16" x14ac:dyDescent="0.2">
      <c r="A127" s="17" t="s">
        <v>39</v>
      </c>
      <c r="B127" s="18" t="s">
        <v>154</v>
      </c>
      <c r="C127" s="18" t="s">
        <v>155</v>
      </c>
      <c r="D127" s="17" t="s">
        <v>41</v>
      </c>
      <c r="E127" s="19" t="s">
        <v>156</v>
      </c>
      <c r="F127" s="20" t="s">
        <v>80</v>
      </c>
      <c r="G127" s="21">
        <v>4</v>
      </c>
      <c r="H127" s="22">
        <v>0</v>
      </c>
      <c r="I127" s="22">
        <f>ROUND(ROUND(H127,2)*ROUND(G127,3),2)</f>
        <v>0</v>
      </c>
      <c r="O127">
        <f>(I127*21)/100</f>
        <v>0</v>
      </c>
      <c r="P127" t="s">
        <v>10</v>
      </c>
    </row>
    <row r="128" spans="1:16" x14ac:dyDescent="0.2">
      <c r="A128" s="23" t="s">
        <v>44</v>
      </c>
      <c r="E128" s="24" t="s">
        <v>41</v>
      </c>
    </row>
    <row r="129" spans="1:16" x14ac:dyDescent="0.2">
      <c r="A129" s="25" t="s">
        <v>45</v>
      </c>
      <c r="E129" s="26" t="s">
        <v>41</v>
      </c>
    </row>
    <row r="130" spans="1:16" ht="127.5" x14ac:dyDescent="0.2">
      <c r="A130" t="s">
        <v>47</v>
      </c>
      <c r="E130" s="24" t="s">
        <v>135</v>
      </c>
    </row>
    <row r="131" spans="1:16" x14ac:dyDescent="0.2">
      <c r="A131" s="17" t="s">
        <v>39</v>
      </c>
      <c r="B131" s="18" t="s">
        <v>157</v>
      </c>
      <c r="C131" s="18" t="s">
        <v>158</v>
      </c>
      <c r="D131" s="17" t="s">
        <v>41</v>
      </c>
      <c r="E131" s="19" t="s">
        <v>159</v>
      </c>
      <c r="F131" s="20" t="s">
        <v>80</v>
      </c>
      <c r="G131" s="21">
        <v>4</v>
      </c>
      <c r="H131" s="22">
        <v>0</v>
      </c>
      <c r="I131" s="22">
        <f>ROUND(ROUND(H131,2)*ROUND(G131,3),2)</f>
        <v>0</v>
      </c>
      <c r="O131">
        <f>(I131*21)/100</f>
        <v>0</v>
      </c>
      <c r="P131" t="s">
        <v>10</v>
      </c>
    </row>
    <row r="132" spans="1:16" x14ac:dyDescent="0.2">
      <c r="A132" s="23" t="s">
        <v>44</v>
      </c>
      <c r="E132" s="24" t="s">
        <v>41</v>
      </c>
    </row>
    <row r="133" spans="1:16" x14ac:dyDescent="0.2">
      <c r="A133" s="25" t="s">
        <v>45</v>
      </c>
      <c r="E133" s="26" t="s">
        <v>41</v>
      </c>
    </row>
    <row r="134" spans="1:16" ht="178.5" x14ac:dyDescent="0.2">
      <c r="A134" t="s">
        <v>47</v>
      </c>
      <c r="E134" s="24" t="s">
        <v>131</v>
      </c>
    </row>
    <row r="135" spans="1:16" x14ac:dyDescent="0.2">
      <c r="A135" s="17" t="s">
        <v>39</v>
      </c>
      <c r="B135" s="18" t="s">
        <v>160</v>
      </c>
      <c r="C135" s="18" t="s">
        <v>161</v>
      </c>
      <c r="D135" s="17" t="s">
        <v>41</v>
      </c>
      <c r="E135" s="19" t="s">
        <v>162</v>
      </c>
      <c r="F135" s="20" t="s">
        <v>80</v>
      </c>
      <c r="G135" s="21">
        <v>4</v>
      </c>
      <c r="H135" s="22">
        <v>0</v>
      </c>
      <c r="I135" s="22">
        <f>ROUND(ROUND(H135,2)*ROUND(G135,3),2)</f>
        <v>0</v>
      </c>
      <c r="O135">
        <f>(I135*21)/100</f>
        <v>0</v>
      </c>
      <c r="P135" t="s">
        <v>10</v>
      </c>
    </row>
    <row r="136" spans="1:16" x14ac:dyDescent="0.2">
      <c r="A136" s="23" t="s">
        <v>44</v>
      </c>
      <c r="E136" s="24" t="s">
        <v>41</v>
      </c>
    </row>
    <row r="137" spans="1:16" x14ac:dyDescent="0.2">
      <c r="A137" s="25" t="s">
        <v>45</v>
      </c>
      <c r="E137" s="26" t="s">
        <v>41</v>
      </c>
    </row>
    <row r="138" spans="1:16" ht="127.5" x14ac:dyDescent="0.2">
      <c r="A138" t="s">
        <v>47</v>
      </c>
      <c r="E138" s="24" t="s">
        <v>135</v>
      </c>
    </row>
    <row r="139" spans="1:16" x14ac:dyDescent="0.2">
      <c r="A139" s="17" t="s">
        <v>39</v>
      </c>
      <c r="B139" s="18" t="s">
        <v>163</v>
      </c>
      <c r="C139" s="18" t="s">
        <v>164</v>
      </c>
      <c r="D139" s="17" t="s">
        <v>41</v>
      </c>
      <c r="E139" s="19" t="s">
        <v>165</v>
      </c>
      <c r="F139" s="20" t="s">
        <v>80</v>
      </c>
      <c r="G139" s="21">
        <v>2</v>
      </c>
      <c r="H139" s="22">
        <v>0</v>
      </c>
      <c r="I139" s="22">
        <f>ROUND(ROUND(H139,2)*ROUND(G139,3),2)</f>
        <v>0</v>
      </c>
      <c r="O139">
        <f>(I139*21)/100</f>
        <v>0</v>
      </c>
      <c r="P139" t="s">
        <v>10</v>
      </c>
    </row>
    <row r="140" spans="1:16" x14ac:dyDescent="0.2">
      <c r="A140" s="23" t="s">
        <v>44</v>
      </c>
      <c r="E140" s="24" t="s">
        <v>41</v>
      </c>
    </row>
    <row r="141" spans="1:16" x14ac:dyDescent="0.2">
      <c r="A141" s="25" t="s">
        <v>45</v>
      </c>
      <c r="E141" s="26" t="s">
        <v>41</v>
      </c>
    </row>
    <row r="142" spans="1:16" ht="178.5" x14ac:dyDescent="0.2">
      <c r="A142" t="s">
        <v>47</v>
      </c>
      <c r="E142" s="24" t="s">
        <v>131</v>
      </c>
    </row>
    <row r="143" spans="1:16" x14ac:dyDescent="0.2">
      <c r="A143" s="17" t="s">
        <v>39</v>
      </c>
      <c r="B143" s="18" t="s">
        <v>166</v>
      </c>
      <c r="C143" s="18" t="s">
        <v>167</v>
      </c>
      <c r="D143" s="17" t="s">
        <v>41</v>
      </c>
      <c r="E143" s="19" t="s">
        <v>168</v>
      </c>
      <c r="F143" s="20" t="s">
        <v>80</v>
      </c>
      <c r="G143" s="21">
        <v>2</v>
      </c>
      <c r="H143" s="22">
        <v>0</v>
      </c>
      <c r="I143" s="22">
        <f>ROUND(ROUND(H143,2)*ROUND(G143,3),2)</f>
        <v>0</v>
      </c>
      <c r="O143">
        <f>(I143*21)/100</f>
        <v>0</v>
      </c>
      <c r="P143" t="s">
        <v>10</v>
      </c>
    </row>
    <row r="144" spans="1:16" x14ac:dyDescent="0.2">
      <c r="A144" s="23" t="s">
        <v>44</v>
      </c>
      <c r="E144" s="24" t="s">
        <v>41</v>
      </c>
    </row>
    <row r="145" spans="1:16" x14ac:dyDescent="0.2">
      <c r="A145" s="25" t="s">
        <v>45</v>
      </c>
      <c r="E145" s="26" t="s">
        <v>41</v>
      </c>
    </row>
    <row r="146" spans="1:16" ht="127.5" x14ac:dyDescent="0.2">
      <c r="A146" t="s">
        <v>47</v>
      </c>
      <c r="E146" s="24" t="s">
        <v>135</v>
      </c>
    </row>
    <row r="147" spans="1:16" x14ac:dyDescent="0.2">
      <c r="A147" s="17" t="s">
        <v>39</v>
      </c>
      <c r="B147" s="18" t="s">
        <v>169</v>
      </c>
      <c r="C147" s="18" t="s">
        <v>170</v>
      </c>
      <c r="D147" s="17" t="s">
        <v>41</v>
      </c>
      <c r="E147" s="19" t="s">
        <v>171</v>
      </c>
      <c r="F147" s="20" t="s">
        <v>80</v>
      </c>
      <c r="G147" s="21">
        <v>16</v>
      </c>
      <c r="H147" s="22">
        <v>0</v>
      </c>
      <c r="I147" s="22">
        <f>ROUND(ROUND(H147,2)*ROUND(G147,3),2)</f>
        <v>0</v>
      </c>
      <c r="O147">
        <f>(I147*21)/100</f>
        <v>0</v>
      </c>
      <c r="P147" t="s">
        <v>10</v>
      </c>
    </row>
    <row r="148" spans="1:16" x14ac:dyDescent="0.2">
      <c r="A148" s="23" t="s">
        <v>44</v>
      </c>
      <c r="E148" s="24" t="s">
        <v>41</v>
      </c>
    </row>
    <row r="149" spans="1:16" x14ac:dyDescent="0.2">
      <c r="A149" s="25" t="s">
        <v>45</v>
      </c>
      <c r="E149" s="26" t="s">
        <v>41</v>
      </c>
    </row>
    <row r="150" spans="1:16" ht="178.5" x14ac:dyDescent="0.2">
      <c r="A150" t="s">
        <v>47</v>
      </c>
      <c r="E150" s="24" t="s">
        <v>131</v>
      </c>
    </row>
    <row r="151" spans="1:16" x14ac:dyDescent="0.2">
      <c r="A151" s="17" t="s">
        <v>39</v>
      </c>
      <c r="B151" s="18" t="s">
        <v>172</v>
      </c>
      <c r="C151" s="18" t="s">
        <v>173</v>
      </c>
      <c r="D151" s="17" t="s">
        <v>41</v>
      </c>
      <c r="E151" s="19" t="s">
        <v>174</v>
      </c>
      <c r="F151" s="20" t="s">
        <v>80</v>
      </c>
      <c r="G151" s="21">
        <v>16</v>
      </c>
      <c r="H151" s="22">
        <v>0</v>
      </c>
      <c r="I151" s="22">
        <f>ROUND(ROUND(H151,2)*ROUND(G151,3),2)</f>
        <v>0</v>
      </c>
      <c r="O151">
        <f>(I151*21)/100</f>
        <v>0</v>
      </c>
      <c r="P151" t="s">
        <v>10</v>
      </c>
    </row>
    <row r="152" spans="1:16" x14ac:dyDescent="0.2">
      <c r="A152" s="23" t="s">
        <v>44</v>
      </c>
      <c r="E152" s="24" t="s">
        <v>41</v>
      </c>
    </row>
    <row r="153" spans="1:16" x14ac:dyDescent="0.2">
      <c r="A153" s="25" t="s">
        <v>45</v>
      </c>
      <c r="E153" s="26" t="s">
        <v>41</v>
      </c>
    </row>
    <row r="154" spans="1:16" ht="127.5" x14ac:dyDescent="0.2">
      <c r="A154" t="s">
        <v>47</v>
      </c>
      <c r="E154" s="24" t="s">
        <v>135</v>
      </c>
    </row>
    <row r="155" spans="1:16" x14ac:dyDescent="0.2">
      <c r="A155" s="17" t="s">
        <v>39</v>
      </c>
      <c r="B155" s="18" t="s">
        <v>175</v>
      </c>
      <c r="C155" s="18" t="s">
        <v>176</v>
      </c>
      <c r="D155" s="17" t="s">
        <v>41</v>
      </c>
      <c r="E155" s="19" t="s">
        <v>177</v>
      </c>
      <c r="F155" s="20" t="s">
        <v>80</v>
      </c>
      <c r="G155" s="21">
        <v>160</v>
      </c>
      <c r="H155" s="22">
        <v>0</v>
      </c>
      <c r="I155" s="22">
        <f>ROUND(ROUND(H155,2)*ROUND(G155,3),2)</f>
        <v>0</v>
      </c>
      <c r="O155">
        <f>(I155*21)/100</f>
        <v>0</v>
      </c>
      <c r="P155" t="s">
        <v>10</v>
      </c>
    </row>
    <row r="156" spans="1:16" x14ac:dyDescent="0.2">
      <c r="A156" s="23" t="s">
        <v>44</v>
      </c>
      <c r="E156" s="24" t="s">
        <v>41</v>
      </c>
    </row>
    <row r="157" spans="1:16" x14ac:dyDescent="0.2">
      <c r="A157" s="25" t="s">
        <v>45</v>
      </c>
      <c r="E157" s="26" t="s">
        <v>41</v>
      </c>
    </row>
    <row r="158" spans="1:16" ht="178.5" x14ac:dyDescent="0.2">
      <c r="A158" t="s">
        <v>47</v>
      </c>
      <c r="E158" s="24" t="s">
        <v>131</v>
      </c>
    </row>
    <row r="159" spans="1:16" x14ac:dyDescent="0.2">
      <c r="A159" s="17" t="s">
        <v>39</v>
      </c>
      <c r="B159" s="18" t="s">
        <v>178</v>
      </c>
      <c r="C159" s="18" t="s">
        <v>179</v>
      </c>
      <c r="D159" s="17" t="s">
        <v>41</v>
      </c>
      <c r="E159" s="19" t="s">
        <v>180</v>
      </c>
      <c r="F159" s="20" t="s">
        <v>80</v>
      </c>
      <c r="G159" s="21">
        <v>160</v>
      </c>
      <c r="H159" s="22">
        <v>0</v>
      </c>
      <c r="I159" s="22">
        <f>ROUND(ROUND(H159,2)*ROUND(G159,3),2)</f>
        <v>0</v>
      </c>
      <c r="O159">
        <f>(I159*21)/100</f>
        <v>0</v>
      </c>
      <c r="P159" t="s">
        <v>10</v>
      </c>
    </row>
    <row r="160" spans="1:16" x14ac:dyDescent="0.2">
      <c r="A160" s="23" t="s">
        <v>44</v>
      </c>
      <c r="E160" s="24" t="s">
        <v>41</v>
      </c>
    </row>
    <row r="161" spans="1:16" x14ac:dyDescent="0.2">
      <c r="A161" s="25" t="s">
        <v>45</v>
      </c>
      <c r="E161" s="26" t="s">
        <v>41</v>
      </c>
    </row>
    <row r="162" spans="1:16" ht="127.5" x14ac:dyDescent="0.2">
      <c r="A162" t="s">
        <v>47</v>
      </c>
      <c r="E162" s="24" t="s">
        <v>135</v>
      </c>
    </row>
    <row r="163" spans="1:16" x14ac:dyDescent="0.2">
      <c r="A163" s="17" t="s">
        <v>39</v>
      </c>
      <c r="B163" s="18" t="s">
        <v>181</v>
      </c>
      <c r="C163" s="18" t="s">
        <v>182</v>
      </c>
      <c r="D163" s="17" t="s">
        <v>41</v>
      </c>
      <c r="E163" s="19" t="s">
        <v>183</v>
      </c>
      <c r="F163" s="20" t="s">
        <v>80</v>
      </c>
      <c r="G163" s="21">
        <v>50</v>
      </c>
      <c r="H163" s="22">
        <v>0</v>
      </c>
      <c r="I163" s="22">
        <f>ROUND(ROUND(H163,2)*ROUND(G163,3),2)</f>
        <v>0</v>
      </c>
      <c r="O163">
        <f>(I163*21)/100</f>
        <v>0</v>
      </c>
      <c r="P163" t="s">
        <v>10</v>
      </c>
    </row>
    <row r="164" spans="1:16" x14ac:dyDescent="0.2">
      <c r="A164" s="23" t="s">
        <v>44</v>
      </c>
      <c r="E164" s="24" t="s">
        <v>41</v>
      </c>
    </row>
    <row r="165" spans="1:16" x14ac:dyDescent="0.2">
      <c r="A165" s="25" t="s">
        <v>45</v>
      </c>
      <c r="E165" s="26" t="s">
        <v>41</v>
      </c>
    </row>
    <row r="166" spans="1:16" ht="127.5" x14ac:dyDescent="0.2">
      <c r="A166" t="s">
        <v>47</v>
      </c>
      <c r="E166" s="24" t="s">
        <v>135</v>
      </c>
    </row>
    <row r="167" spans="1:16" x14ac:dyDescent="0.2">
      <c r="A167" s="17" t="s">
        <v>39</v>
      </c>
      <c r="B167" s="18" t="s">
        <v>184</v>
      </c>
      <c r="C167" s="18" t="s">
        <v>185</v>
      </c>
      <c r="D167" s="17" t="s">
        <v>41</v>
      </c>
      <c r="E167" s="19" t="s">
        <v>186</v>
      </c>
      <c r="F167" s="20" t="s">
        <v>51</v>
      </c>
      <c r="G167" s="21">
        <v>50</v>
      </c>
      <c r="H167" s="22">
        <v>0</v>
      </c>
      <c r="I167" s="22">
        <f>ROUND(ROUND(H167,2)*ROUND(G167,3),2)</f>
        <v>0</v>
      </c>
      <c r="O167">
        <f>(I167*21)/100</f>
        <v>0</v>
      </c>
      <c r="P167" t="s">
        <v>10</v>
      </c>
    </row>
    <row r="168" spans="1:16" x14ac:dyDescent="0.2">
      <c r="A168" s="23" t="s">
        <v>44</v>
      </c>
      <c r="E168" s="24" t="s">
        <v>41</v>
      </c>
    </row>
    <row r="169" spans="1:16" x14ac:dyDescent="0.2">
      <c r="A169" s="25" t="s">
        <v>45</v>
      </c>
      <c r="E169" s="26" t="s">
        <v>41</v>
      </c>
    </row>
    <row r="170" spans="1:16" ht="140.25" x14ac:dyDescent="0.2">
      <c r="A170" t="s">
        <v>47</v>
      </c>
      <c r="E170" s="24" t="s">
        <v>187</v>
      </c>
    </row>
    <row r="171" spans="1:16" ht="25.5" x14ac:dyDescent="0.2">
      <c r="A171" s="17" t="s">
        <v>39</v>
      </c>
      <c r="B171" s="18" t="s">
        <v>188</v>
      </c>
      <c r="C171" s="18" t="s">
        <v>189</v>
      </c>
      <c r="D171" s="17" t="s">
        <v>41</v>
      </c>
      <c r="E171" s="19" t="s">
        <v>190</v>
      </c>
      <c r="F171" s="20" t="s">
        <v>51</v>
      </c>
      <c r="G171" s="21">
        <v>50</v>
      </c>
      <c r="H171" s="22">
        <v>0</v>
      </c>
      <c r="I171" s="22">
        <f>ROUND(ROUND(H171,2)*ROUND(G171,3),2)</f>
        <v>0</v>
      </c>
      <c r="O171">
        <f>(I171*21)/100</f>
        <v>0</v>
      </c>
      <c r="P171" t="s">
        <v>10</v>
      </c>
    </row>
    <row r="172" spans="1:16" x14ac:dyDescent="0.2">
      <c r="A172" s="23" t="s">
        <v>44</v>
      </c>
      <c r="E172" s="24" t="s">
        <v>41</v>
      </c>
    </row>
    <row r="173" spans="1:16" x14ac:dyDescent="0.2">
      <c r="A173" s="25" t="s">
        <v>45</v>
      </c>
      <c r="E173" s="26" t="s">
        <v>41</v>
      </c>
    </row>
    <row r="174" spans="1:16" ht="102" x14ac:dyDescent="0.2">
      <c r="A174" t="s">
        <v>47</v>
      </c>
      <c r="E174" s="24" t="s">
        <v>191</v>
      </c>
    </row>
    <row r="175" spans="1:16" x14ac:dyDescent="0.2">
      <c r="A175" s="17" t="s">
        <v>39</v>
      </c>
      <c r="B175" s="18" t="s">
        <v>192</v>
      </c>
      <c r="C175" s="18" t="s">
        <v>193</v>
      </c>
      <c r="D175" s="17" t="s">
        <v>41</v>
      </c>
      <c r="E175" s="19" t="s">
        <v>194</v>
      </c>
      <c r="F175" s="20" t="s">
        <v>80</v>
      </c>
      <c r="G175" s="21">
        <v>2</v>
      </c>
      <c r="H175" s="22">
        <v>0</v>
      </c>
      <c r="I175" s="22">
        <f>ROUND(ROUND(H175,2)*ROUND(G175,3),2)</f>
        <v>0</v>
      </c>
      <c r="O175">
        <f>(I175*21)/100</f>
        <v>0</v>
      </c>
      <c r="P175" t="s">
        <v>10</v>
      </c>
    </row>
    <row r="176" spans="1:16" x14ac:dyDescent="0.2">
      <c r="A176" s="23" t="s">
        <v>44</v>
      </c>
      <c r="E176" s="24" t="s">
        <v>41</v>
      </c>
    </row>
    <row r="177" spans="1:16" x14ac:dyDescent="0.2">
      <c r="A177" s="25" t="s">
        <v>45</v>
      </c>
      <c r="E177" s="26" t="s">
        <v>41</v>
      </c>
    </row>
    <row r="178" spans="1:16" ht="127.5" x14ac:dyDescent="0.2">
      <c r="A178" t="s">
        <v>47</v>
      </c>
      <c r="E178" s="24" t="s">
        <v>195</v>
      </c>
    </row>
    <row r="179" spans="1:16" x14ac:dyDescent="0.2">
      <c r="A179" s="17" t="s">
        <v>39</v>
      </c>
      <c r="B179" s="18" t="s">
        <v>196</v>
      </c>
      <c r="C179" s="18" t="s">
        <v>197</v>
      </c>
      <c r="D179" s="17" t="s">
        <v>41</v>
      </c>
      <c r="E179" s="19" t="s">
        <v>198</v>
      </c>
      <c r="F179" s="20" t="s">
        <v>80</v>
      </c>
      <c r="G179" s="21">
        <v>4</v>
      </c>
      <c r="H179" s="22">
        <v>0</v>
      </c>
      <c r="I179" s="22">
        <f>ROUND(ROUND(H179,2)*ROUND(G179,3),2)</f>
        <v>0</v>
      </c>
      <c r="O179">
        <f>(I179*21)/100</f>
        <v>0</v>
      </c>
      <c r="P179" t="s">
        <v>10</v>
      </c>
    </row>
    <row r="180" spans="1:16" x14ac:dyDescent="0.2">
      <c r="A180" s="23" t="s">
        <v>44</v>
      </c>
      <c r="E180" s="24" t="s">
        <v>41</v>
      </c>
    </row>
    <row r="181" spans="1:16" x14ac:dyDescent="0.2">
      <c r="A181" s="25" t="s">
        <v>45</v>
      </c>
      <c r="E181" s="26" t="s">
        <v>41</v>
      </c>
    </row>
    <row r="182" spans="1:16" ht="127.5" x14ac:dyDescent="0.2">
      <c r="A182" t="s">
        <v>47</v>
      </c>
      <c r="E182" s="24" t="s">
        <v>195</v>
      </c>
    </row>
    <row r="183" spans="1:16" x14ac:dyDescent="0.2">
      <c r="A183" s="17" t="s">
        <v>39</v>
      </c>
      <c r="B183" s="50" t="s">
        <v>199</v>
      </c>
      <c r="C183" s="50" t="s">
        <v>200</v>
      </c>
      <c r="D183" s="51" t="s">
        <v>41</v>
      </c>
      <c r="E183" s="52" t="s">
        <v>201</v>
      </c>
      <c r="F183" s="53" t="s">
        <v>80</v>
      </c>
      <c r="G183" s="46">
        <v>4</v>
      </c>
      <c r="H183" s="54">
        <v>0</v>
      </c>
      <c r="I183" s="54">
        <f>ROUND(ROUND(H183,2)*ROUND(G183,3),2)</f>
        <v>0</v>
      </c>
      <c r="J183" s="55"/>
      <c r="O183">
        <f>(I183*21)/100</f>
        <v>0</v>
      </c>
      <c r="P183" t="s">
        <v>10</v>
      </c>
    </row>
    <row r="184" spans="1:16" x14ac:dyDescent="0.2">
      <c r="A184" s="23" t="s">
        <v>44</v>
      </c>
      <c r="B184" s="55"/>
      <c r="C184" s="55"/>
      <c r="D184" s="55"/>
      <c r="E184" s="56" t="s">
        <v>41</v>
      </c>
      <c r="F184" s="55"/>
      <c r="G184" s="55"/>
      <c r="H184" s="55"/>
      <c r="I184" s="55"/>
      <c r="J184" s="55"/>
    </row>
    <row r="185" spans="1:16" x14ac:dyDescent="0.2">
      <c r="A185" s="25" t="s">
        <v>45</v>
      </c>
      <c r="B185" s="55"/>
      <c r="C185" s="55"/>
      <c r="D185" s="55"/>
      <c r="E185" s="57" t="s">
        <v>41</v>
      </c>
      <c r="F185" s="55"/>
      <c r="G185" s="55"/>
      <c r="H185" s="55"/>
      <c r="I185" s="55"/>
      <c r="J185" s="55"/>
    </row>
    <row r="186" spans="1:16" ht="127.5" x14ac:dyDescent="0.2">
      <c r="A186" t="s">
        <v>47</v>
      </c>
      <c r="B186" s="55"/>
      <c r="C186" s="55"/>
      <c r="D186" s="55"/>
      <c r="E186" s="56" t="s">
        <v>195</v>
      </c>
      <c r="F186" s="55"/>
      <c r="G186" s="55"/>
      <c r="H186" s="55"/>
      <c r="I186" s="55"/>
      <c r="J186" s="55"/>
    </row>
    <row r="187" spans="1:16" x14ac:dyDescent="0.2">
      <c r="A187" s="17" t="s">
        <v>39</v>
      </c>
      <c r="B187" s="18" t="s">
        <v>202</v>
      </c>
      <c r="C187" s="18" t="s">
        <v>203</v>
      </c>
      <c r="D187" s="17" t="s">
        <v>41</v>
      </c>
      <c r="E187" s="19" t="s">
        <v>204</v>
      </c>
      <c r="F187" s="20" t="s">
        <v>80</v>
      </c>
      <c r="G187" s="21">
        <v>4</v>
      </c>
      <c r="H187" s="22">
        <v>0</v>
      </c>
      <c r="I187" s="22">
        <f>ROUND(ROUND(H187,2)*ROUND(G187,3),2)</f>
        <v>0</v>
      </c>
      <c r="O187">
        <f>(I187*21)/100</f>
        <v>0</v>
      </c>
      <c r="P187" t="s">
        <v>10</v>
      </c>
    </row>
    <row r="188" spans="1:16" x14ac:dyDescent="0.2">
      <c r="A188" s="23" t="s">
        <v>44</v>
      </c>
      <c r="E188" s="24" t="s">
        <v>41</v>
      </c>
    </row>
    <row r="189" spans="1:16" x14ac:dyDescent="0.2">
      <c r="A189" s="25" t="s">
        <v>45</v>
      </c>
      <c r="E189" s="26" t="s">
        <v>41</v>
      </c>
    </row>
    <row r="190" spans="1:16" ht="127.5" x14ac:dyDescent="0.2">
      <c r="A190" t="s">
        <v>47</v>
      </c>
      <c r="E190" s="24" t="s">
        <v>195</v>
      </c>
    </row>
    <row r="191" spans="1:16" x14ac:dyDescent="0.2">
      <c r="A191" s="17" t="s">
        <v>39</v>
      </c>
      <c r="B191" s="50" t="s">
        <v>205</v>
      </c>
      <c r="C191" s="50" t="s">
        <v>206</v>
      </c>
      <c r="D191" s="51" t="s">
        <v>41</v>
      </c>
      <c r="E191" s="52" t="s">
        <v>207</v>
      </c>
      <c r="F191" s="53" t="s">
        <v>80</v>
      </c>
      <c r="G191" s="46">
        <v>12</v>
      </c>
      <c r="H191" s="54">
        <v>0</v>
      </c>
      <c r="I191" s="54">
        <f>ROUND(ROUND(H191,2)*ROUND(G191,3),2)</f>
        <v>0</v>
      </c>
      <c r="J191" s="55" t="s">
        <v>279</v>
      </c>
      <c r="O191">
        <f>(I191*21)/100</f>
        <v>0</v>
      </c>
      <c r="P191" t="s">
        <v>10</v>
      </c>
    </row>
    <row r="192" spans="1:16" x14ac:dyDescent="0.2">
      <c r="A192" s="23" t="s">
        <v>44</v>
      </c>
      <c r="B192" s="55"/>
      <c r="C192" s="55"/>
      <c r="D192" s="55"/>
      <c r="E192" s="56" t="s">
        <v>41</v>
      </c>
      <c r="F192" s="55"/>
      <c r="G192" s="55"/>
      <c r="H192" s="55"/>
      <c r="I192" s="55"/>
      <c r="J192" s="55"/>
    </row>
    <row r="193" spans="1:16" x14ac:dyDescent="0.2">
      <c r="A193" s="25" t="s">
        <v>45</v>
      </c>
      <c r="B193" s="55"/>
      <c r="C193" s="55"/>
      <c r="D193" s="55"/>
      <c r="E193" s="57" t="s">
        <v>41</v>
      </c>
      <c r="F193" s="55"/>
      <c r="G193" s="55"/>
      <c r="H193" s="55"/>
      <c r="I193" s="55"/>
      <c r="J193" s="55"/>
    </row>
    <row r="194" spans="1:16" ht="165.75" x14ac:dyDescent="0.2">
      <c r="A194" t="s">
        <v>47</v>
      </c>
      <c r="B194" s="55"/>
      <c r="C194" s="55"/>
      <c r="D194" s="55"/>
      <c r="E194" s="56" t="s">
        <v>208</v>
      </c>
      <c r="F194" s="55"/>
      <c r="G194" s="55"/>
      <c r="H194" s="55"/>
      <c r="I194" s="55"/>
      <c r="J194" s="55"/>
    </row>
    <row r="195" spans="1:16" x14ac:dyDescent="0.2">
      <c r="A195" s="17" t="s">
        <v>39</v>
      </c>
      <c r="B195" s="50" t="s">
        <v>209</v>
      </c>
      <c r="C195" s="50" t="s">
        <v>210</v>
      </c>
      <c r="D195" s="51" t="s">
        <v>41</v>
      </c>
      <c r="E195" s="52" t="s">
        <v>211</v>
      </c>
      <c r="F195" s="53" t="s">
        <v>80</v>
      </c>
      <c r="G195" s="46">
        <v>12</v>
      </c>
      <c r="H195" s="54">
        <v>0</v>
      </c>
      <c r="I195" s="54">
        <f>ROUND(ROUND(H195,2)*ROUND(G195,3),2)</f>
        <v>0</v>
      </c>
      <c r="J195" s="55"/>
      <c r="O195">
        <f>(I195*21)/100</f>
        <v>0</v>
      </c>
      <c r="P195" t="s">
        <v>10</v>
      </c>
    </row>
    <row r="196" spans="1:16" x14ac:dyDescent="0.2">
      <c r="A196" s="23" t="s">
        <v>44</v>
      </c>
      <c r="B196" s="55"/>
      <c r="C196" s="55"/>
      <c r="D196" s="55"/>
      <c r="E196" s="56" t="s">
        <v>41</v>
      </c>
      <c r="F196" s="55"/>
      <c r="G196" s="55"/>
      <c r="H196" s="55"/>
      <c r="I196" s="55"/>
      <c r="J196" s="55"/>
    </row>
    <row r="197" spans="1:16" x14ac:dyDescent="0.2">
      <c r="A197" s="25" t="s">
        <v>45</v>
      </c>
      <c r="B197" s="55"/>
      <c r="C197" s="55"/>
      <c r="D197" s="55"/>
      <c r="E197" s="57" t="s">
        <v>41</v>
      </c>
      <c r="F197" s="55"/>
      <c r="G197" s="55"/>
      <c r="H197" s="55"/>
      <c r="I197" s="55"/>
      <c r="J197" s="55"/>
    </row>
    <row r="198" spans="1:16" ht="127.5" x14ac:dyDescent="0.2">
      <c r="A198" t="s">
        <v>47</v>
      </c>
      <c r="B198" s="55"/>
      <c r="C198" s="55"/>
      <c r="D198" s="55"/>
      <c r="E198" s="56" t="s">
        <v>135</v>
      </c>
      <c r="F198" s="55"/>
      <c r="G198" s="55"/>
      <c r="H198" s="55"/>
      <c r="I198" s="55"/>
      <c r="J198" s="55"/>
    </row>
    <row r="199" spans="1:16" x14ac:dyDescent="0.2">
      <c r="A199" s="17" t="s">
        <v>39</v>
      </c>
      <c r="B199" s="18" t="s">
        <v>212</v>
      </c>
      <c r="C199" s="18" t="s">
        <v>213</v>
      </c>
      <c r="D199" s="17" t="s">
        <v>41</v>
      </c>
      <c r="E199" s="19" t="s">
        <v>214</v>
      </c>
      <c r="F199" s="20" t="s">
        <v>80</v>
      </c>
      <c r="G199" s="21">
        <v>16</v>
      </c>
      <c r="H199" s="22">
        <v>0</v>
      </c>
      <c r="I199" s="22">
        <f>ROUND(ROUND(H199,2)*ROUND(G199,3),2)</f>
        <v>0</v>
      </c>
      <c r="O199">
        <f>(I199*21)/100</f>
        <v>0</v>
      </c>
      <c r="P199" t="s">
        <v>10</v>
      </c>
    </row>
    <row r="200" spans="1:16" x14ac:dyDescent="0.2">
      <c r="A200" s="23" t="s">
        <v>44</v>
      </c>
      <c r="E200" s="24" t="s">
        <v>41</v>
      </c>
    </row>
    <row r="201" spans="1:16" x14ac:dyDescent="0.2">
      <c r="A201" s="25" t="s">
        <v>45</v>
      </c>
      <c r="E201" s="26" t="s">
        <v>41</v>
      </c>
    </row>
    <row r="202" spans="1:16" ht="165.75" x14ac:dyDescent="0.2">
      <c r="A202" t="s">
        <v>47</v>
      </c>
      <c r="E202" s="24" t="s">
        <v>208</v>
      </c>
    </row>
    <row r="203" spans="1:16" x14ac:dyDescent="0.2">
      <c r="A203" s="17" t="s">
        <v>39</v>
      </c>
      <c r="B203" s="18" t="s">
        <v>215</v>
      </c>
      <c r="C203" s="18" t="s">
        <v>216</v>
      </c>
      <c r="D203" s="17" t="s">
        <v>41</v>
      </c>
      <c r="E203" s="19" t="s">
        <v>217</v>
      </c>
      <c r="F203" s="20" t="s">
        <v>80</v>
      </c>
      <c r="G203" s="21">
        <v>16</v>
      </c>
      <c r="H203" s="22">
        <v>0</v>
      </c>
      <c r="I203" s="22">
        <f>ROUND(ROUND(H203,2)*ROUND(G203,3),2)</f>
        <v>0</v>
      </c>
      <c r="O203">
        <f>(I203*21)/100</f>
        <v>0</v>
      </c>
      <c r="P203" t="s">
        <v>10</v>
      </c>
    </row>
    <row r="204" spans="1:16" x14ac:dyDescent="0.2">
      <c r="A204" s="23" t="s">
        <v>44</v>
      </c>
      <c r="E204" s="24" t="s">
        <v>41</v>
      </c>
    </row>
    <row r="205" spans="1:16" x14ac:dyDescent="0.2">
      <c r="A205" s="25" t="s">
        <v>45</v>
      </c>
      <c r="E205" s="26" t="s">
        <v>41</v>
      </c>
    </row>
    <row r="206" spans="1:16" ht="127.5" x14ac:dyDescent="0.2">
      <c r="A206" t="s">
        <v>47</v>
      </c>
      <c r="E206" s="24" t="s">
        <v>135</v>
      </c>
    </row>
    <row r="207" spans="1:16" x14ac:dyDescent="0.2">
      <c r="A207" s="17" t="s">
        <v>39</v>
      </c>
      <c r="B207" s="18" t="s">
        <v>218</v>
      </c>
      <c r="C207" s="18" t="s">
        <v>219</v>
      </c>
      <c r="D207" s="17" t="s">
        <v>41</v>
      </c>
      <c r="E207" s="19" t="s">
        <v>220</v>
      </c>
      <c r="F207" s="20" t="s">
        <v>80</v>
      </c>
      <c r="G207" s="21">
        <v>2</v>
      </c>
      <c r="H207" s="22">
        <v>0</v>
      </c>
      <c r="I207" s="22">
        <f>ROUND(ROUND(H207,2)*ROUND(G207,3),2)</f>
        <v>0</v>
      </c>
      <c r="O207">
        <f>(I207*21)/100</f>
        <v>0</v>
      </c>
      <c r="P207" t="s">
        <v>10</v>
      </c>
    </row>
    <row r="208" spans="1:16" x14ac:dyDescent="0.2">
      <c r="A208" s="23" t="s">
        <v>44</v>
      </c>
      <c r="E208" s="24" t="s">
        <v>41</v>
      </c>
    </row>
    <row r="209" spans="1:16" x14ac:dyDescent="0.2">
      <c r="A209" s="25" t="s">
        <v>45</v>
      </c>
      <c r="E209" s="26" t="s">
        <v>41</v>
      </c>
    </row>
    <row r="210" spans="1:16" ht="165.75" x14ac:dyDescent="0.2">
      <c r="A210" t="s">
        <v>47</v>
      </c>
      <c r="E210" s="24" t="s">
        <v>208</v>
      </c>
    </row>
    <row r="211" spans="1:16" x14ac:dyDescent="0.2">
      <c r="A211" s="17" t="s">
        <v>39</v>
      </c>
      <c r="B211" s="18" t="s">
        <v>221</v>
      </c>
      <c r="C211" s="18" t="s">
        <v>222</v>
      </c>
      <c r="D211" s="17" t="s">
        <v>41</v>
      </c>
      <c r="E211" s="19" t="s">
        <v>223</v>
      </c>
      <c r="F211" s="20" t="s">
        <v>80</v>
      </c>
      <c r="G211" s="21">
        <v>2</v>
      </c>
      <c r="H211" s="22">
        <v>0</v>
      </c>
      <c r="I211" s="22">
        <f>ROUND(ROUND(H211,2)*ROUND(G211,3),2)</f>
        <v>0</v>
      </c>
      <c r="O211">
        <f>(I211*21)/100</f>
        <v>0</v>
      </c>
      <c r="P211" t="s">
        <v>10</v>
      </c>
    </row>
    <row r="212" spans="1:16" x14ac:dyDescent="0.2">
      <c r="A212" s="23" t="s">
        <v>44</v>
      </c>
      <c r="E212" s="24" t="s">
        <v>41</v>
      </c>
    </row>
    <row r="213" spans="1:16" x14ac:dyDescent="0.2">
      <c r="A213" s="25" t="s">
        <v>45</v>
      </c>
      <c r="E213" s="26" t="s">
        <v>41</v>
      </c>
    </row>
    <row r="214" spans="1:16" ht="127.5" x14ac:dyDescent="0.2">
      <c r="A214" t="s">
        <v>47</v>
      </c>
      <c r="E214" s="24" t="s">
        <v>135</v>
      </c>
    </row>
    <row r="215" spans="1:16" x14ac:dyDescent="0.2">
      <c r="A215" s="17" t="s">
        <v>39</v>
      </c>
      <c r="B215" s="50" t="s">
        <v>224</v>
      </c>
      <c r="C215" s="50" t="s">
        <v>225</v>
      </c>
      <c r="D215" s="51" t="s">
        <v>41</v>
      </c>
      <c r="E215" s="52" t="s">
        <v>226</v>
      </c>
      <c r="F215" s="53" t="s">
        <v>80</v>
      </c>
      <c r="G215" s="46">
        <v>8</v>
      </c>
      <c r="H215" s="54">
        <v>0</v>
      </c>
      <c r="I215" s="54">
        <f>ROUND(ROUND(H215,2)*ROUND(G215,3),2)</f>
        <v>0</v>
      </c>
      <c r="J215" s="55"/>
      <c r="O215">
        <f>(I215*21)/100</f>
        <v>0</v>
      </c>
      <c r="P215" t="s">
        <v>10</v>
      </c>
    </row>
    <row r="216" spans="1:16" x14ac:dyDescent="0.2">
      <c r="A216" s="23" t="s">
        <v>44</v>
      </c>
      <c r="B216" s="55"/>
      <c r="C216" s="55"/>
      <c r="D216" s="55"/>
      <c r="E216" s="56" t="s">
        <v>41</v>
      </c>
      <c r="F216" s="55"/>
      <c r="G216" s="55"/>
      <c r="H216" s="55"/>
      <c r="I216" s="55"/>
      <c r="J216" s="55"/>
    </row>
    <row r="217" spans="1:16" x14ac:dyDescent="0.2">
      <c r="A217" s="25" t="s">
        <v>45</v>
      </c>
      <c r="B217" s="55"/>
      <c r="C217" s="55"/>
      <c r="D217" s="55"/>
      <c r="E217" s="57" t="s">
        <v>41</v>
      </c>
      <c r="F217" s="55"/>
      <c r="G217" s="55"/>
      <c r="H217" s="55"/>
      <c r="I217" s="55"/>
      <c r="J217" s="55"/>
    </row>
    <row r="218" spans="1:16" ht="127.5" x14ac:dyDescent="0.2">
      <c r="A218" t="s">
        <v>47</v>
      </c>
      <c r="B218" s="55"/>
      <c r="C218" s="55"/>
      <c r="D218" s="55"/>
      <c r="E218" s="56" t="s">
        <v>227</v>
      </c>
      <c r="F218" s="55"/>
      <c r="G218" s="55"/>
      <c r="H218" s="55"/>
      <c r="I218" s="55"/>
      <c r="J218" s="55"/>
    </row>
    <row r="219" spans="1:16" x14ac:dyDescent="0.2">
      <c r="A219" s="17" t="s">
        <v>39</v>
      </c>
      <c r="B219" s="50" t="s">
        <v>228</v>
      </c>
      <c r="C219" s="50" t="s">
        <v>229</v>
      </c>
      <c r="D219" s="51" t="s">
        <v>41</v>
      </c>
      <c r="E219" s="52" t="s">
        <v>230</v>
      </c>
      <c r="F219" s="53" t="s">
        <v>80</v>
      </c>
      <c r="G219" s="46">
        <v>192</v>
      </c>
      <c r="H219" s="54">
        <v>0</v>
      </c>
      <c r="I219" s="54">
        <f>ROUND(ROUND(H219,2)*ROUND(G219,3),2)</f>
        <v>0</v>
      </c>
      <c r="J219" s="55"/>
      <c r="O219">
        <f>(I219*21)/100</f>
        <v>0</v>
      </c>
      <c r="P219" t="s">
        <v>10</v>
      </c>
    </row>
    <row r="220" spans="1:16" x14ac:dyDescent="0.2">
      <c r="A220" s="23" t="s">
        <v>44</v>
      </c>
      <c r="B220" s="55"/>
      <c r="C220" s="55"/>
      <c r="D220" s="55"/>
      <c r="E220" s="56" t="s">
        <v>41</v>
      </c>
      <c r="F220" s="55"/>
      <c r="G220" s="55"/>
      <c r="H220" s="55"/>
      <c r="I220" s="55"/>
      <c r="J220" s="55"/>
    </row>
    <row r="221" spans="1:16" x14ac:dyDescent="0.2">
      <c r="A221" s="25" t="s">
        <v>45</v>
      </c>
      <c r="B221" s="55"/>
      <c r="C221" s="55"/>
      <c r="D221" s="55"/>
      <c r="E221" s="57" t="s">
        <v>41</v>
      </c>
      <c r="F221" s="55"/>
      <c r="G221" s="55"/>
      <c r="H221" s="55"/>
      <c r="I221" s="55"/>
      <c r="J221" s="55"/>
    </row>
    <row r="222" spans="1:16" ht="140.25" x14ac:dyDescent="0.2">
      <c r="A222" t="s">
        <v>47</v>
      </c>
      <c r="B222" s="55"/>
      <c r="C222" s="55"/>
      <c r="D222" s="55"/>
      <c r="E222" s="56" t="s">
        <v>231</v>
      </c>
      <c r="F222" s="55"/>
      <c r="G222" s="55"/>
      <c r="H222" s="55"/>
      <c r="I222" s="55"/>
      <c r="J222" s="55"/>
    </row>
    <row r="223" spans="1:16" ht="25.5" x14ac:dyDescent="0.2">
      <c r="A223" s="17" t="s">
        <v>39</v>
      </c>
      <c r="B223" s="50" t="s">
        <v>232</v>
      </c>
      <c r="C223" s="50" t="s">
        <v>233</v>
      </c>
      <c r="D223" s="51" t="s">
        <v>41</v>
      </c>
      <c r="E223" s="52" t="s">
        <v>234</v>
      </c>
      <c r="F223" s="53" t="s">
        <v>80</v>
      </c>
      <c r="G223" s="46">
        <v>96</v>
      </c>
      <c r="H223" s="54">
        <v>0</v>
      </c>
      <c r="I223" s="54">
        <f>ROUND(ROUND(H223,2)*ROUND(G223,3),2)</f>
        <v>0</v>
      </c>
      <c r="J223" s="55"/>
      <c r="O223">
        <f>(I223*21)/100</f>
        <v>0</v>
      </c>
      <c r="P223" t="s">
        <v>10</v>
      </c>
    </row>
    <row r="224" spans="1:16" x14ac:dyDescent="0.2">
      <c r="A224" s="23" t="s">
        <v>44</v>
      </c>
      <c r="B224" s="55"/>
      <c r="C224" s="55"/>
      <c r="D224" s="55"/>
      <c r="E224" s="56" t="s">
        <v>41</v>
      </c>
      <c r="F224" s="55"/>
      <c r="G224" s="55"/>
      <c r="H224" s="55"/>
      <c r="I224" s="55"/>
      <c r="J224" s="55"/>
    </row>
    <row r="225" spans="1:16" x14ac:dyDescent="0.2">
      <c r="A225" s="25" t="s">
        <v>45</v>
      </c>
      <c r="B225" s="55"/>
      <c r="C225" s="55"/>
      <c r="D225" s="55"/>
      <c r="E225" s="57" t="s">
        <v>41</v>
      </c>
      <c r="F225" s="55"/>
      <c r="G225" s="55"/>
      <c r="H225" s="55"/>
      <c r="I225" s="55"/>
      <c r="J225" s="55"/>
    </row>
    <row r="226" spans="1:16" ht="63.75" x14ac:dyDescent="0.2">
      <c r="A226" t="s">
        <v>47</v>
      </c>
      <c r="B226" s="55"/>
      <c r="C226" s="55"/>
      <c r="D226" s="55"/>
      <c r="E226" s="56" t="s">
        <v>235</v>
      </c>
      <c r="F226" s="55"/>
      <c r="G226" s="55"/>
      <c r="H226" s="55"/>
      <c r="I226" s="55"/>
      <c r="J226" s="55"/>
    </row>
    <row r="227" spans="1:16" ht="25.5" x14ac:dyDescent="0.2">
      <c r="A227" s="17" t="s">
        <v>39</v>
      </c>
      <c r="B227" s="50" t="s">
        <v>236</v>
      </c>
      <c r="C227" s="50" t="s">
        <v>237</v>
      </c>
      <c r="D227" s="51" t="s">
        <v>41</v>
      </c>
      <c r="E227" s="52" t="s">
        <v>238</v>
      </c>
      <c r="F227" s="53" t="s">
        <v>122</v>
      </c>
      <c r="G227" s="46">
        <v>96</v>
      </c>
      <c r="H227" s="54">
        <v>0</v>
      </c>
      <c r="I227" s="54">
        <f>ROUND(ROUND(H227,2)*ROUND(G227,3),2)</f>
        <v>0</v>
      </c>
      <c r="J227" s="55"/>
      <c r="O227">
        <f>(I227*21)/100</f>
        <v>0</v>
      </c>
      <c r="P227" t="s">
        <v>10</v>
      </c>
    </row>
    <row r="228" spans="1:16" x14ac:dyDescent="0.2">
      <c r="A228" s="23" t="s">
        <v>44</v>
      </c>
      <c r="B228" s="55"/>
      <c r="C228" s="55"/>
      <c r="D228" s="55"/>
      <c r="E228" s="56" t="s">
        <v>41</v>
      </c>
      <c r="F228" s="55"/>
      <c r="G228" s="55"/>
      <c r="H228" s="55"/>
      <c r="I228" s="55"/>
      <c r="J228" s="55"/>
    </row>
    <row r="229" spans="1:16" x14ac:dyDescent="0.2">
      <c r="A229" s="25" t="s">
        <v>45</v>
      </c>
      <c r="B229" s="55"/>
      <c r="C229" s="55"/>
      <c r="D229" s="55"/>
      <c r="E229" s="57" t="s">
        <v>41</v>
      </c>
      <c r="F229" s="55"/>
      <c r="G229" s="55"/>
      <c r="H229" s="55"/>
      <c r="I229" s="55"/>
      <c r="J229" s="55"/>
    </row>
    <row r="230" spans="1:16" ht="127.5" x14ac:dyDescent="0.2">
      <c r="A230" t="s">
        <v>47</v>
      </c>
      <c r="B230" s="55"/>
      <c r="C230" s="55"/>
      <c r="D230" s="55"/>
      <c r="E230" s="56" t="s">
        <v>123</v>
      </c>
      <c r="F230" s="55"/>
      <c r="G230" s="55"/>
      <c r="H230" s="55"/>
      <c r="I230" s="55"/>
      <c r="J230" s="55"/>
    </row>
    <row r="231" spans="1:16" x14ac:dyDescent="0.2">
      <c r="A231" s="17" t="s">
        <v>39</v>
      </c>
      <c r="B231" s="18" t="s">
        <v>239</v>
      </c>
      <c r="C231" s="18" t="s">
        <v>240</v>
      </c>
      <c r="D231" s="17" t="s">
        <v>41</v>
      </c>
      <c r="E231" s="19" t="s">
        <v>241</v>
      </c>
      <c r="F231" s="20" t="s">
        <v>80</v>
      </c>
      <c r="G231" s="21">
        <v>6</v>
      </c>
      <c r="H231" s="22">
        <v>0</v>
      </c>
      <c r="I231" s="22">
        <f>ROUND(ROUND(H231,2)*ROUND(G231,3),2)</f>
        <v>0</v>
      </c>
      <c r="O231">
        <f>(I231*21)/100</f>
        <v>0</v>
      </c>
      <c r="P231" t="s">
        <v>10</v>
      </c>
    </row>
    <row r="232" spans="1:16" x14ac:dyDescent="0.2">
      <c r="A232" s="23" t="s">
        <v>44</v>
      </c>
      <c r="E232" s="24" t="s">
        <v>41</v>
      </c>
    </row>
    <row r="233" spans="1:16" x14ac:dyDescent="0.2">
      <c r="A233" s="25" t="s">
        <v>45</v>
      </c>
      <c r="E233" s="26" t="s">
        <v>41</v>
      </c>
    </row>
    <row r="234" spans="1:16" x14ac:dyDescent="0.2">
      <c r="A234" t="s">
        <v>47</v>
      </c>
      <c r="E234" s="24" t="s">
        <v>41</v>
      </c>
    </row>
    <row r="235" spans="1:16" x14ac:dyDescent="0.2">
      <c r="A235" s="17" t="s">
        <v>39</v>
      </c>
      <c r="B235" s="18" t="s">
        <v>242</v>
      </c>
      <c r="C235" s="18" t="s">
        <v>243</v>
      </c>
      <c r="D235" s="17" t="s">
        <v>41</v>
      </c>
      <c r="E235" s="19" t="s">
        <v>244</v>
      </c>
      <c r="F235" s="20" t="s">
        <v>80</v>
      </c>
      <c r="G235" s="21">
        <v>6</v>
      </c>
      <c r="H235" s="22">
        <v>0</v>
      </c>
      <c r="I235" s="22">
        <f>ROUND(ROUND(H235,2)*ROUND(G235,3),2)</f>
        <v>0</v>
      </c>
      <c r="O235">
        <f>(I235*21)/100</f>
        <v>0</v>
      </c>
      <c r="P235" t="s">
        <v>10</v>
      </c>
    </row>
    <row r="236" spans="1:16" x14ac:dyDescent="0.2">
      <c r="A236" s="23" t="s">
        <v>44</v>
      </c>
      <c r="E236" s="24" t="s">
        <v>41</v>
      </c>
    </row>
    <row r="237" spans="1:16" x14ac:dyDescent="0.2">
      <c r="A237" s="25" t="s">
        <v>45</v>
      </c>
      <c r="E237" s="26" t="s">
        <v>41</v>
      </c>
    </row>
    <row r="238" spans="1:16" x14ac:dyDescent="0.2">
      <c r="A238" t="s">
        <v>47</v>
      </c>
      <c r="E238" s="24" t="s">
        <v>41</v>
      </c>
    </row>
    <row r="239" spans="1:16" x14ac:dyDescent="0.2">
      <c r="A239" s="17" t="s">
        <v>39</v>
      </c>
      <c r="B239" s="18" t="s">
        <v>245</v>
      </c>
      <c r="C239" s="18" t="s">
        <v>246</v>
      </c>
      <c r="D239" s="17" t="s">
        <v>41</v>
      </c>
      <c r="E239" s="19" t="s">
        <v>247</v>
      </c>
      <c r="F239" s="20" t="s">
        <v>248</v>
      </c>
      <c r="G239" s="21">
        <v>1</v>
      </c>
      <c r="H239" s="22">
        <v>0</v>
      </c>
      <c r="I239" s="22">
        <f>ROUND(ROUND(H239,2)*ROUND(G239,3),2)</f>
        <v>0</v>
      </c>
      <c r="O239">
        <f>(I239*21)/100</f>
        <v>0</v>
      </c>
      <c r="P239" t="s">
        <v>10</v>
      </c>
    </row>
    <row r="240" spans="1:16" x14ac:dyDescent="0.2">
      <c r="A240" s="23" t="s">
        <v>44</v>
      </c>
      <c r="E240" s="24" t="s">
        <v>41</v>
      </c>
    </row>
    <row r="241" spans="1:18" x14ac:dyDescent="0.2">
      <c r="A241" s="25" t="s">
        <v>45</v>
      </c>
      <c r="E241" s="26" t="s">
        <v>41</v>
      </c>
    </row>
    <row r="242" spans="1:18" ht="153" x14ac:dyDescent="0.2">
      <c r="A242" t="s">
        <v>47</v>
      </c>
      <c r="E242" s="24" t="s">
        <v>249</v>
      </c>
    </row>
    <row r="243" spans="1:18" x14ac:dyDescent="0.2">
      <c r="A243" s="17" t="s">
        <v>39</v>
      </c>
      <c r="B243" s="18" t="s">
        <v>250</v>
      </c>
      <c r="C243" s="18" t="s">
        <v>251</v>
      </c>
      <c r="D243" s="17" t="s">
        <v>41</v>
      </c>
      <c r="E243" s="19" t="s">
        <v>252</v>
      </c>
      <c r="F243" s="20" t="s">
        <v>51</v>
      </c>
      <c r="G243" s="21">
        <v>10000</v>
      </c>
      <c r="H243" s="22">
        <v>0</v>
      </c>
      <c r="I243" s="22">
        <f>ROUND(ROUND(H243,2)*ROUND(G243,3),2)</f>
        <v>0</v>
      </c>
      <c r="O243">
        <f>(I243*21)/100</f>
        <v>0</v>
      </c>
      <c r="P243" t="s">
        <v>10</v>
      </c>
    </row>
    <row r="244" spans="1:18" x14ac:dyDescent="0.2">
      <c r="A244" s="23" t="s">
        <v>44</v>
      </c>
      <c r="E244" s="24" t="s">
        <v>41</v>
      </c>
    </row>
    <row r="245" spans="1:18" x14ac:dyDescent="0.2">
      <c r="A245" s="25" t="s">
        <v>45</v>
      </c>
      <c r="E245" s="26" t="s">
        <v>41</v>
      </c>
    </row>
    <row r="246" spans="1:18" ht="114.75" x14ac:dyDescent="0.2">
      <c r="A246" t="s">
        <v>47</v>
      </c>
      <c r="E246" s="24" t="s">
        <v>253</v>
      </c>
    </row>
    <row r="247" spans="1:18" ht="12.75" customHeight="1" x14ac:dyDescent="0.2">
      <c r="A247" s="3" t="s">
        <v>37</v>
      </c>
      <c r="B247" s="3"/>
      <c r="C247" s="27" t="s">
        <v>254</v>
      </c>
      <c r="D247" s="3"/>
      <c r="E247" s="15" t="s">
        <v>255</v>
      </c>
      <c r="F247" s="3"/>
      <c r="G247" s="3"/>
      <c r="H247" s="3"/>
      <c r="I247" s="28">
        <f>0+Q247</f>
        <v>0</v>
      </c>
      <c r="O247">
        <f>0+R247</f>
        <v>0</v>
      </c>
      <c r="Q247">
        <f>0+I248+I252+I256+I260+I264+I268</f>
        <v>0</v>
      </c>
      <c r="R247">
        <f>0+O248+O252+O256+O260+O264+O268</f>
        <v>0</v>
      </c>
    </row>
    <row r="248" spans="1:18" ht="25.5" x14ac:dyDescent="0.2">
      <c r="A248" s="17" t="s">
        <v>39</v>
      </c>
      <c r="B248" s="18" t="s">
        <v>256</v>
      </c>
      <c r="C248" s="18" t="s">
        <v>257</v>
      </c>
      <c r="D248" s="17" t="s">
        <v>258</v>
      </c>
      <c r="E248" s="19" t="s">
        <v>259</v>
      </c>
      <c r="F248" s="20" t="s">
        <v>260</v>
      </c>
      <c r="G248" s="21">
        <v>0.05</v>
      </c>
      <c r="H248" s="22">
        <v>0</v>
      </c>
      <c r="I248" s="22">
        <f>ROUND(ROUND(H248,2)*ROUND(G248,3),2)</f>
        <v>0</v>
      </c>
      <c r="O248">
        <f>(I248*21)/100</f>
        <v>0</v>
      </c>
      <c r="P248" t="s">
        <v>10</v>
      </c>
    </row>
    <row r="249" spans="1:18" x14ac:dyDescent="0.2">
      <c r="A249" s="23" t="s">
        <v>44</v>
      </c>
      <c r="E249" s="24" t="s">
        <v>261</v>
      </c>
    </row>
    <row r="250" spans="1:18" x14ac:dyDescent="0.2">
      <c r="A250" s="25" t="s">
        <v>45</v>
      </c>
      <c r="E250" s="26" t="s">
        <v>41</v>
      </c>
    </row>
    <row r="251" spans="1:18" ht="153" x14ac:dyDescent="0.2">
      <c r="A251" t="s">
        <v>47</v>
      </c>
      <c r="E251" s="24" t="s">
        <v>262</v>
      </c>
    </row>
    <row r="252" spans="1:18" ht="25.5" x14ac:dyDescent="0.2">
      <c r="A252" s="17" t="s">
        <v>39</v>
      </c>
      <c r="B252" s="18" t="s">
        <v>263</v>
      </c>
      <c r="C252" s="18" t="s">
        <v>264</v>
      </c>
      <c r="D252" s="17" t="s">
        <v>258</v>
      </c>
      <c r="E252" s="19" t="s">
        <v>265</v>
      </c>
      <c r="F252" s="20" t="s">
        <v>260</v>
      </c>
      <c r="G252" s="21">
        <v>0.5</v>
      </c>
      <c r="H252" s="22">
        <v>0</v>
      </c>
      <c r="I252" s="22">
        <f>ROUND(ROUND(H252,2)*ROUND(G252,3),2)</f>
        <v>0</v>
      </c>
      <c r="O252">
        <f>(I252*21)/100</f>
        <v>0</v>
      </c>
      <c r="P252" t="s">
        <v>10</v>
      </c>
    </row>
    <row r="253" spans="1:18" ht="25.5" x14ac:dyDescent="0.2">
      <c r="A253" s="23" t="s">
        <v>44</v>
      </c>
      <c r="E253" s="24" t="s">
        <v>266</v>
      </c>
    </row>
    <row r="254" spans="1:18" x14ac:dyDescent="0.2">
      <c r="A254" s="25" t="s">
        <v>45</v>
      </c>
      <c r="E254" s="26" t="s">
        <v>41</v>
      </c>
    </row>
    <row r="255" spans="1:18" ht="153" x14ac:dyDescent="0.2">
      <c r="A255" t="s">
        <v>47</v>
      </c>
      <c r="E255" s="24" t="s">
        <v>262</v>
      </c>
    </row>
    <row r="256" spans="1:18" ht="25.5" x14ac:dyDescent="0.2">
      <c r="A256" s="17" t="s">
        <v>39</v>
      </c>
      <c r="B256" s="18" t="s">
        <v>267</v>
      </c>
      <c r="C256" s="18" t="s">
        <v>268</v>
      </c>
      <c r="D256" s="17" t="s">
        <v>258</v>
      </c>
      <c r="E256" s="19" t="s">
        <v>269</v>
      </c>
      <c r="F256" s="20" t="s">
        <v>260</v>
      </c>
      <c r="G256" s="21">
        <v>0.5</v>
      </c>
      <c r="H256" s="22">
        <v>0</v>
      </c>
      <c r="I256" s="22">
        <f>ROUND(ROUND(H256,2)*ROUND(G256,3),2)</f>
        <v>0</v>
      </c>
      <c r="O256">
        <f>(I256*21)/100</f>
        <v>0</v>
      </c>
      <c r="P256" t="s">
        <v>10</v>
      </c>
    </row>
    <row r="257" spans="1:16" ht="25.5" x14ac:dyDescent="0.2">
      <c r="A257" s="23" t="s">
        <v>44</v>
      </c>
      <c r="E257" s="24" t="s">
        <v>266</v>
      </c>
    </row>
    <row r="258" spans="1:16" x14ac:dyDescent="0.2">
      <c r="A258" s="25" t="s">
        <v>45</v>
      </c>
      <c r="E258" s="26" t="s">
        <v>41</v>
      </c>
    </row>
    <row r="259" spans="1:16" ht="153" x14ac:dyDescent="0.2">
      <c r="A259" t="s">
        <v>47</v>
      </c>
      <c r="E259" s="24" t="s">
        <v>262</v>
      </c>
    </row>
    <row r="260" spans="1:16" ht="25.5" x14ac:dyDescent="0.2">
      <c r="A260" s="17" t="s">
        <v>39</v>
      </c>
      <c r="B260" s="18" t="s">
        <v>270</v>
      </c>
      <c r="C260" s="18" t="s">
        <v>271</v>
      </c>
      <c r="D260" s="17" t="s">
        <v>258</v>
      </c>
      <c r="E260" s="19" t="s">
        <v>272</v>
      </c>
      <c r="F260" s="20" t="s">
        <v>260</v>
      </c>
      <c r="G260" s="21">
        <v>0.05</v>
      </c>
      <c r="H260" s="22">
        <v>0</v>
      </c>
      <c r="I260" s="22">
        <f>ROUND(ROUND(H260,2)*ROUND(G260,3),2)</f>
        <v>0</v>
      </c>
      <c r="O260">
        <f>(I260*21)/100</f>
        <v>0</v>
      </c>
      <c r="P260" t="s">
        <v>10</v>
      </c>
    </row>
    <row r="261" spans="1:16" x14ac:dyDescent="0.2">
      <c r="A261" s="23" t="s">
        <v>44</v>
      </c>
      <c r="E261" s="24" t="s">
        <v>261</v>
      </c>
    </row>
    <row r="262" spans="1:16" x14ac:dyDescent="0.2">
      <c r="A262" s="25" t="s">
        <v>45</v>
      </c>
      <c r="E262" s="26" t="s">
        <v>41</v>
      </c>
    </row>
    <row r="263" spans="1:16" ht="153" x14ac:dyDescent="0.2">
      <c r="A263" t="s">
        <v>47</v>
      </c>
      <c r="E263" s="24" t="s">
        <v>262</v>
      </c>
    </row>
    <row r="264" spans="1:16" ht="25.5" x14ac:dyDescent="0.2">
      <c r="A264" s="17" t="s">
        <v>39</v>
      </c>
      <c r="B264" s="18" t="s">
        <v>273</v>
      </c>
      <c r="C264" s="18" t="s">
        <v>274</v>
      </c>
      <c r="D264" s="17" t="s">
        <v>258</v>
      </c>
      <c r="E264" s="19" t="s">
        <v>275</v>
      </c>
      <c r="F264" s="20" t="s">
        <v>260</v>
      </c>
      <c r="G264" s="21">
        <v>0.05</v>
      </c>
      <c r="H264" s="22">
        <v>0</v>
      </c>
      <c r="I264" s="22">
        <f>ROUND(ROUND(H264,2)*ROUND(G264,3),2)</f>
        <v>0</v>
      </c>
      <c r="O264">
        <f>(I264*21)/100</f>
        <v>0</v>
      </c>
      <c r="P264" t="s">
        <v>10</v>
      </c>
    </row>
    <row r="265" spans="1:16" x14ac:dyDescent="0.2">
      <c r="A265" s="23" t="s">
        <v>44</v>
      </c>
      <c r="E265" s="24" t="s">
        <v>261</v>
      </c>
    </row>
    <row r="266" spans="1:16" x14ac:dyDescent="0.2">
      <c r="A266" s="25" t="s">
        <v>45</v>
      </c>
      <c r="E266" s="26" t="s">
        <v>41</v>
      </c>
    </row>
    <row r="267" spans="1:16" ht="153" x14ac:dyDescent="0.2">
      <c r="A267" t="s">
        <v>47</v>
      </c>
      <c r="E267" s="24" t="s">
        <v>262</v>
      </c>
    </row>
    <row r="268" spans="1:16" ht="25.5" x14ac:dyDescent="0.2">
      <c r="A268" s="17" t="s">
        <v>39</v>
      </c>
      <c r="B268" s="18" t="s">
        <v>276</v>
      </c>
      <c r="C268" s="18" t="s">
        <v>277</v>
      </c>
      <c r="D268" s="17" t="s">
        <v>258</v>
      </c>
      <c r="E268" s="19" t="s">
        <v>278</v>
      </c>
      <c r="F268" s="20" t="s">
        <v>260</v>
      </c>
      <c r="G268" s="21">
        <v>0.05</v>
      </c>
      <c r="H268" s="22">
        <v>0</v>
      </c>
      <c r="I268" s="22">
        <f>ROUND(ROUND(H268,2)*ROUND(G268,3),2)</f>
        <v>0</v>
      </c>
      <c r="O268">
        <f>(I268*21)/100</f>
        <v>0</v>
      </c>
      <c r="P268" t="s">
        <v>10</v>
      </c>
    </row>
    <row r="269" spans="1:16" x14ac:dyDescent="0.2">
      <c r="A269" s="23" t="s">
        <v>44</v>
      </c>
      <c r="E269" s="24" t="s">
        <v>261</v>
      </c>
    </row>
    <row r="270" spans="1:16" x14ac:dyDescent="0.2">
      <c r="A270" s="25" t="s">
        <v>45</v>
      </c>
      <c r="E270" s="26" t="s">
        <v>41</v>
      </c>
    </row>
    <row r="271" spans="1:16" ht="153" x14ac:dyDescent="0.2">
      <c r="A271" t="s">
        <v>47</v>
      </c>
      <c r="E271" s="24" t="s">
        <v>262</v>
      </c>
    </row>
    <row r="272" spans="1:16" ht="25.5" x14ac:dyDescent="0.2">
      <c r="A272" s="17" t="s">
        <v>39</v>
      </c>
      <c r="B272" s="42">
        <v>66</v>
      </c>
      <c r="C272" s="42" t="s">
        <v>284</v>
      </c>
      <c r="D272" s="43" t="s">
        <v>41</v>
      </c>
      <c r="E272" s="44" t="s">
        <v>282</v>
      </c>
      <c r="F272" s="45" t="s">
        <v>106</v>
      </c>
      <c r="G272" s="46">
        <v>2.5499999999999998</v>
      </c>
      <c r="H272" s="47">
        <v>0</v>
      </c>
      <c r="I272" s="47">
        <f>ROUND(ROUND(H272,2)*ROUND(G272,3),2)</f>
        <v>0</v>
      </c>
      <c r="J272" s="41"/>
      <c r="O272">
        <f>(I272*21)/100</f>
        <v>0</v>
      </c>
      <c r="P272" t="s">
        <v>10</v>
      </c>
    </row>
    <row r="273" spans="1:16" x14ac:dyDescent="0.2">
      <c r="A273" s="23" t="s">
        <v>44</v>
      </c>
      <c r="B273" s="41"/>
      <c r="C273" s="41"/>
      <c r="D273" s="41"/>
      <c r="E273" s="48" t="s">
        <v>41</v>
      </c>
      <c r="F273" s="41"/>
      <c r="G273" s="41"/>
      <c r="H273" s="41"/>
      <c r="I273" s="41"/>
      <c r="J273" s="41"/>
    </row>
    <row r="274" spans="1:16" x14ac:dyDescent="0.2">
      <c r="A274" s="25" t="s">
        <v>45</v>
      </c>
      <c r="B274" s="41"/>
      <c r="C274" s="41"/>
      <c r="D274" s="41"/>
      <c r="E274" s="49" t="s">
        <v>289</v>
      </c>
      <c r="F274" s="41"/>
      <c r="G274" s="41"/>
      <c r="H274" s="41"/>
      <c r="I274" s="41"/>
      <c r="J274" s="41"/>
    </row>
    <row r="275" spans="1:16" ht="183" customHeight="1" x14ac:dyDescent="0.2">
      <c r="A275" t="s">
        <v>47</v>
      </c>
      <c r="B275" s="41"/>
      <c r="C275" s="41"/>
      <c r="D275" s="41"/>
      <c r="E275" s="48" t="s">
        <v>283</v>
      </c>
      <c r="F275" s="41"/>
      <c r="G275" s="41"/>
      <c r="H275" s="41"/>
      <c r="I275" s="41"/>
      <c r="J275" s="41"/>
    </row>
    <row r="276" spans="1:16" ht="25.5" x14ac:dyDescent="0.2">
      <c r="A276" s="17" t="s">
        <v>39</v>
      </c>
      <c r="B276" s="42">
        <v>67</v>
      </c>
      <c r="C276" s="42" t="s">
        <v>280</v>
      </c>
      <c r="D276" s="43" t="s">
        <v>41</v>
      </c>
      <c r="E276" s="44" t="s">
        <v>281</v>
      </c>
      <c r="F276" s="45" t="s">
        <v>106</v>
      </c>
      <c r="G276" s="46">
        <v>0.45</v>
      </c>
      <c r="H276" s="47">
        <v>0</v>
      </c>
      <c r="I276" s="47">
        <f>ROUND(ROUND(H276,2)*ROUND(G276,3),2)</f>
        <v>0</v>
      </c>
      <c r="J276" s="41"/>
      <c r="O276">
        <f>(I276*21)/100</f>
        <v>0</v>
      </c>
      <c r="P276" t="s">
        <v>10</v>
      </c>
    </row>
    <row r="277" spans="1:16" x14ac:dyDescent="0.2">
      <c r="A277" s="23" t="s">
        <v>44</v>
      </c>
      <c r="B277" s="41"/>
      <c r="C277" s="41"/>
      <c r="D277" s="41"/>
      <c r="E277" s="48" t="s">
        <v>41</v>
      </c>
      <c r="F277" s="41"/>
      <c r="G277" s="41"/>
      <c r="H277" s="41"/>
      <c r="I277" s="41"/>
      <c r="J277" s="41"/>
    </row>
    <row r="278" spans="1:16" x14ac:dyDescent="0.2">
      <c r="A278" s="25" t="s">
        <v>45</v>
      </c>
      <c r="B278" s="41"/>
      <c r="C278" s="41"/>
      <c r="D278" s="41"/>
      <c r="E278" s="49" t="s">
        <v>285</v>
      </c>
      <c r="F278" s="41"/>
      <c r="G278" s="41"/>
      <c r="H278" s="41"/>
      <c r="I278" s="41"/>
      <c r="J278" s="41"/>
    </row>
    <row r="279" spans="1:16" ht="173.25" customHeight="1" x14ac:dyDescent="0.2">
      <c r="A279" t="s">
        <v>47</v>
      </c>
      <c r="B279" s="41"/>
      <c r="C279" s="41"/>
      <c r="D279" s="41"/>
      <c r="E279" s="48" t="s">
        <v>107</v>
      </c>
      <c r="F279" s="41"/>
      <c r="G279" s="41"/>
      <c r="H279" s="41"/>
      <c r="I279" s="41"/>
      <c r="J279" s="41"/>
    </row>
    <row r="280" spans="1:16" ht="25.5" x14ac:dyDescent="0.2">
      <c r="A280" s="17" t="s">
        <v>39</v>
      </c>
      <c r="B280" s="42">
        <v>68</v>
      </c>
      <c r="C280" s="42" t="s">
        <v>286</v>
      </c>
      <c r="D280" s="43" t="s">
        <v>41</v>
      </c>
      <c r="E280" s="44" t="s">
        <v>287</v>
      </c>
      <c r="F280" s="45" t="s">
        <v>51</v>
      </c>
      <c r="G280" s="46">
        <v>90</v>
      </c>
      <c r="H280" s="47">
        <v>0</v>
      </c>
      <c r="I280" s="47">
        <f>ROUND(ROUND(H280,2)*ROUND(G280,3),2)</f>
        <v>0</v>
      </c>
      <c r="J280" s="41"/>
      <c r="O280">
        <f>(I280*21)/100</f>
        <v>0</v>
      </c>
      <c r="P280" t="s">
        <v>10</v>
      </c>
    </row>
    <row r="281" spans="1:16" x14ac:dyDescent="0.2">
      <c r="A281" s="23" t="s">
        <v>44</v>
      </c>
      <c r="B281" s="41"/>
      <c r="C281" s="41"/>
      <c r="D281" s="41"/>
      <c r="E281" s="48" t="s">
        <v>41</v>
      </c>
      <c r="F281" s="41"/>
      <c r="G281" s="41"/>
      <c r="H281" s="41"/>
      <c r="I281" s="41"/>
      <c r="J281" s="41"/>
    </row>
    <row r="282" spans="1:16" x14ac:dyDescent="0.2">
      <c r="A282" s="25" t="s">
        <v>45</v>
      </c>
      <c r="B282" s="41"/>
      <c r="C282" s="41"/>
      <c r="D282" s="41"/>
      <c r="E282" s="49" t="s">
        <v>288</v>
      </c>
      <c r="F282" s="41"/>
      <c r="G282" s="41"/>
      <c r="H282" s="41"/>
      <c r="I282" s="41"/>
      <c r="J282" s="41"/>
    </row>
    <row r="283" spans="1:16" ht="144" customHeight="1" x14ac:dyDescent="0.2">
      <c r="A283" t="s">
        <v>47</v>
      </c>
      <c r="B283" s="41"/>
      <c r="C283" s="41"/>
      <c r="D283" s="41"/>
      <c r="E283" s="48" t="s">
        <v>111</v>
      </c>
      <c r="F283" s="41"/>
      <c r="G283" s="41"/>
      <c r="H283" s="41"/>
      <c r="I283" s="41"/>
      <c r="J283" s="41"/>
    </row>
    <row r="284" spans="1:16" x14ac:dyDescent="0.2">
      <c r="A284" s="17" t="s">
        <v>39</v>
      </c>
      <c r="B284" s="42">
        <v>69</v>
      </c>
      <c r="C284" s="42" t="s">
        <v>292</v>
      </c>
      <c r="D284" s="43" t="s">
        <v>41</v>
      </c>
      <c r="E284" s="44" t="s">
        <v>293</v>
      </c>
      <c r="F284" s="45" t="s">
        <v>80</v>
      </c>
      <c r="G284" s="46">
        <v>2</v>
      </c>
      <c r="H284" s="47">
        <v>0</v>
      </c>
      <c r="I284" s="47">
        <f>ROUND(ROUND(H284,2)*ROUND(G284,3),2)</f>
        <v>0</v>
      </c>
      <c r="J284" s="41"/>
      <c r="O284">
        <f>(I284*21)/100</f>
        <v>0</v>
      </c>
      <c r="P284" t="s">
        <v>10</v>
      </c>
    </row>
    <row r="285" spans="1:16" x14ac:dyDescent="0.2">
      <c r="A285" s="23" t="s">
        <v>44</v>
      </c>
      <c r="B285" s="41"/>
      <c r="C285" s="41"/>
      <c r="D285" s="41"/>
      <c r="E285" s="48" t="s">
        <v>41</v>
      </c>
      <c r="F285" s="41"/>
      <c r="G285" s="41"/>
      <c r="H285" s="41"/>
      <c r="I285" s="41"/>
      <c r="J285" s="41"/>
    </row>
    <row r="286" spans="1:16" x14ac:dyDescent="0.2">
      <c r="A286" s="25" t="s">
        <v>45</v>
      </c>
      <c r="B286" s="41"/>
      <c r="C286" s="41"/>
      <c r="D286" s="41"/>
      <c r="E286" s="49" t="s">
        <v>41</v>
      </c>
      <c r="F286" s="41"/>
      <c r="G286" s="41"/>
      <c r="H286" s="41"/>
      <c r="I286" s="41"/>
      <c r="J286" s="41"/>
    </row>
    <row r="287" spans="1:16" ht="135.75" customHeight="1" x14ac:dyDescent="0.2">
      <c r="A287" t="s">
        <v>47</v>
      </c>
      <c r="B287" s="41"/>
      <c r="C287" s="41"/>
      <c r="D287" s="41"/>
      <c r="E287" s="48" t="s">
        <v>195</v>
      </c>
      <c r="F287" s="41"/>
      <c r="G287" s="41"/>
      <c r="H287" s="41"/>
      <c r="I287" s="41"/>
      <c r="J287" s="41"/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D.1.2.5_PS 04-14-03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2023-04-04T06:56:45Z</dcterms:created>
  <dcterms:modified xsi:type="dcterms:W3CDTF">2023-06-07T19:08:51Z</dcterms:modified>
</cp:coreProperties>
</file>