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Horák\SOUTĚŽ_Rekonstrukce ŽST. Brno - Královo Pole_PDPS konečná\Dotazy uchazečů\"/>
    </mc:Choice>
  </mc:AlternateContent>
  <bookViews>
    <workbookView xWindow="0" yWindow="0" windowWidth="28800" windowHeight="13830"/>
  </bookViews>
  <sheets>
    <sheet name="SO 90-9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5" i="1" l="1"/>
  <c r="O145" i="1" s="1"/>
  <c r="I141" i="1"/>
  <c r="O141" i="1" s="1"/>
  <c r="I137" i="1"/>
  <c r="O137" i="1" s="1"/>
  <c r="I133" i="1"/>
  <c r="O133" i="1" s="1"/>
  <c r="I129" i="1"/>
  <c r="O129" i="1" s="1"/>
  <c r="I125" i="1"/>
  <c r="O125" i="1" s="1"/>
  <c r="I121" i="1"/>
  <c r="O121" i="1" s="1"/>
  <c r="I117" i="1"/>
  <c r="O117" i="1" s="1"/>
  <c r="I113" i="1"/>
  <c r="O113" i="1" s="1"/>
  <c r="I109" i="1"/>
  <c r="O109" i="1" s="1"/>
  <c r="I105" i="1"/>
  <c r="O105" i="1" s="1"/>
  <c r="I101" i="1"/>
  <c r="O101" i="1" s="1"/>
  <c r="I97" i="1"/>
  <c r="O97" i="1" s="1"/>
  <c r="I93" i="1"/>
  <c r="O93" i="1" s="1"/>
  <c r="I89" i="1"/>
  <c r="O89" i="1" s="1"/>
  <c r="I85" i="1"/>
  <c r="O85" i="1" s="1"/>
  <c r="I81" i="1"/>
  <c r="O81" i="1" s="1"/>
  <c r="I77" i="1"/>
  <c r="O77" i="1" s="1"/>
  <c r="I73" i="1"/>
  <c r="O73" i="1" s="1"/>
  <c r="I69" i="1"/>
  <c r="O69" i="1" s="1"/>
  <c r="I65" i="1"/>
  <c r="O65" i="1" s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I29" i="1"/>
  <c r="O29" i="1" s="1"/>
  <c r="I25" i="1"/>
  <c r="O25" i="1" s="1"/>
  <c r="I21" i="1"/>
  <c r="O21" i="1" s="1"/>
  <c r="I17" i="1"/>
  <c r="O17" i="1" s="1"/>
  <c r="I13" i="1"/>
  <c r="O13" i="1" s="1"/>
  <c r="I9" i="1"/>
  <c r="O9" i="1" s="1"/>
  <c r="R8" i="1" l="1"/>
  <c r="O8" i="1" s="1"/>
  <c r="O2" i="1" s="1"/>
  <c r="Q8" i="1"/>
  <c r="I8" i="1" s="1"/>
  <c r="I3" i="1" s="1"/>
</calcChain>
</file>

<file path=xl/sharedStrings.xml><?xml version="1.0" encoding="utf-8"?>
<sst xmlns="http://schemas.openxmlformats.org/spreadsheetml/2006/main" count="498" uniqueCount="152">
  <si>
    <t>ASPE10</t>
  </si>
  <si>
    <t>Firma: SUDOP BRNO, spol. s r.o.</t>
  </si>
  <si>
    <t>3</t>
  </si>
  <si>
    <t>Soupis prací objektu</t>
  </si>
  <si>
    <t>S</t>
  </si>
  <si>
    <t xml:space="preserve">Stavba: </t>
  </si>
  <si>
    <t>20062</t>
  </si>
  <si>
    <t>Rekonstrukce žst. Brno - Královo Pole PDPS 04/2023</t>
  </si>
  <si>
    <t>SO 90-90</t>
  </si>
  <si>
    <t>0,00</t>
  </si>
  <si>
    <t>2</t>
  </si>
  <si>
    <t>O</t>
  </si>
  <si>
    <t>Rozpočet:</t>
  </si>
  <si>
    <t>Likvidace odpadů včetně dopravy</t>
  </si>
  <si>
    <t>15,00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</si>
  <si>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</si>
  <si>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</si>
  <si>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</si>
  <si>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</si>
  <si>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</si>
  <si>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</si>
  <si>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</si>
  <si>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</si>
  <si>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21,00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</si>
  <si>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</si>
  <si>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</si>
  <si>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</si>
  <si>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</si>
  <si>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</si>
  <si>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</si>
  <si>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</si>
  <si>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</si>
  <si>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</si>
  <si>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</si>
  <si>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990</t>
  </si>
  <si>
    <t>Poplatky za skládky</t>
  </si>
  <si>
    <t>P</t>
  </si>
  <si>
    <t>R015111</t>
  </si>
  <si>
    <t>90</t>
  </si>
  <si>
    <t>POPLATKY ZA LIKVIDACI ODPADŮ NEKONTAMINOVANÝCH - 17 05 04 VYTĚŽENÉ ZEMINY A HORNINY - I. TŘÍDA TĚŽITELNOSTI VČETNĚ DOPRAVY</t>
  </si>
  <si>
    <t>T</t>
  </si>
  <si>
    <t>PP</t>
  </si>
  <si>
    <t>Evidenční položka</t>
  </si>
  <si>
    <t>VV</t>
  </si>
  <si>
    <t/>
  </si>
  <si>
    <t>TS</t>
  </si>
  <si>
    <t>R015112</t>
  </si>
  <si>
    <t>POPLATKY ZA LIKVIDACI ODPADŮ NEKONTAMINOVANÝCH - 17 05 04 VYTĚŽENÉ ZEMINY A HORNINY - II. TŘÍDA TĚŽITELNOSTI VČETNĚ DOPRAVY</t>
  </si>
  <si>
    <t>1. Položka obsahuje:         
 – veškeré poplatky provozovateli skládky, recyklační linky nebo jiného zařízení na zpracování nebo likvidaci odpadů související s převzetím, uložením, zpracováním nebo likvidací odpadu         
 – náklady spojené s dopravou z místa stavby na místo převzetí provozovatelem skládky, recyklační linky nebo jiného zařízení na zpracování nebo likvidaci odpadů          
 – náklady spojené s vyložením a manipulací s materiálem v místě skládky          
2. Položka neobsahuje:         
 – náklady spojené s naložením a manipulací materiálem          
3. Způsob měření:         
Tunou se rozumí hmotnost odpadu vytříděného v souladu se zákonem č. 541/2020 Sb., o nakládání s odpady, v platném znění.</t>
  </si>
  <si>
    <t>R015113</t>
  </si>
  <si>
    <t>POPLATKY ZA LIKVIDACI ODPADŮ NEKONTAMINOVANÝCH - 17 05 04 VYTĚŽENÉ ZEMINY A HORNINY - III. TŘÍDA TĚŽITELNOSTI VČETNĚ DOPRAVY</t>
  </si>
  <si>
    <t>R015120</t>
  </si>
  <si>
    <t>POPLATKY ZA LIKVIDACI ODPADŮ NEKONTAMINOVANÝCH - 17 01 07 STAVEBNÍ A DEMOLIČNÍ SUŤ VČETNĚ DOPRAVY</t>
  </si>
  <si>
    <t>R015121</t>
  </si>
  <si>
    <t>POPLATKY ZA LIKVIDACI ODPADŮ NEKONTAMINOVANÝCH - 17 09 04 SMĚSNÉ STAVEBNÍ A DEMOLIČNÍ ODPADY Z INTERIÉRŮ BUDOV, RÁMY OKEN SE SKLENĚNOU VÝPLNÍ, VČETNĚ DOPRAVY</t>
  </si>
  <si>
    <t>R015130</t>
  </si>
  <si>
    <t>POPLATKY ZA LIKVIDACI ODPADŮ NEKONTAMINOVANÝCH - 17 03 02 VYBOURANÝ ASFALTOVÝ BETON BEZ DEHTU VČETNĚ DOPRAVY</t>
  </si>
  <si>
    <t>7</t>
  </si>
  <si>
    <t>R015140</t>
  </si>
  <si>
    <t>POPLATKY ZA LIKVIDACI ODPADŮ NEKONTAMINOVANÝCH - 17 01 01 BETON Z DEMOLIC OBJEKTŮ, ZÁKLADŮ TV, KŮLY A SLOUPY VČETNĚ DOPRAVY</t>
  </si>
  <si>
    <t>8</t>
  </si>
  <si>
    <t>R015150</t>
  </si>
  <si>
    <t>POPLATKY ZA LIKVIDACI ODPADŮ NEKONTAMINOVANÝCH - 17 05 08 ŠTĚRK Z KOLEJIŠTĚ (ODPAD PO RECYKLACI) VČETNĚ DOPRAVY</t>
  </si>
  <si>
    <t>R015160</t>
  </si>
  <si>
    <t>POPLATKY ZA LIKVIDACI ODPADŮ NEKONTAMINOVANÝCH - 02 01 03 SMÝCENÉ STROMY A KEŘE VČETNĚ DOPRAVY</t>
  </si>
  <si>
    <t>1. Položka obsahuje:        
 – veškeré poplatky provozovateli skládky, recyklační linky nebo jiného zařízení na zpracování nebo likvidaci odpadů související s převzetím, uložením, zpracováním nebo likvidací odpadu        
 – náklady spojené s dopravou z místa stavby na místo převzetí provozovatelem skládky, recyklační linky nebo jiného zařízení na zpracování nebo likvidaci odpadů         
 – náklady spojené s vyložením a manipulací s materiálem v místě skládky         
2. Položka neobsahuje:        
 – náklady spojené s naložením a manipulací materiálem         
3. Způsob měření:        
Tunou se rozumí hmotnost odpadu vytříděného v souladu se zákonem č. 541/2020 Sb., o nakládání s odpady, v platném znění.</t>
  </si>
  <si>
    <t>R015170</t>
  </si>
  <si>
    <t>POPLATKY ZA LIKVIDACI ODPADŮ NEKONTAMINOVANÝCH - 17 02 01 DŘEVO PO STAVEBNÍM POUŽITÍ, Z DEMOLIC VČETNĚ DOPRAVY</t>
  </si>
  <si>
    <t>11</t>
  </si>
  <si>
    <t>R015210</t>
  </si>
  <si>
    <t>POPLATKY ZA LIKVIDACI ODPADŮ NEKONTAMINOVANÝCH - 17 01 01 ŽELEZNIČNÍ PRAŽCE BETONOVÉ VČETNĚ DOPRAVY</t>
  </si>
  <si>
    <t>12</t>
  </si>
  <si>
    <t>R015230</t>
  </si>
  <si>
    <t>POPLATKY ZA LIKVIDACI ODPADŮ NEKONTAMINOVANÝCH - 16 02 14 TRAFO BEZ NÁPLNĚ PCB A ŠKODLIVIN VČETNĚ DOPRAVY</t>
  </si>
  <si>
    <t>Evidenční položka         
Výzisk - přebírá Správa železnic</t>
  </si>
  <si>
    <t>13</t>
  </si>
  <si>
    <t>R015240</t>
  </si>
  <si>
    <t>POPLATKY ZA LIKVIDACI ODPADŮ NEKONTAMINOVANÝCH - 20 03 01 SMĚSNÝ KOMUNÁLNÍ ODPAD, VČETNĚ DOPRAVY</t>
  </si>
  <si>
    <t>14</t>
  </si>
  <si>
    <t>R015250</t>
  </si>
  <si>
    <t>POPLATKY ZA LIKVIDACI ODPADŮ NEKONTAMINOVANÝCH - 17 02 03 PLASTY: POLYETYLÉNOVÉ PODLOŽKY (ŽEL. SVRŠEK), HDPE TRUBKY, KANALIZAČNÍ TRUBKY, VČETNĚ DOPRAVY</t>
  </si>
  <si>
    <t>15</t>
  </si>
  <si>
    <t>R015260</t>
  </si>
  <si>
    <t>POPLATKY ZA LIKVIDACI ODPADŮ NEKONTAMINOVANÝCH - 07 02 99 PRYŽOVÉ PODLOŽKY (ŽEL. SVRŠEK), VČETNĚ DOPRAVY</t>
  </si>
  <si>
    <t>16</t>
  </si>
  <si>
    <t>R015270</t>
  </si>
  <si>
    <t>POPLATKY ZA LIKVIDACI ODPADŮ NEKONTAMINOVANÝCH - 17 01 03 IZOLÁTORY PORCELÁNOVÉ VČETNĚ DOPRAVY</t>
  </si>
  <si>
    <t>17</t>
  </si>
  <si>
    <t>R015310</t>
  </si>
  <si>
    <t>POPLATKY ZA LIKVIDACI ODPADŮ NEKONTAMINOVANÝCH - 16 02 14 ELEKTROŠROT (VYŘAZENÁ ELEKTRICKÁ ZAŘÍZENÍ A PŘÍSTROJE), VČETNĚ DOPRAVY</t>
  </si>
  <si>
    <t>18</t>
  </si>
  <si>
    <t>R015420</t>
  </si>
  <si>
    <t>POPLATKY ZA LIKVIDACI ODPADŮ NEKONTAMINOVANÝCH - 17 06 04 ZBYTKY IZOLAČNÍCH MATERIÁLŮ VČETNĚ DOPRAVY</t>
  </si>
  <si>
    <t>19</t>
  </si>
  <si>
    <t>R015510</t>
  </si>
  <si>
    <t>POPLATKY ZA LIKVIDACI ODPADŮ NEBEZPEČNÝCH - 17 05 07* ŠTĚRK Z KOLEJIŠTĚ (VÝHYBKY) LOKÁLNĚ ZNEČIŠTĚNÁ NEBEZPEČNÝMI LÁTKAMI (NAPŘ. As, Pb) - SKLÁDKA S-NO, VČETNĚ DOPRAVY</t>
  </si>
  <si>
    <t>Evidenční položka         
N odpad: nebezpečné látky: těžké kovy a pod. (třída vyluhovatelnosti překračuje I, a II. třídu a nepřekračuje III. třídu dle vyhlášky 294/2005 Sb.)         
Způsob likvidace: skládka S-NO</t>
  </si>
  <si>
    <t>20</t>
  </si>
  <si>
    <t>R015512</t>
  </si>
  <si>
    <t>POPLATKY ZA LIKVIDACI ODPADŮ NEBEZPEČNÝCH - 17 05 03* ZEMINA Z KOLEJIŠTĚ (VÝHYBKY) LOKÁLNĚ ZNEČIŠTĚNÁ ROPNÝMI LÁTKAMI - BIODEGRADACE, VČETNĚ DOPRAVY</t>
  </si>
  <si>
    <t>Evidenční položka         
N odpad: nebezpečné látky: ropné látky          
Způsob likvidace: biodegradace</t>
  </si>
  <si>
    <t>21</t>
  </si>
  <si>
    <t>R015513</t>
  </si>
  <si>
    <t>POPLATKY ZA LIKVIDACI ODPADŮ NEBEZPEČNÝCH - 17 05 03* ZEMINA Z KOLEJIŠTĚ (VÝHYBKY) LOKÁLNĚ ZNEČIŠTĚNÁ NEBEZPEČNÝMI LÁTKAMI (NAPŘ. As, Pb) - SKLÁDKA S-NO, VČETNĚ DOPRAVY</t>
  </si>
  <si>
    <t>22</t>
  </si>
  <si>
    <t>R015520</t>
  </si>
  <si>
    <t>POPLATKY ZA LIKVIDACI ODPADŮ NEBEZPEČNÝCH - 17 02 04* ŽELEZNIČNÍ PRAŽCE DŘEVĚNÉ, KŮLY A SLOUPY DŘEVĚNÉ, MOSTNICE - IMPREGNACE NEBEZPEČNÝMI LÁTKAMI, VČETNĚ DOPRAVY</t>
  </si>
  <si>
    <t>Evidenční položka         
N odpad: nebezpečné látky: těžké kovy a pod.          
Způsob likvidace: spalovna N odpadu, skládka S-NO</t>
  </si>
  <si>
    <t>23</t>
  </si>
  <si>
    <t>R015540</t>
  </si>
  <si>
    <t>POPLATKY ZA LIKVIDACI ODPADŮ NEBEZPEČNÝCH - 17 04 09* - KOVOVÝ ODPAD (VÝHYBKY) ZNEČIŠTĚNÉ MAZADLY, VČETNĚ DOPRAVY</t>
  </si>
  <si>
    <t>Evidenční položka         
N odpad: nebezpečné látky: těžké kovy, ropné látky a pod.          
Způsob likvidace: výkup, druhotná surovina</t>
  </si>
  <si>
    <t>24</t>
  </si>
  <si>
    <t>R015570</t>
  </si>
  <si>
    <t>POPLATKY ZA LIKVIDACI ODPADŮ NEBEZPEČNÝCH - 17 03 01* ASFALTOVÉ SMĚSI OBSAHUJÍCÍ DEHET (VOZOVKA, IZOLACE, STAVEBNÍ NÁTĚRY), VČETNĚ DOPRAVY</t>
  </si>
  <si>
    <t>Evidenční položka         
N odpad: nebezpečné látky:dehet (třída vyluhovatelnosti překračuje I, a II. třídu a nepřekračuje III. třídu dle vyhlášky 294/2005 Sb.)         
Způsob likvidace: skládka S-NO, spalovna N odpadu</t>
  </si>
  <si>
    <t>25</t>
  </si>
  <si>
    <t>R015640</t>
  </si>
  <si>
    <t>POPLATKY ZA LIKVIDACI ODPADŮ NEBEZPEČNÝCH - 16 06 01* OLOVĚNÉ AKUMULÁTORY, VČETNĚ DOPRAVY</t>
  </si>
  <si>
    <t>Evidenční položka         
N odpad: nebezpečné látky          
Způsob likvidace: likvidace oprávněnou osobou</t>
  </si>
  <si>
    <t>26</t>
  </si>
  <si>
    <t>R015650</t>
  </si>
  <si>
    <t>POPLATKY ZA LIKVIDACI ODPADŮ NEBEZPEČNÝCH - 16 06 02* NIKL - KADMIOVÉ BATERIE A AKUMULÁTORY, VČETNĚ DOPRAVY</t>
  </si>
  <si>
    <t>27</t>
  </si>
  <si>
    <t>R015655</t>
  </si>
  <si>
    <t>POPLATKY ZA LIKVIDACI ODPADŮ NEBEZPEČNÝCH - 16 06 05* JINÉ BATERIE A AKUMULÁTORY (NAPŘ. S LITHIEM), VČETNĚ DOPRAVY</t>
  </si>
  <si>
    <t>28</t>
  </si>
  <si>
    <t>R015680</t>
  </si>
  <si>
    <t>29</t>
  </si>
  <si>
    <t>R015810</t>
  </si>
  <si>
    <t>POPLATKY ZA LIKVIDACI ODPADŮ NEKONTAMINOVANÝCH - 17 04 05 - ŽELEZNÝ A OCELOVÝ ŠROT, VČETNĚ DOPRAVY</t>
  </si>
  <si>
    <t>Evidenční položka         
Druhotná surovina - výkup</t>
  </si>
  <si>
    <t>30</t>
  </si>
  <si>
    <t>R015820</t>
  </si>
  <si>
    <t>POPLATKY ZA LIKVIDACI ODPADŮ NEKONTAMINOVANÝCH - 17 04 07 - ŠROT SMĚSNÝCH KOVŮ, VČETNĚ DOPRAVY</t>
  </si>
  <si>
    <t>31</t>
  </si>
  <si>
    <t>R015840</t>
  </si>
  <si>
    <t>POPLATKY ZA LIKVIDACI ODPADŮ NEKONTAMINOVANÝCH - 17 04 01 - ODPAD MĚDI A JEJÍCH SLITIN, VČETNĚ DOPRAVY</t>
  </si>
  <si>
    <t>32</t>
  </si>
  <si>
    <t>R015890</t>
  </si>
  <si>
    <t>POPLATKY ZA LIKVIDACI ODPADŮ NEKONTAMINOVANÝCH - 17 04 11 - KABELY A VODIČE BEZ NEBEZPEČNÝCH LÁTEK, VČETNĚ DOPRAVY</t>
  </si>
  <si>
    <t>33</t>
  </si>
  <si>
    <t>R015910</t>
  </si>
  <si>
    <t>POPLATKY ZA LIKVIDACI ODPADŮ NEKONTAMINOVANÝCH - 15 01 02 - OBALY PLASTOVÉ, VČETNĚ DOPRAVY</t>
  </si>
  <si>
    <t>34</t>
  </si>
  <si>
    <t>R015920</t>
  </si>
  <si>
    <t>POPLATKY ZA LIKVIDACI ODPADŮ NEKONTAMINOVANÝCH - 15 01 01 - OBALY PAPÍROVÉ, VČETNĚ DOPRAVY</t>
  </si>
  <si>
    <t>35</t>
  </si>
  <si>
    <t>R015930</t>
  </si>
  <si>
    <t>POPLATKY ZA LIKVIDACI ODPADŮ NEKONTAMINOVANÝCH - 15 01 03 - OBALY DŘEVĚNÉ, VČETNĚ DOPRAVY</t>
  </si>
  <si>
    <t xml:space="preserve">POPLATKY ZA LIKVIDACI ODPADŮ NEBEZPEČNÝCH - 17 06 05* STAVEBNÍ MATERIÁLY OBSAHUJÍCÍ AZBEST, VČETNĚ DOPRAVY </t>
  </si>
  <si>
    <t>ZD č.1 - 2.6.2023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</si>
</sst>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0"/>
      <name val="Arial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0" fillId="2" borderId="4" xfId="1" applyFont="1" applyFill="1" applyBorder="1"/>
    <xf numFmtId="0" fontId="4" fillId="3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right"/>
    </xf>
    <xf numFmtId="0" fontId="5" fillId="2" borderId="4" xfId="1" applyFont="1" applyFill="1" applyBorder="1" applyAlignment="1">
      <alignment wrapText="1"/>
    </xf>
    <xf numFmtId="4" fontId="5" fillId="2" borderId="4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5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7" fillId="2" borderId="1" xfId="1" applyFont="1" applyFill="1" applyBorder="1"/>
    <xf numFmtId="164" fontId="7" fillId="0" borderId="3" xfId="1" applyNumberFormat="1" applyFont="1" applyBorder="1" applyAlignment="1">
      <alignment horizontal="center"/>
    </xf>
    <xf numFmtId="0" fontId="7" fillId="0" borderId="3" xfId="1" applyFont="1" applyBorder="1" applyAlignment="1">
      <alignment wrapText="1"/>
    </xf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8">
    <pageSetUpPr fitToPage="1"/>
  </sheetPr>
  <dimension ref="A1:R148"/>
  <sheetViews>
    <sheetView tabSelected="1" workbookViewId="0">
      <pane ySplit="7" topLeftCell="A8" activePane="bottomLeft" state="frozen"/>
      <selection pane="bottomLeft" activeCell="S16" sqref="S1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6" t="s">
        <v>151</v>
      </c>
      <c r="I2" s="3"/>
      <c r="O2">
        <f>0+O8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30" t="s">
        <v>6</v>
      </c>
      <c r="D3" s="31"/>
      <c r="E3" s="5" t="s">
        <v>7</v>
      </c>
      <c r="F3" s="1"/>
      <c r="G3" s="6"/>
      <c r="H3" s="7" t="s">
        <v>8</v>
      </c>
      <c r="I3" s="8">
        <f>0+I8</f>
        <v>0</v>
      </c>
      <c r="O3" t="s">
        <v>9</v>
      </c>
      <c r="P3" t="s">
        <v>10</v>
      </c>
    </row>
    <row r="4" spans="1:18" ht="15" customHeight="1" x14ac:dyDescent="0.25">
      <c r="A4" t="s">
        <v>11</v>
      </c>
      <c r="B4" s="9" t="s">
        <v>12</v>
      </c>
      <c r="C4" s="32" t="s">
        <v>8</v>
      </c>
      <c r="D4" s="33"/>
      <c r="E4" s="10" t="s">
        <v>13</v>
      </c>
      <c r="F4" s="3"/>
      <c r="G4" s="3"/>
      <c r="H4" s="11"/>
      <c r="I4" s="11"/>
      <c r="O4" t="s">
        <v>14</v>
      </c>
      <c r="P4" t="s">
        <v>10</v>
      </c>
    </row>
    <row r="5" spans="1:18" ht="12.75" customHeight="1" x14ac:dyDescent="0.2">
      <c r="A5" s="29" t="s">
        <v>15</v>
      </c>
      <c r="B5" s="29" t="s">
        <v>16</v>
      </c>
      <c r="C5" s="29" t="s">
        <v>17</v>
      </c>
      <c r="D5" s="29" t="s">
        <v>18</v>
      </c>
      <c r="E5" s="29" t="s">
        <v>19</v>
      </c>
      <c r="F5" s="29" t="s">
        <v>20</v>
      </c>
      <c r="G5" s="29" t="s">
        <v>21</v>
      </c>
      <c r="H5" s="29" t="s">
        <v>22</v>
      </c>
      <c r="I5" s="29"/>
      <c r="O5" t="s">
        <v>23</v>
      </c>
      <c r="P5" t="s">
        <v>10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2" t="s">
        <v>24</v>
      </c>
      <c r="I6" s="12" t="s">
        <v>25</v>
      </c>
    </row>
    <row r="7" spans="1:18" ht="12.75" customHeight="1" x14ac:dyDescent="0.2">
      <c r="A7" s="12" t="s">
        <v>26</v>
      </c>
      <c r="B7" s="12" t="s">
        <v>27</v>
      </c>
      <c r="C7" s="12" t="s">
        <v>10</v>
      </c>
      <c r="D7" s="12" t="s">
        <v>2</v>
      </c>
      <c r="E7" s="12" t="s">
        <v>28</v>
      </c>
      <c r="F7" s="12" t="s">
        <v>29</v>
      </c>
      <c r="G7" s="12" t="s">
        <v>30</v>
      </c>
      <c r="H7" s="12" t="s">
        <v>31</v>
      </c>
      <c r="I7" s="12" t="s">
        <v>32</v>
      </c>
    </row>
    <row r="8" spans="1:18" ht="12.75" customHeight="1" x14ac:dyDescent="0.2">
      <c r="A8" s="11" t="s">
        <v>33</v>
      </c>
      <c r="B8" s="11"/>
      <c r="C8" s="13" t="s">
        <v>34</v>
      </c>
      <c r="D8" s="11"/>
      <c r="E8" s="14" t="s">
        <v>35</v>
      </c>
      <c r="F8" s="11"/>
      <c r="G8" s="11"/>
      <c r="H8" s="11"/>
      <c r="I8" s="15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</f>
        <v>0</v>
      </c>
      <c r="R8">
        <f>0+O9+O13+O17+O21+O25+O29+O33+O37+O41+O45+O49+O53+O57+O61+O65+O69+O73+O77+O81+O85+O89+O93+O97+O101+O105+O109+O113+O117+O121+O125+O129+O133+O137+O141+O145</f>
        <v>0</v>
      </c>
    </row>
    <row r="9" spans="1:18" ht="25.5" x14ac:dyDescent="0.2">
      <c r="A9" s="16" t="s">
        <v>36</v>
      </c>
      <c r="B9" s="17" t="s">
        <v>27</v>
      </c>
      <c r="C9" s="17" t="s">
        <v>37</v>
      </c>
      <c r="D9" s="16" t="s">
        <v>38</v>
      </c>
      <c r="E9" s="18" t="s">
        <v>39</v>
      </c>
      <c r="F9" s="19" t="s">
        <v>40</v>
      </c>
      <c r="G9" s="27">
        <v>148934.954</v>
      </c>
      <c r="H9" s="21">
        <v>0</v>
      </c>
      <c r="I9" s="21">
        <f>ROUND(ROUND(H9,2)*ROUND(G9,3),2)</f>
        <v>0</v>
      </c>
      <c r="O9">
        <f>(I9*21)/100</f>
        <v>0</v>
      </c>
      <c r="P9" t="s">
        <v>10</v>
      </c>
    </row>
    <row r="10" spans="1:18" x14ac:dyDescent="0.2">
      <c r="A10" s="22" t="s">
        <v>41</v>
      </c>
      <c r="E10" s="23" t="s">
        <v>42</v>
      </c>
    </row>
    <row r="11" spans="1:18" x14ac:dyDescent="0.2">
      <c r="A11" s="24" t="s">
        <v>43</v>
      </c>
      <c r="E11" s="25" t="s">
        <v>44</v>
      </c>
    </row>
    <row r="12" spans="1:18" x14ac:dyDescent="0.2">
      <c r="A12" t="s">
        <v>45</v>
      </c>
      <c r="E12" s="23" t="s">
        <v>44</v>
      </c>
    </row>
    <row r="13" spans="1:18" ht="25.5" x14ac:dyDescent="0.2">
      <c r="A13" s="16" t="s">
        <v>36</v>
      </c>
      <c r="B13" s="17" t="s">
        <v>10</v>
      </c>
      <c r="C13" s="17" t="s">
        <v>46</v>
      </c>
      <c r="D13" s="16" t="s">
        <v>38</v>
      </c>
      <c r="E13" s="18" t="s">
        <v>47</v>
      </c>
      <c r="F13" s="19" t="s">
        <v>40</v>
      </c>
      <c r="G13" s="20">
        <v>8249.7199999999993</v>
      </c>
      <c r="H13" s="21">
        <v>0</v>
      </c>
      <c r="I13" s="21">
        <f>ROUND(ROUND(H13,2)*ROUND(G13,3),2)</f>
        <v>0</v>
      </c>
      <c r="O13">
        <f>(I13*21)/100</f>
        <v>0</v>
      </c>
      <c r="P13" t="s">
        <v>10</v>
      </c>
    </row>
    <row r="14" spans="1:18" x14ac:dyDescent="0.2">
      <c r="A14" s="22" t="s">
        <v>41</v>
      </c>
      <c r="E14" s="23" t="s">
        <v>42</v>
      </c>
    </row>
    <row r="15" spans="1:18" x14ac:dyDescent="0.2">
      <c r="A15" s="24" t="s">
        <v>43</v>
      </c>
      <c r="E15" s="25" t="s">
        <v>44</v>
      </c>
    </row>
    <row r="16" spans="1:18" ht="153" x14ac:dyDescent="0.2">
      <c r="A16" t="s">
        <v>45</v>
      </c>
      <c r="E16" s="23" t="s">
        <v>48</v>
      </c>
    </row>
    <row r="17" spans="1:16" ht="38.25" x14ac:dyDescent="0.2">
      <c r="A17" s="16" t="s">
        <v>36</v>
      </c>
      <c r="B17" s="17" t="s">
        <v>2</v>
      </c>
      <c r="C17" s="17" t="s">
        <v>49</v>
      </c>
      <c r="D17" s="16" t="s">
        <v>38</v>
      </c>
      <c r="E17" s="18" t="s">
        <v>50</v>
      </c>
      <c r="F17" s="19" t="s">
        <v>40</v>
      </c>
      <c r="G17" s="20">
        <v>1504</v>
      </c>
      <c r="H17" s="21">
        <v>0</v>
      </c>
      <c r="I17" s="21">
        <f>ROUND(ROUND(H17,2)*ROUND(G17,3),2)</f>
        <v>0</v>
      </c>
      <c r="O17">
        <f>(I17*21)/100</f>
        <v>0</v>
      </c>
      <c r="P17" t="s">
        <v>10</v>
      </c>
    </row>
    <row r="18" spans="1:16" x14ac:dyDescent="0.2">
      <c r="A18" s="22" t="s">
        <v>41</v>
      </c>
      <c r="E18" s="23" t="s">
        <v>42</v>
      </c>
    </row>
    <row r="19" spans="1:16" x14ac:dyDescent="0.2">
      <c r="A19" s="24" t="s">
        <v>43</v>
      </c>
      <c r="E19" s="25" t="s">
        <v>44</v>
      </c>
    </row>
    <row r="20" spans="1:16" ht="153" x14ac:dyDescent="0.2">
      <c r="A20" t="s">
        <v>45</v>
      </c>
      <c r="E20" s="23" t="s">
        <v>48</v>
      </c>
    </row>
    <row r="21" spans="1:16" ht="25.5" x14ac:dyDescent="0.2">
      <c r="A21" s="16" t="s">
        <v>36</v>
      </c>
      <c r="B21" s="17" t="s">
        <v>28</v>
      </c>
      <c r="C21" s="17" t="s">
        <v>51</v>
      </c>
      <c r="D21" s="16" t="s">
        <v>38</v>
      </c>
      <c r="E21" s="18" t="s">
        <v>52</v>
      </c>
      <c r="F21" s="19" t="s">
        <v>40</v>
      </c>
      <c r="G21" s="20">
        <v>11034.458000000001</v>
      </c>
      <c r="H21" s="21">
        <v>0</v>
      </c>
      <c r="I21" s="21">
        <f>ROUND(ROUND(H21,2)*ROUND(G21,3),2)</f>
        <v>0</v>
      </c>
      <c r="O21">
        <f>(I21*21)/100</f>
        <v>0</v>
      </c>
      <c r="P21" t="s">
        <v>10</v>
      </c>
    </row>
    <row r="22" spans="1:16" x14ac:dyDescent="0.2">
      <c r="A22" s="22" t="s">
        <v>41</v>
      </c>
      <c r="E22" s="23" t="s">
        <v>42</v>
      </c>
    </row>
    <row r="23" spans="1:16" x14ac:dyDescent="0.2">
      <c r="A23" s="24" t="s">
        <v>43</v>
      </c>
      <c r="E23" s="25" t="s">
        <v>44</v>
      </c>
    </row>
    <row r="24" spans="1:16" ht="153" x14ac:dyDescent="0.2">
      <c r="A24" t="s">
        <v>45</v>
      </c>
      <c r="E24" s="23" t="s">
        <v>48</v>
      </c>
    </row>
    <row r="25" spans="1:16" ht="38.25" x14ac:dyDescent="0.2">
      <c r="A25" s="16" t="s">
        <v>36</v>
      </c>
      <c r="B25" s="17" t="s">
        <v>29</v>
      </c>
      <c r="C25" s="17" t="s">
        <v>53</v>
      </c>
      <c r="D25" s="16" t="s">
        <v>38</v>
      </c>
      <c r="E25" s="18" t="s">
        <v>54</v>
      </c>
      <c r="F25" s="19" t="s">
        <v>40</v>
      </c>
      <c r="G25" s="20">
        <v>0.56999999999999995</v>
      </c>
      <c r="H25" s="21">
        <v>0</v>
      </c>
      <c r="I25" s="21">
        <f>ROUND(ROUND(H25,2)*ROUND(G25,3),2)</f>
        <v>0</v>
      </c>
      <c r="O25">
        <f>(I25*21)/100</f>
        <v>0</v>
      </c>
      <c r="P25" t="s">
        <v>10</v>
      </c>
    </row>
    <row r="26" spans="1:16" x14ac:dyDescent="0.2">
      <c r="A26" s="22" t="s">
        <v>41</v>
      </c>
      <c r="E26" s="23" t="s">
        <v>42</v>
      </c>
    </row>
    <row r="27" spans="1:16" x14ac:dyDescent="0.2">
      <c r="A27" s="24" t="s">
        <v>43</v>
      </c>
      <c r="E27" s="25" t="s">
        <v>44</v>
      </c>
    </row>
    <row r="28" spans="1:16" ht="153" x14ac:dyDescent="0.2">
      <c r="A28" t="s">
        <v>45</v>
      </c>
      <c r="E28" s="23" t="s">
        <v>48</v>
      </c>
    </row>
    <row r="29" spans="1:16" ht="25.5" x14ac:dyDescent="0.2">
      <c r="A29" s="16" t="s">
        <v>36</v>
      </c>
      <c r="B29" s="17" t="s">
        <v>30</v>
      </c>
      <c r="C29" s="17" t="s">
        <v>55</v>
      </c>
      <c r="D29" s="16" t="s">
        <v>38</v>
      </c>
      <c r="E29" s="18" t="s">
        <v>56</v>
      </c>
      <c r="F29" s="19" t="s">
        <v>40</v>
      </c>
      <c r="G29" s="20">
        <v>1668.825</v>
      </c>
      <c r="H29" s="21">
        <v>0</v>
      </c>
      <c r="I29" s="21">
        <f>ROUND(ROUND(H29,2)*ROUND(G29,3),2)</f>
        <v>0</v>
      </c>
      <c r="O29">
        <f>(I29*21)/100</f>
        <v>0</v>
      </c>
      <c r="P29" t="s">
        <v>10</v>
      </c>
    </row>
    <row r="30" spans="1:16" x14ac:dyDescent="0.2">
      <c r="A30" s="22" t="s">
        <v>41</v>
      </c>
      <c r="E30" s="23" t="s">
        <v>42</v>
      </c>
    </row>
    <row r="31" spans="1:16" x14ac:dyDescent="0.2">
      <c r="A31" s="24" t="s">
        <v>43</v>
      </c>
      <c r="E31" s="25" t="s">
        <v>44</v>
      </c>
    </row>
    <row r="32" spans="1:16" ht="153" x14ac:dyDescent="0.2">
      <c r="A32" t="s">
        <v>45</v>
      </c>
      <c r="E32" s="23" t="s">
        <v>48</v>
      </c>
    </row>
    <row r="33" spans="1:16" ht="38.25" x14ac:dyDescent="0.2">
      <c r="A33" s="16" t="s">
        <v>36</v>
      </c>
      <c r="B33" s="17" t="s">
        <v>57</v>
      </c>
      <c r="C33" s="17" t="s">
        <v>58</v>
      </c>
      <c r="D33" s="16" t="s">
        <v>38</v>
      </c>
      <c r="E33" s="18" t="s">
        <v>59</v>
      </c>
      <c r="F33" s="19" t="s">
        <v>40</v>
      </c>
      <c r="G33" s="27">
        <v>16296.51</v>
      </c>
      <c r="H33" s="21">
        <v>0</v>
      </c>
      <c r="I33" s="21">
        <f>ROUND(ROUND(H33,2)*ROUND(G33,3),2)</f>
        <v>0</v>
      </c>
      <c r="O33">
        <f>(I33*21)/100</f>
        <v>0</v>
      </c>
      <c r="P33" t="s">
        <v>10</v>
      </c>
    </row>
    <row r="34" spans="1:16" x14ac:dyDescent="0.2">
      <c r="A34" s="22" t="s">
        <v>41</v>
      </c>
      <c r="E34" s="23" t="s">
        <v>42</v>
      </c>
    </row>
    <row r="35" spans="1:16" x14ac:dyDescent="0.2">
      <c r="A35" s="24" t="s">
        <v>43</v>
      </c>
      <c r="E35" s="25" t="s">
        <v>44</v>
      </c>
    </row>
    <row r="36" spans="1:16" ht="153" x14ac:dyDescent="0.2">
      <c r="A36" t="s">
        <v>45</v>
      </c>
      <c r="E36" s="23" t="s">
        <v>48</v>
      </c>
    </row>
    <row r="37" spans="1:16" ht="25.5" x14ac:dyDescent="0.2">
      <c r="A37" s="16" t="s">
        <v>36</v>
      </c>
      <c r="B37" s="17" t="s">
        <v>60</v>
      </c>
      <c r="C37" s="17" t="s">
        <v>61</v>
      </c>
      <c r="D37" s="16" t="s">
        <v>38</v>
      </c>
      <c r="E37" s="18" t="s">
        <v>62</v>
      </c>
      <c r="F37" s="19" t="s">
        <v>40</v>
      </c>
      <c r="G37" s="27">
        <v>5960.18</v>
      </c>
      <c r="H37" s="21">
        <v>0</v>
      </c>
      <c r="I37" s="21">
        <f>ROUND(ROUND(H37,2)*ROUND(G37,3),2)</f>
        <v>0</v>
      </c>
      <c r="O37">
        <f>(I37*21)/100</f>
        <v>0</v>
      </c>
      <c r="P37" t="s">
        <v>10</v>
      </c>
    </row>
    <row r="38" spans="1:16" x14ac:dyDescent="0.2">
      <c r="A38" s="22" t="s">
        <v>41</v>
      </c>
      <c r="E38" s="23" t="s">
        <v>42</v>
      </c>
    </row>
    <row r="39" spans="1:16" x14ac:dyDescent="0.2">
      <c r="A39" s="24" t="s">
        <v>43</v>
      </c>
      <c r="E39" s="25" t="s">
        <v>44</v>
      </c>
    </row>
    <row r="40" spans="1:16" ht="153" x14ac:dyDescent="0.2">
      <c r="A40" t="s">
        <v>45</v>
      </c>
      <c r="E40" s="23" t="s">
        <v>48</v>
      </c>
    </row>
    <row r="41" spans="1:16" ht="25.5" x14ac:dyDescent="0.2">
      <c r="A41" s="16" t="s">
        <v>36</v>
      </c>
      <c r="B41" s="17" t="s">
        <v>31</v>
      </c>
      <c r="C41" s="17" t="s">
        <v>63</v>
      </c>
      <c r="D41" s="16" t="s">
        <v>38</v>
      </c>
      <c r="E41" s="18" t="s">
        <v>64</v>
      </c>
      <c r="F41" s="19" t="s">
        <v>40</v>
      </c>
      <c r="G41" s="27">
        <v>2066.1999999999998</v>
      </c>
      <c r="H41" s="21">
        <v>0</v>
      </c>
      <c r="I41" s="21">
        <f>ROUND(ROUND(H41,2)*ROUND(G41,3),2)</f>
        <v>0</v>
      </c>
      <c r="O41">
        <f>(I41*21)/100</f>
        <v>0</v>
      </c>
      <c r="P41" t="s">
        <v>10</v>
      </c>
    </row>
    <row r="42" spans="1:16" x14ac:dyDescent="0.2">
      <c r="A42" s="22" t="s">
        <v>41</v>
      </c>
      <c r="E42" s="23" t="s">
        <v>42</v>
      </c>
    </row>
    <row r="43" spans="1:16" x14ac:dyDescent="0.2">
      <c r="A43" s="24" t="s">
        <v>43</v>
      </c>
      <c r="E43" s="25" t="s">
        <v>44</v>
      </c>
    </row>
    <row r="44" spans="1:16" ht="153" x14ac:dyDescent="0.2">
      <c r="A44" t="s">
        <v>45</v>
      </c>
      <c r="E44" s="23" t="s">
        <v>65</v>
      </c>
    </row>
    <row r="45" spans="1:16" ht="25.5" x14ac:dyDescent="0.2">
      <c r="A45" s="16" t="s">
        <v>36</v>
      </c>
      <c r="B45" s="17" t="s">
        <v>32</v>
      </c>
      <c r="C45" s="17" t="s">
        <v>66</v>
      </c>
      <c r="D45" s="16" t="s">
        <v>38</v>
      </c>
      <c r="E45" s="18" t="s">
        <v>67</v>
      </c>
      <c r="F45" s="19" t="s">
        <v>40</v>
      </c>
      <c r="G45" s="20">
        <v>8.0830000000000002</v>
      </c>
      <c r="H45" s="21">
        <v>0</v>
      </c>
      <c r="I45" s="21">
        <f>ROUND(ROUND(H45,2)*ROUND(G45,3),2)</f>
        <v>0</v>
      </c>
      <c r="O45">
        <f>(I45*21)/100</f>
        <v>0</v>
      </c>
      <c r="P45" t="s">
        <v>10</v>
      </c>
    </row>
    <row r="46" spans="1:16" x14ac:dyDescent="0.2">
      <c r="A46" s="22" t="s">
        <v>41</v>
      </c>
      <c r="E46" s="23" t="s">
        <v>42</v>
      </c>
    </row>
    <row r="47" spans="1:16" x14ac:dyDescent="0.2">
      <c r="A47" s="24" t="s">
        <v>43</v>
      </c>
      <c r="E47" s="25" t="s">
        <v>44</v>
      </c>
    </row>
    <row r="48" spans="1:16" ht="153" x14ac:dyDescent="0.2">
      <c r="A48" t="s">
        <v>45</v>
      </c>
      <c r="E48" s="23" t="s">
        <v>48</v>
      </c>
    </row>
    <row r="49" spans="1:16" ht="25.5" x14ac:dyDescent="0.2">
      <c r="A49" s="16" t="s">
        <v>36</v>
      </c>
      <c r="B49" s="17" t="s">
        <v>68</v>
      </c>
      <c r="C49" s="17" t="s">
        <v>69</v>
      </c>
      <c r="D49" s="16" t="s">
        <v>38</v>
      </c>
      <c r="E49" s="18" t="s">
        <v>70</v>
      </c>
      <c r="F49" s="19" t="s">
        <v>40</v>
      </c>
      <c r="G49" s="27">
        <v>5954.491</v>
      </c>
      <c r="H49" s="21">
        <v>0</v>
      </c>
      <c r="I49" s="21">
        <f>ROUND(ROUND(H49,2)*ROUND(G49,3),2)</f>
        <v>0</v>
      </c>
      <c r="O49">
        <f>(I49*21)/100</f>
        <v>0</v>
      </c>
      <c r="P49" t="s">
        <v>10</v>
      </c>
    </row>
    <row r="50" spans="1:16" x14ac:dyDescent="0.2">
      <c r="A50" s="22" t="s">
        <v>41</v>
      </c>
      <c r="E50" s="23" t="s">
        <v>42</v>
      </c>
    </row>
    <row r="51" spans="1:16" x14ac:dyDescent="0.2">
      <c r="A51" s="24" t="s">
        <v>43</v>
      </c>
      <c r="E51" s="25" t="s">
        <v>44</v>
      </c>
    </row>
    <row r="52" spans="1:16" ht="153" x14ac:dyDescent="0.2">
      <c r="A52" t="s">
        <v>45</v>
      </c>
      <c r="E52" s="23" t="s">
        <v>48</v>
      </c>
    </row>
    <row r="53" spans="1:16" ht="25.5" x14ac:dyDescent="0.2">
      <c r="A53" s="16" t="s">
        <v>36</v>
      </c>
      <c r="B53" s="17" t="s">
        <v>71</v>
      </c>
      <c r="C53" s="17" t="s">
        <v>72</v>
      </c>
      <c r="D53" s="16" t="s">
        <v>38</v>
      </c>
      <c r="E53" s="18" t="s">
        <v>73</v>
      </c>
      <c r="F53" s="19" t="s">
        <v>40</v>
      </c>
      <c r="G53" s="20">
        <v>14.2</v>
      </c>
      <c r="H53" s="21">
        <v>0</v>
      </c>
      <c r="I53" s="21">
        <f>ROUND(ROUND(H53,2)*ROUND(G53,3),2)</f>
        <v>0</v>
      </c>
      <c r="O53">
        <f>(I53*21)/100</f>
        <v>0</v>
      </c>
      <c r="P53" t="s">
        <v>10</v>
      </c>
    </row>
    <row r="54" spans="1:16" ht="25.5" x14ac:dyDescent="0.2">
      <c r="A54" s="22" t="s">
        <v>41</v>
      </c>
      <c r="E54" s="23" t="s">
        <v>74</v>
      </c>
    </row>
    <row r="55" spans="1:16" x14ac:dyDescent="0.2">
      <c r="A55" s="24" t="s">
        <v>43</v>
      </c>
      <c r="E55" s="25" t="s">
        <v>44</v>
      </c>
    </row>
    <row r="56" spans="1:16" ht="153" x14ac:dyDescent="0.2">
      <c r="A56" t="s">
        <v>45</v>
      </c>
      <c r="E56" s="23" t="s">
        <v>48</v>
      </c>
    </row>
    <row r="57" spans="1:16" ht="25.5" x14ac:dyDescent="0.2">
      <c r="A57" s="16" t="s">
        <v>36</v>
      </c>
      <c r="B57" s="17" t="s">
        <v>75</v>
      </c>
      <c r="C57" s="17" t="s">
        <v>76</v>
      </c>
      <c r="D57" s="16" t="s">
        <v>38</v>
      </c>
      <c r="E57" s="18" t="s">
        <v>77</v>
      </c>
      <c r="F57" s="19" t="s">
        <v>40</v>
      </c>
      <c r="G57" s="27">
        <v>2.3559999999999999</v>
      </c>
      <c r="H57" s="21">
        <v>0</v>
      </c>
      <c r="I57" s="21">
        <f>ROUND(ROUND(H57,2)*ROUND(G57,3),2)</f>
        <v>0</v>
      </c>
      <c r="O57">
        <f>(I57*21)/100</f>
        <v>0</v>
      </c>
      <c r="P57" t="s">
        <v>10</v>
      </c>
    </row>
    <row r="58" spans="1:16" x14ac:dyDescent="0.2">
      <c r="A58" s="22" t="s">
        <v>41</v>
      </c>
      <c r="E58" s="23" t="s">
        <v>42</v>
      </c>
    </row>
    <row r="59" spans="1:16" x14ac:dyDescent="0.2">
      <c r="A59" s="24" t="s">
        <v>43</v>
      </c>
      <c r="E59" s="25" t="s">
        <v>44</v>
      </c>
    </row>
    <row r="60" spans="1:16" ht="153" x14ac:dyDescent="0.2">
      <c r="A60" t="s">
        <v>45</v>
      </c>
      <c r="E60" s="23" t="s">
        <v>48</v>
      </c>
    </row>
    <row r="61" spans="1:16" ht="38.25" x14ac:dyDescent="0.2">
      <c r="A61" s="16" t="s">
        <v>36</v>
      </c>
      <c r="B61" s="17" t="s">
        <v>78</v>
      </c>
      <c r="C61" s="17" t="s">
        <v>79</v>
      </c>
      <c r="D61" s="16" t="s">
        <v>38</v>
      </c>
      <c r="E61" s="18" t="s">
        <v>80</v>
      </c>
      <c r="F61" s="19" t="s">
        <v>40</v>
      </c>
      <c r="G61" s="27">
        <v>16.236000000000001</v>
      </c>
      <c r="H61" s="21">
        <v>0</v>
      </c>
      <c r="I61" s="21">
        <f>ROUND(ROUND(H61,2)*ROUND(G61,3),2)</f>
        <v>0</v>
      </c>
      <c r="O61">
        <f>(I61*21)/100</f>
        <v>0</v>
      </c>
      <c r="P61" t="s">
        <v>10</v>
      </c>
    </row>
    <row r="62" spans="1:16" x14ac:dyDescent="0.2">
      <c r="A62" s="22" t="s">
        <v>41</v>
      </c>
      <c r="E62" s="23" t="s">
        <v>42</v>
      </c>
    </row>
    <row r="63" spans="1:16" x14ac:dyDescent="0.2">
      <c r="A63" s="24" t="s">
        <v>43</v>
      </c>
      <c r="E63" s="25" t="s">
        <v>44</v>
      </c>
    </row>
    <row r="64" spans="1:16" ht="153" x14ac:dyDescent="0.2">
      <c r="A64" t="s">
        <v>45</v>
      </c>
      <c r="E64" s="23" t="s">
        <v>48</v>
      </c>
    </row>
    <row r="65" spans="1:16" ht="25.5" x14ac:dyDescent="0.2">
      <c r="A65" s="16" t="s">
        <v>36</v>
      </c>
      <c r="B65" s="17" t="s">
        <v>81</v>
      </c>
      <c r="C65" s="17" t="s">
        <v>82</v>
      </c>
      <c r="D65" s="16" t="s">
        <v>38</v>
      </c>
      <c r="E65" s="18" t="s">
        <v>83</v>
      </c>
      <c r="F65" s="19" t="s">
        <v>40</v>
      </c>
      <c r="G65" s="27">
        <v>8.0730000000000004</v>
      </c>
      <c r="H65" s="21">
        <v>0</v>
      </c>
      <c r="I65" s="21">
        <f>ROUND(ROUND(H65,2)*ROUND(G65,3),2)</f>
        <v>0</v>
      </c>
      <c r="O65">
        <f>(I65*21)/100</f>
        <v>0</v>
      </c>
      <c r="P65" t="s">
        <v>10</v>
      </c>
    </row>
    <row r="66" spans="1:16" x14ac:dyDescent="0.2">
      <c r="A66" s="22" t="s">
        <v>41</v>
      </c>
      <c r="E66" s="23" t="s">
        <v>42</v>
      </c>
    </row>
    <row r="67" spans="1:16" x14ac:dyDescent="0.2">
      <c r="A67" s="24" t="s">
        <v>43</v>
      </c>
      <c r="E67" s="25" t="s">
        <v>44</v>
      </c>
    </row>
    <row r="68" spans="1:16" ht="153" x14ac:dyDescent="0.2">
      <c r="A68" t="s">
        <v>45</v>
      </c>
      <c r="E68" s="23" t="s">
        <v>48</v>
      </c>
    </row>
    <row r="69" spans="1:16" ht="25.5" x14ac:dyDescent="0.2">
      <c r="A69" s="16" t="s">
        <v>36</v>
      </c>
      <c r="B69" s="17" t="s">
        <v>84</v>
      </c>
      <c r="C69" s="17" t="s">
        <v>85</v>
      </c>
      <c r="D69" s="16" t="s">
        <v>38</v>
      </c>
      <c r="E69" s="18" t="s">
        <v>86</v>
      </c>
      <c r="F69" s="19" t="s">
        <v>40</v>
      </c>
      <c r="G69" s="20">
        <v>19.100000000000001</v>
      </c>
      <c r="H69" s="21">
        <v>0</v>
      </c>
      <c r="I69" s="21">
        <f>ROUND(ROUND(H69,2)*ROUND(G69,3),2)</f>
        <v>0</v>
      </c>
      <c r="O69">
        <f>(I69*21)/100</f>
        <v>0</v>
      </c>
      <c r="P69" t="s">
        <v>10</v>
      </c>
    </row>
    <row r="70" spans="1:16" x14ac:dyDescent="0.2">
      <c r="A70" s="22" t="s">
        <v>41</v>
      </c>
      <c r="E70" s="23" t="s">
        <v>42</v>
      </c>
    </row>
    <row r="71" spans="1:16" x14ac:dyDescent="0.2">
      <c r="A71" s="24" t="s">
        <v>43</v>
      </c>
      <c r="E71" s="25" t="s">
        <v>44</v>
      </c>
    </row>
    <row r="72" spans="1:16" ht="153" x14ac:dyDescent="0.2">
      <c r="A72" t="s">
        <v>45</v>
      </c>
      <c r="E72" s="23" t="s">
        <v>48</v>
      </c>
    </row>
    <row r="73" spans="1:16" ht="38.25" x14ac:dyDescent="0.2">
      <c r="A73" s="16" t="s">
        <v>36</v>
      </c>
      <c r="B73" s="17" t="s">
        <v>87</v>
      </c>
      <c r="C73" s="17" t="s">
        <v>88</v>
      </c>
      <c r="D73" s="16" t="s">
        <v>38</v>
      </c>
      <c r="E73" s="18" t="s">
        <v>89</v>
      </c>
      <c r="F73" s="19" t="s">
        <v>40</v>
      </c>
      <c r="G73" s="20">
        <v>38.31</v>
      </c>
      <c r="H73" s="21">
        <v>0</v>
      </c>
      <c r="I73" s="21">
        <f>ROUND(ROUND(H73,2)*ROUND(G73,3),2)</f>
        <v>0</v>
      </c>
      <c r="O73">
        <f>(I73*21)/100</f>
        <v>0</v>
      </c>
      <c r="P73" t="s">
        <v>10</v>
      </c>
    </row>
    <row r="74" spans="1:16" ht="25.5" x14ac:dyDescent="0.2">
      <c r="A74" s="22" t="s">
        <v>41</v>
      </c>
      <c r="E74" s="23" t="s">
        <v>74</v>
      </c>
    </row>
    <row r="75" spans="1:16" x14ac:dyDescent="0.2">
      <c r="A75" s="24" t="s">
        <v>43</v>
      </c>
      <c r="E75" s="25" t="s">
        <v>44</v>
      </c>
    </row>
    <row r="76" spans="1:16" ht="153" x14ac:dyDescent="0.2">
      <c r="A76" t="s">
        <v>45</v>
      </c>
      <c r="E76" s="23" t="s">
        <v>48</v>
      </c>
    </row>
    <row r="77" spans="1:16" ht="25.5" x14ac:dyDescent="0.2">
      <c r="A77" s="16" t="s">
        <v>36</v>
      </c>
      <c r="B77" s="17" t="s">
        <v>90</v>
      </c>
      <c r="C77" s="17" t="s">
        <v>91</v>
      </c>
      <c r="D77" s="16" t="s">
        <v>38</v>
      </c>
      <c r="E77" s="18" t="s">
        <v>92</v>
      </c>
      <c r="F77" s="19" t="s">
        <v>40</v>
      </c>
      <c r="G77" s="20">
        <v>0.1</v>
      </c>
      <c r="H77" s="21">
        <v>0</v>
      </c>
      <c r="I77" s="21">
        <f>ROUND(ROUND(H77,2)*ROUND(G77,3),2)</f>
        <v>0</v>
      </c>
      <c r="O77">
        <f>(I77*21)/100</f>
        <v>0</v>
      </c>
      <c r="P77" t="s">
        <v>10</v>
      </c>
    </row>
    <row r="78" spans="1:16" x14ac:dyDescent="0.2">
      <c r="A78" s="22" t="s">
        <v>41</v>
      </c>
      <c r="E78" s="23" t="s">
        <v>42</v>
      </c>
    </row>
    <row r="79" spans="1:16" x14ac:dyDescent="0.2">
      <c r="A79" s="24" t="s">
        <v>43</v>
      </c>
      <c r="E79" s="25" t="s">
        <v>44</v>
      </c>
    </row>
    <row r="80" spans="1:16" ht="153" x14ac:dyDescent="0.2">
      <c r="A80" t="s">
        <v>45</v>
      </c>
      <c r="E80" s="23" t="s">
        <v>48</v>
      </c>
    </row>
    <row r="81" spans="1:16" ht="38.25" x14ac:dyDescent="0.2">
      <c r="A81" s="16" t="s">
        <v>36</v>
      </c>
      <c r="B81" s="17" t="s">
        <v>93</v>
      </c>
      <c r="C81" s="17" t="s">
        <v>94</v>
      </c>
      <c r="D81" s="16" t="s">
        <v>38</v>
      </c>
      <c r="E81" s="18" t="s">
        <v>95</v>
      </c>
      <c r="F81" s="19" t="s">
        <v>40</v>
      </c>
      <c r="G81" s="20">
        <v>5</v>
      </c>
      <c r="H81" s="21">
        <v>0</v>
      </c>
      <c r="I81" s="21">
        <f>ROUND(ROUND(H81,2)*ROUND(G81,3),2)</f>
        <v>0</v>
      </c>
      <c r="O81">
        <f>(I81*21)/100</f>
        <v>0</v>
      </c>
      <c r="P81" t="s">
        <v>10</v>
      </c>
    </row>
    <row r="82" spans="1:16" ht="51" x14ac:dyDescent="0.2">
      <c r="A82" s="22" t="s">
        <v>41</v>
      </c>
      <c r="E82" s="23" t="s">
        <v>96</v>
      </c>
    </row>
    <row r="83" spans="1:16" x14ac:dyDescent="0.2">
      <c r="A83" s="24" t="s">
        <v>43</v>
      </c>
      <c r="E83" s="25" t="s">
        <v>44</v>
      </c>
    </row>
    <row r="84" spans="1:16" ht="153" x14ac:dyDescent="0.2">
      <c r="A84" t="s">
        <v>45</v>
      </c>
      <c r="E84" s="23" t="s">
        <v>48</v>
      </c>
    </row>
    <row r="85" spans="1:16" ht="38.25" x14ac:dyDescent="0.2">
      <c r="A85" s="16" t="s">
        <v>36</v>
      </c>
      <c r="B85" s="17" t="s">
        <v>97</v>
      </c>
      <c r="C85" s="17" t="s">
        <v>98</v>
      </c>
      <c r="D85" s="16" t="s">
        <v>38</v>
      </c>
      <c r="E85" s="18" t="s">
        <v>99</v>
      </c>
      <c r="F85" s="19" t="s">
        <v>40</v>
      </c>
      <c r="G85" s="27">
        <v>33016.521000000001</v>
      </c>
      <c r="H85" s="21">
        <v>0</v>
      </c>
      <c r="I85" s="21">
        <f>ROUND(ROUND(H85,2)*ROUND(G85,3),2)</f>
        <v>0</v>
      </c>
      <c r="O85">
        <f>(I85*21)/100</f>
        <v>0</v>
      </c>
      <c r="P85" t="s">
        <v>10</v>
      </c>
    </row>
    <row r="86" spans="1:16" ht="38.25" x14ac:dyDescent="0.2">
      <c r="A86" s="22" t="s">
        <v>41</v>
      </c>
      <c r="E86" s="23" t="s">
        <v>100</v>
      </c>
    </row>
    <row r="87" spans="1:16" x14ac:dyDescent="0.2">
      <c r="A87" s="24" t="s">
        <v>43</v>
      </c>
      <c r="E87" s="25" t="s">
        <v>44</v>
      </c>
    </row>
    <row r="88" spans="1:16" ht="153" x14ac:dyDescent="0.2">
      <c r="A88" t="s">
        <v>45</v>
      </c>
      <c r="E88" s="23" t="s">
        <v>48</v>
      </c>
    </row>
    <row r="89" spans="1:16" ht="38.25" x14ac:dyDescent="0.2">
      <c r="A89" s="16" t="s">
        <v>36</v>
      </c>
      <c r="B89" s="17" t="s">
        <v>101</v>
      </c>
      <c r="C89" s="17" t="s">
        <v>102</v>
      </c>
      <c r="D89" s="16" t="s">
        <v>38</v>
      </c>
      <c r="E89" s="18" t="s">
        <v>103</v>
      </c>
      <c r="F89" s="19" t="s">
        <v>40</v>
      </c>
      <c r="G89" s="27">
        <v>2081.9749999999999</v>
      </c>
      <c r="H89" s="21">
        <v>0</v>
      </c>
      <c r="I89" s="21">
        <f>ROUND(ROUND(H89,2)*ROUND(G89,3),2)</f>
        <v>0</v>
      </c>
      <c r="O89">
        <f>(I89*21)/100</f>
        <v>0</v>
      </c>
      <c r="P89" t="s">
        <v>10</v>
      </c>
    </row>
    <row r="90" spans="1:16" ht="51" x14ac:dyDescent="0.2">
      <c r="A90" s="22" t="s">
        <v>41</v>
      </c>
      <c r="E90" s="23" t="s">
        <v>96</v>
      </c>
    </row>
    <row r="91" spans="1:16" x14ac:dyDescent="0.2">
      <c r="A91" s="24" t="s">
        <v>43</v>
      </c>
      <c r="E91" s="25" t="s">
        <v>44</v>
      </c>
    </row>
    <row r="92" spans="1:16" ht="153" x14ac:dyDescent="0.2">
      <c r="A92" t="s">
        <v>45</v>
      </c>
      <c r="E92" s="23" t="s">
        <v>48</v>
      </c>
    </row>
    <row r="93" spans="1:16" ht="38.25" x14ac:dyDescent="0.2">
      <c r="A93" s="16" t="s">
        <v>36</v>
      </c>
      <c r="B93" s="17" t="s">
        <v>104</v>
      </c>
      <c r="C93" s="17" t="s">
        <v>105</v>
      </c>
      <c r="D93" s="16" t="s">
        <v>38</v>
      </c>
      <c r="E93" s="18" t="s">
        <v>106</v>
      </c>
      <c r="F93" s="19" t="s">
        <v>40</v>
      </c>
      <c r="G93" s="27">
        <v>255.28700000000001</v>
      </c>
      <c r="H93" s="21">
        <v>0</v>
      </c>
      <c r="I93" s="21">
        <f>ROUND(ROUND(H93,2)*ROUND(G93,3),2)</f>
        <v>0</v>
      </c>
      <c r="O93">
        <f>(I93*21)/100</f>
        <v>0</v>
      </c>
      <c r="P93" t="s">
        <v>10</v>
      </c>
    </row>
    <row r="94" spans="1:16" ht="38.25" x14ac:dyDescent="0.2">
      <c r="A94" s="22" t="s">
        <v>41</v>
      </c>
      <c r="E94" s="23" t="s">
        <v>107</v>
      </c>
    </row>
    <row r="95" spans="1:16" x14ac:dyDescent="0.2">
      <c r="A95" s="24" t="s">
        <v>43</v>
      </c>
      <c r="E95" s="25" t="s">
        <v>44</v>
      </c>
    </row>
    <row r="96" spans="1:16" ht="153" x14ac:dyDescent="0.2">
      <c r="A96" t="s">
        <v>45</v>
      </c>
      <c r="E96" s="23" t="s">
        <v>48</v>
      </c>
    </row>
    <row r="97" spans="1:16" ht="25.5" x14ac:dyDescent="0.2">
      <c r="A97" s="16" t="s">
        <v>36</v>
      </c>
      <c r="B97" s="17" t="s">
        <v>108</v>
      </c>
      <c r="C97" s="17" t="s">
        <v>109</v>
      </c>
      <c r="D97" s="16" t="s">
        <v>38</v>
      </c>
      <c r="E97" s="18" t="s">
        <v>110</v>
      </c>
      <c r="F97" s="19" t="s">
        <v>40</v>
      </c>
      <c r="G97" s="20">
        <v>80</v>
      </c>
      <c r="H97" s="21">
        <v>0</v>
      </c>
      <c r="I97" s="21">
        <f>ROUND(ROUND(H97,2)*ROUND(G97,3),2)</f>
        <v>0</v>
      </c>
      <c r="O97">
        <f>(I97*21)/100</f>
        <v>0</v>
      </c>
      <c r="P97" t="s">
        <v>10</v>
      </c>
    </row>
    <row r="98" spans="1:16" ht="38.25" x14ac:dyDescent="0.2">
      <c r="A98" s="22" t="s">
        <v>41</v>
      </c>
      <c r="E98" s="23" t="s">
        <v>111</v>
      </c>
    </row>
    <row r="99" spans="1:16" x14ac:dyDescent="0.2">
      <c r="A99" s="24" t="s">
        <v>43</v>
      </c>
      <c r="E99" s="25" t="s">
        <v>44</v>
      </c>
    </row>
    <row r="100" spans="1:16" ht="153" x14ac:dyDescent="0.2">
      <c r="A100" t="s">
        <v>45</v>
      </c>
      <c r="E100" s="23" t="s">
        <v>48</v>
      </c>
    </row>
    <row r="101" spans="1:16" ht="38.25" x14ac:dyDescent="0.2">
      <c r="A101" s="16" t="s">
        <v>36</v>
      </c>
      <c r="B101" s="17" t="s">
        <v>112</v>
      </c>
      <c r="C101" s="17" t="s">
        <v>113</v>
      </c>
      <c r="D101" s="16" t="s">
        <v>38</v>
      </c>
      <c r="E101" s="18" t="s">
        <v>114</v>
      </c>
      <c r="F101" s="19" t="s">
        <v>40</v>
      </c>
      <c r="G101" s="20">
        <v>213.58500000000001</v>
      </c>
      <c r="H101" s="21">
        <v>0</v>
      </c>
      <c r="I101" s="21">
        <f>ROUND(ROUND(H101,2)*ROUND(G101,3),2)</f>
        <v>0</v>
      </c>
      <c r="O101">
        <f>(I101*21)/100</f>
        <v>0</v>
      </c>
      <c r="P101" t="s">
        <v>10</v>
      </c>
    </row>
    <row r="102" spans="1:16" ht="51" x14ac:dyDescent="0.2">
      <c r="A102" s="22" t="s">
        <v>41</v>
      </c>
      <c r="E102" s="23" t="s">
        <v>115</v>
      </c>
    </row>
    <row r="103" spans="1:16" x14ac:dyDescent="0.2">
      <c r="A103" s="24" t="s">
        <v>43</v>
      </c>
      <c r="E103" s="25" t="s">
        <v>44</v>
      </c>
    </row>
    <row r="104" spans="1:16" ht="153" x14ac:dyDescent="0.2">
      <c r="A104" t="s">
        <v>45</v>
      </c>
      <c r="E104" s="23" t="s">
        <v>48</v>
      </c>
    </row>
    <row r="105" spans="1:16" ht="25.5" x14ac:dyDescent="0.2">
      <c r="A105" s="16" t="s">
        <v>36</v>
      </c>
      <c r="B105" s="17" t="s">
        <v>116</v>
      </c>
      <c r="C105" s="17" t="s">
        <v>117</v>
      </c>
      <c r="D105" s="16" t="s">
        <v>38</v>
      </c>
      <c r="E105" s="18" t="s">
        <v>118</v>
      </c>
      <c r="F105" s="19" t="s">
        <v>40</v>
      </c>
      <c r="G105" s="20">
        <v>0.33</v>
      </c>
      <c r="H105" s="21">
        <v>0</v>
      </c>
      <c r="I105" s="21">
        <f>ROUND(ROUND(H105,2)*ROUND(G105,3),2)</f>
        <v>0</v>
      </c>
      <c r="O105">
        <f>(I105*21)/100</f>
        <v>0</v>
      </c>
      <c r="P105" t="s">
        <v>10</v>
      </c>
    </row>
    <row r="106" spans="1:16" ht="38.25" x14ac:dyDescent="0.2">
      <c r="A106" s="22" t="s">
        <v>41</v>
      </c>
      <c r="E106" s="23" t="s">
        <v>119</v>
      </c>
    </row>
    <row r="107" spans="1:16" x14ac:dyDescent="0.2">
      <c r="A107" s="24" t="s">
        <v>43</v>
      </c>
      <c r="E107" s="25" t="s">
        <v>44</v>
      </c>
    </row>
    <row r="108" spans="1:16" ht="153" x14ac:dyDescent="0.2">
      <c r="A108" t="s">
        <v>45</v>
      </c>
      <c r="E108" s="23" t="s">
        <v>48</v>
      </c>
    </row>
    <row r="109" spans="1:16" ht="25.5" x14ac:dyDescent="0.2">
      <c r="A109" s="16" t="s">
        <v>36</v>
      </c>
      <c r="B109" s="17" t="s">
        <v>120</v>
      </c>
      <c r="C109" s="17" t="s">
        <v>121</v>
      </c>
      <c r="D109" s="16" t="s">
        <v>38</v>
      </c>
      <c r="E109" s="18" t="s">
        <v>122</v>
      </c>
      <c r="F109" s="19" t="s">
        <v>40</v>
      </c>
      <c r="G109" s="20">
        <v>0.13</v>
      </c>
      <c r="H109" s="21">
        <v>0</v>
      </c>
      <c r="I109" s="21">
        <f>ROUND(ROUND(H109,2)*ROUND(G109,3),2)</f>
        <v>0</v>
      </c>
      <c r="O109">
        <f>(I109*21)/100</f>
        <v>0</v>
      </c>
      <c r="P109" t="s">
        <v>10</v>
      </c>
    </row>
    <row r="110" spans="1:16" ht="38.25" x14ac:dyDescent="0.2">
      <c r="A110" s="22" t="s">
        <v>41</v>
      </c>
      <c r="E110" s="23" t="s">
        <v>119</v>
      </c>
    </row>
    <row r="111" spans="1:16" x14ac:dyDescent="0.2">
      <c r="A111" s="24" t="s">
        <v>43</v>
      </c>
      <c r="E111" s="25" t="s">
        <v>44</v>
      </c>
    </row>
    <row r="112" spans="1:16" ht="153" x14ac:dyDescent="0.2">
      <c r="A112" t="s">
        <v>45</v>
      </c>
      <c r="E112" s="23" t="s">
        <v>48</v>
      </c>
    </row>
    <row r="113" spans="1:16" ht="25.5" x14ac:dyDescent="0.2">
      <c r="A113" s="16" t="s">
        <v>36</v>
      </c>
      <c r="B113" s="17" t="s">
        <v>123</v>
      </c>
      <c r="C113" s="17" t="s">
        <v>124</v>
      </c>
      <c r="D113" s="16" t="s">
        <v>38</v>
      </c>
      <c r="E113" s="18" t="s">
        <v>125</v>
      </c>
      <c r="F113" s="19" t="s">
        <v>40</v>
      </c>
      <c r="G113" s="20">
        <v>0.13</v>
      </c>
      <c r="H113" s="21">
        <v>0</v>
      </c>
      <c r="I113" s="21">
        <f>ROUND(ROUND(H113,2)*ROUND(G113,3),2)</f>
        <v>0</v>
      </c>
      <c r="O113">
        <f>(I113*21)/100</f>
        <v>0</v>
      </c>
      <c r="P113" t="s">
        <v>10</v>
      </c>
    </row>
    <row r="114" spans="1:16" ht="38.25" x14ac:dyDescent="0.2">
      <c r="A114" s="22" t="s">
        <v>41</v>
      </c>
      <c r="E114" s="23" t="s">
        <v>119</v>
      </c>
    </row>
    <row r="115" spans="1:16" x14ac:dyDescent="0.2">
      <c r="A115" s="24" t="s">
        <v>43</v>
      </c>
      <c r="E115" s="25" t="s">
        <v>44</v>
      </c>
    </row>
    <row r="116" spans="1:16" ht="153" x14ac:dyDescent="0.2">
      <c r="A116" t="s">
        <v>45</v>
      </c>
      <c r="E116" s="23" t="s">
        <v>48</v>
      </c>
    </row>
    <row r="117" spans="1:16" ht="25.5" x14ac:dyDescent="0.2">
      <c r="A117" s="16" t="s">
        <v>36</v>
      </c>
      <c r="B117" s="17" t="s">
        <v>126</v>
      </c>
      <c r="C117" s="17" t="s">
        <v>127</v>
      </c>
      <c r="D117" s="16" t="s">
        <v>38</v>
      </c>
      <c r="E117" s="28" t="s">
        <v>150</v>
      </c>
      <c r="F117" s="19" t="s">
        <v>40</v>
      </c>
      <c r="G117" s="20">
        <v>3</v>
      </c>
      <c r="H117" s="21">
        <v>0</v>
      </c>
      <c r="I117" s="21">
        <f>ROUND(ROUND(H117,2)*ROUND(G117,3),2)</f>
        <v>0</v>
      </c>
      <c r="O117">
        <f>(I117*21)/100</f>
        <v>0</v>
      </c>
      <c r="P117" t="s">
        <v>10</v>
      </c>
    </row>
    <row r="118" spans="1:16" x14ac:dyDescent="0.2">
      <c r="A118" s="22" t="s">
        <v>41</v>
      </c>
      <c r="E118" s="23" t="s">
        <v>44</v>
      </c>
    </row>
    <row r="119" spans="1:16" x14ac:dyDescent="0.2">
      <c r="A119" s="24" t="s">
        <v>43</v>
      </c>
      <c r="E119" s="25" t="s">
        <v>44</v>
      </c>
    </row>
    <row r="120" spans="1:16" ht="153" x14ac:dyDescent="0.2">
      <c r="A120" t="s">
        <v>45</v>
      </c>
      <c r="E120" s="23" t="s">
        <v>48</v>
      </c>
    </row>
    <row r="121" spans="1:16" ht="25.5" x14ac:dyDescent="0.2">
      <c r="A121" s="16" t="s">
        <v>36</v>
      </c>
      <c r="B121" s="17" t="s">
        <v>128</v>
      </c>
      <c r="C121" s="17" t="s">
        <v>129</v>
      </c>
      <c r="D121" s="16" t="s">
        <v>38</v>
      </c>
      <c r="E121" s="18" t="s">
        <v>130</v>
      </c>
      <c r="F121" s="19" t="s">
        <v>40</v>
      </c>
      <c r="G121" s="27">
        <v>965.48199999999997</v>
      </c>
      <c r="H121" s="21">
        <v>0</v>
      </c>
      <c r="I121" s="21">
        <f>ROUND(ROUND(H121,2)*ROUND(G121,3),2)</f>
        <v>0</v>
      </c>
      <c r="O121">
        <f>(I121*21)/100</f>
        <v>0</v>
      </c>
      <c r="P121" t="s">
        <v>10</v>
      </c>
    </row>
    <row r="122" spans="1:16" ht="25.5" x14ac:dyDescent="0.2">
      <c r="A122" s="22" t="s">
        <v>41</v>
      </c>
      <c r="E122" s="23" t="s">
        <v>131</v>
      </c>
    </row>
    <row r="123" spans="1:16" x14ac:dyDescent="0.2">
      <c r="A123" s="24" t="s">
        <v>43</v>
      </c>
      <c r="E123" s="25" t="s">
        <v>44</v>
      </c>
    </row>
    <row r="124" spans="1:16" ht="153" x14ac:dyDescent="0.2">
      <c r="A124" t="s">
        <v>45</v>
      </c>
      <c r="E124" s="23" t="s">
        <v>48</v>
      </c>
    </row>
    <row r="125" spans="1:16" ht="25.5" x14ac:dyDescent="0.2">
      <c r="A125" s="16" t="s">
        <v>36</v>
      </c>
      <c r="B125" s="17" t="s">
        <v>132</v>
      </c>
      <c r="C125" s="17" t="s">
        <v>133</v>
      </c>
      <c r="D125" s="16" t="s">
        <v>38</v>
      </c>
      <c r="E125" s="18" t="s">
        <v>134</v>
      </c>
      <c r="F125" s="19" t="s">
        <v>40</v>
      </c>
      <c r="G125" s="20">
        <v>0.54600000000000004</v>
      </c>
      <c r="H125" s="21">
        <v>0</v>
      </c>
      <c r="I125" s="21">
        <f>ROUND(ROUND(H125,2)*ROUND(G125,3),2)</f>
        <v>0</v>
      </c>
      <c r="O125">
        <f>(I125*21)/100</f>
        <v>0</v>
      </c>
      <c r="P125" t="s">
        <v>10</v>
      </c>
    </row>
    <row r="126" spans="1:16" ht="25.5" x14ac:dyDescent="0.2">
      <c r="A126" s="22" t="s">
        <v>41</v>
      </c>
      <c r="E126" s="23" t="s">
        <v>131</v>
      </c>
    </row>
    <row r="127" spans="1:16" x14ac:dyDescent="0.2">
      <c r="A127" s="24" t="s">
        <v>43</v>
      </c>
      <c r="E127" s="25" t="s">
        <v>44</v>
      </c>
    </row>
    <row r="128" spans="1:16" ht="153" x14ac:dyDescent="0.2">
      <c r="A128" t="s">
        <v>45</v>
      </c>
      <c r="E128" s="23" t="s">
        <v>48</v>
      </c>
    </row>
    <row r="129" spans="1:16" ht="25.5" x14ac:dyDescent="0.2">
      <c r="A129" s="16" t="s">
        <v>36</v>
      </c>
      <c r="B129" s="17" t="s">
        <v>135</v>
      </c>
      <c r="C129" s="17" t="s">
        <v>136</v>
      </c>
      <c r="D129" s="16" t="s">
        <v>38</v>
      </c>
      <c r="E129" s="18" t="s">
        <v>137</v>
      </c>
      <c r="F129" s="19" t="s">
        <v>40</v>
      </c>
      <c r="G129" s="20">
        <v>24</v>
      </c>
      <c r="H129" s="21">
        <v>0</v>
      </c>
      <c r="I129" s="21">
        <f>ROUND(ROUND(H129,2)*ROUND(G129,3),2)</f>
        <v>0</v>
      </c>
      <c r="O129">
        <f>(I129*21)/100</f>
        <v>0</v>
      </c>
      <c r="P129" t="s">
        <v>10</v>
      </c>
    </row>
    <row r="130" spans="1:16" ht="25.5" x14ac:dyDescent="0.2">
      <c r="A130" s="22" t="s">
        <v>41</v>
      </c>
      <c r="E130" s="23" t="s">
        <v>131</v>
      </c>
    </row>
    <row r="131" spans="1:16" x14ac:dyDescent="0.2">
      <c r="A131" s="24" t="s">
        <v>43</v>
      </c>
      <c r="E131" s="25" t="s">
        <v>44</v>
      </c>
    </row>
    <row r="132" spans="1:16" ht="153" x14ac:dyDescent="0.2">
      <c r="A132" t="s">
        <v>45</v>
      </c>
      <c r="E132" s="23" t="s">
        <v>48</v>
      </c>
    </row>
    <row r="133" spans="1:16" ht="25.5" x14ac:dyDescent="0.2">
      <c r="A133" s="16" t="s">
        <v>36</v>
      </c>
      <c r="B133" s="17" t="s">
        <v>138</v>
      </c>
      <c r="C133" s="17" t="s">
        <v>139</v>
      </c>
      <c r="D133" s="16" t="s">
        <v>38</v>
      </c>
      <c r="E133" s="18" t="s">
        <v>140</v>
      </c>
      <c r="F133" s="19" t="s">
        <v>40</v>
      </c>
      <c r="G133" s="20">
        <v>22.31</v>
      </c>
      <c r="H133" s="21">
        <v>0</v>
      </c>
      <c r="I133" s="21">
        <f>ROUND(ROUND(H133,2)*ROUND(G133,3),2)</f>
        <v>0</v>
      </c>
      <c r="O133">
        <f>(I133*21)/100</f>
        <v>0</v>
      </c>
      <c r="P133" t="s">
        <v>10</v>
      </c>
    </row>
    <row r="134" spans="1:16" ht="25.5" x14ac:dyDescent="0.2">
      <c r="A134" s="22" t="s">
        <v>41</v>
      </c>
      <c r="E134" s="23" t="s">
        <v>131</v>
      </c>
    </row>
    <row r="135" spans="1:16" x14ac:dyDescent="0.2">
      <c r="A135" s="24" t="s">
        <v>43</v>
      </c>
      <c r="E135" s="25" t="s">
        <v>44</v>
      </c>
    </row>
    <row r="136" spans="1:16" ht="153" x14ac:dyDescent="0.2">
      <c r="A136" t="s">
        <v>45</v>
      </c>
      <c r="E136" s="23" t="s">
        <v>48</v>
      </c>
    </row>
    <row r="137" spans="1:16" ht="25.5" x14ac:dyDescent="0.2">
      <c r="A137" s="16" t="s">
        <v>36</v>
      </c>
      <c r="B137" s="17" t="s">
        <v>141</v>
      </c>
      <c r="C137" s="17" t="s">
        <v>142</v>
      </c>
      <c r="D137" s="16" t="s">
        <v>38</v>
      </c>
      <c r="E137" s="18" t="s">
        <v>143</v>
      </c>
      <c r="F137" s="19" t="s">
        <v>40</v>
      </c>
      <c r="G137" s="27">
        <v>6.4370000000000003</v>
      </c>
      <c r="H137" s="21">
        <v>0</v>
      </c>
      <c r="I137" s="21">
        <f>ROUND(ROUND(H137,2)*ROUND(G137,3),2)</f>
        <v>0</v>
      </c>
      <c r="O137">
        <f>(I137*21)/100</f>
        <v>0</v>
      </c>
      <c r="P137" t="s">
        <v>10</v>
      </c>
    </row>
    <row r="138" spans="1:16" x14ac:dyDescent="0.2">
      <c r="A138" s="22" t="s">
        <v>41</v>
      </c>
      <c r="E138" s="23" t="s">
        <v>42</v>
      </c>
    </row>
    <row r="139" spans="1:16" x14ac:dyDescent="0.2">
      <c r="A139" s="24" t="s">
        <v>43</v>
      </c>
      <c r="E139" s="25" t="s">
        <v>44</v>
      </c>
    </row>
    <row r="140" spans="1:16" ht="153" x14ac:dyDescent="0.2">
      <c r="A140" t="s">
        <v>45</v>
      </c>
      <c r="E140" s="23" t="s">
        <v>48</v>
      </c>
    </row>
    <row r="141" spans="1:16" ht="25.5" x14ac:dyDescent="0.2">
      <c r="A141" s="16" t="s">
        <v>36</v>
      </c>
      <c r="B141" s="17" t="s">
        <v>144</v>
      </c>
      <c r="C141" s="17" t="s">
        <v>145</v>
      </c>
      <c r="D141" s="16" t="s">
        <v>38</v>
      </c>
      <c r="E141" s="18" t="s">
        <v>146</v>
      </c>
      <c r="F141" s="19" t="s">
        <v>40</v>
      </c>
      <c r="G141" s="27">
        <v>1.611</v>
      </c>
      <c r="H141" s="21">
        <v>0</v>
      </c>
      <c r="I141" s="21">
        <f>ROUND(ROUND(H141,2)*ROUND(G141,3),2)</f>
        <v>0</v>
      </c>
      <c r="O141">
        <f>(I141*21)/100</f>
        <v>0</v>
      </c>
      <c r="P141" t="s">
        <v>10</v>
      </c>
    </row>
    <row r="142" spans="1:16" x14ac:dyDescent="0.2">
      <c r="A142" s="22" t="s">
        <v>41</v>
      </c>
      <c r="E142" s="23" t="s">
        <v>42</v>
      </c>
    </row>
    <row r="143" spans="1:16" x14ac:dyDescent="0.2">
      <c r="A143" s="24" t="s">
        <v>43</v>
      </c>
      <c r="E143" s="25" t="s">
        <v>44</v>
      </c>
    </row>
    <row r="144" spans="1:16" ht="153" x14ac:dyDescent="0.2">
      <c r="A144" t="s">
        <v>45</v>
      </c>
      <c r="E144" s="23" t="s">
        <v>48</v>
      </c>
    </row>
    <row r="145" spans="1:16" ht="25.5" x14ac:dyDescent="0.2">
      <c r="A145" s="16" t="s">
        <v>36</v>
      </c>
      <c r="B145" s="17" t="s">
        <v>147</v>
      </c>
      <c r="C145" s="17" t="s">
        <v>148</v>
      </c>
      <c r="D145" s="16" t="s">
        <v>38</v>
      </c>
      <c r="E145" s="18" t="s">
        <v>149</v>
      </c>
      <c r="F145" s="19" t="s">
        <v>40</v>
      </c>
      <c r="G145" s="27">
        <v>0.49</v>
      </c>
      <c r="H145" s="21">
        <v>0</v>
      </c>
      <c r="I145" s="21">
        <f>ROUND(ROUND(H145,2)*ROUND(G145,3),2)</f>
        <v>0</v>
      </c>
      <c r="O145">
        <f>(I145*21)/100</f>
        <v>0</v>
      </c>
      <c r="P145" t="s">
        <v>10</v>
      </c>
    </row>
    <row r="146" spans="1:16" x14ac:dyDescent="0.2">
      <c r="A146" s="22" t="s">
        <v>41</v>
      </c>
      <c r="E146" s="23" t="s">
        <v>42</v>
      </c>
    </row>
    <row r="147" spans="1:16" x14ac:dyDescent="0.2">
      <c r="A147" s="24" t="s">
        <v>43</v>
      </c>
      <c r="E147" s="25" t="s">
        <v>44</v>
      </c>
    </row>
    <row r="148" spans="1:16" ht="153" x14ac:dyDescent="0.2">
      <c r="A148" t="s">
        <v>45</v>
      </c>
      <c r="E148" s="23" t="s">
        <v>48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90-90</vt:lpstr>
    </vt:vector>
  </TitlesOfParts>
  <Company>SUDOP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Hanáková Hana Ing.</dc:creator>
  <cp:lastModifiedBy>Horák Kazimír, Ing.</cp:lastModifiedBy>
  <dcterms:created xsi:type="dcterms:W3CDTF">2023-04-04T06:57:43Z</dcterms:created>
  <dcterms:modified xsi:type="dcterms:W3CDTF">2023-06-02T06:36:37Z</dcterms:modified>
</cp:coreProperties>
</file>