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acovní stůl\Zadávání VŘ\2023\64023xxx Cyklická údržba trati v úseku Třebovice v Čechách – Hoštejn\Kontrolní rozpočet\"/>
    </mc:Choice>
  </mc:AlternateContent>
  <bookViews>
    <workbookView xWindow="0" yWindow="0" windowWidth="0" windowHeight="0"/>
  </bookViews>
  <sheets>
    <sheet name="Rekapitulace stavby" sheetId="1" r:id="rId1"/>
    <sheet name="SO 01 - SO 01 Oprava 1. T..." sheetId="2" r:id="rId2"/>
    <sheet name="SO 02 - Oprava 2. TK Č. T..." sheetId="3" r:id="rId3"/>
    <sheet name="SO 03 - NEOCEŇOVAT Materi..." sheetId="4" r:id="rId4"/>
    <sheet name="SO 04 - Odstranění zeleně" sheetId="5" r:id="rId5"/>
    <sheet name="SO 05 - VON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SO 01 Oprava 1. T...'!$C$78:$K$139</definedName>
    <definedName name="_xlnm.Print_Area" localSheetId="1">'SO 01 - SO 01 Oprava 1. T...'!$C$45:$J$60,'SO 01 - SO 01 Oprava 1. T...'!$C$66:$K$139</definedName>
    <definedName name="_xlnm.Print_Titles" localSheetId="1">'SO 01 - SO 01 Oprava 1. T...'!$78:$78</definedName>
    <definedName name="_xlnm._FilterDatabase" localSheetId="2" hidden="1">'SO 02 - Oprava 2. TK Č. T...'!$C$78:$K$139</definedName>
    <definedName name="_xlnm.Print_Area" localSheetId="2">'SO 02 - Oprava 2. TK Č. T...'!$C$45:$J$60,'SO 02 - Oprava 2. TK Č. T...'!$C$66:$K$139</definedName>
    <definedName name="_xlnm.Print_Titles" localSheetId="2">'SO 02 - Oprava 2. TK Č. T...'!$78:$78</definedName>
    <definedName name="_xlnm._FilterDatabase" localSheetId="3" hidden="1">'SO 03 - NEOCEŇOVAT Materi...'!$C$78:$K$89</definedName>
    <definedName name="_xlnm.Print_Area" localSheetId="3">'SO 03 - NEOCEŇOVAT Materi...'!$C$45:$J$60,'SO 03 - NEOCEŇOVAT Materi...'!$C$66:$K$89</definedName>
    <definedName name="_xlnm.Print_Titles" localSheetId="3">'SO 03 - NEOCEŇOVAT Materi...'!$78:$78</definedName>
    <definedName name="_xlnm._FilterDatabase" localSheetId="4" hidden="1">'SO 04 - Odstranění zeleně'!$C$87:$K$138</definedName>
    <definedName name="_xlnm.Print_Area" localSheetId="4">'SO 04 - Odstranění zeleně'!$C$45:$J$69,'SO 04 - Odstranění zeleně'!$C$75:$K$138</definedName>
    <definedName name="_xlnm.Print_Titles" localSheetId="4">'SO 04 - Odstranění zeleně'!$87:$87</definedName>
    <definedName name="_xlnm._FilterDatabase" localSheetId="5" hidden="1">'SO 05 - VON'!$C$78:$K$90</definedName>
    <definedName name="_xlnm.Print_Area" localSheetId="5">'SO 05 - VON'!$C$45:$J$60,'SO 05 - VON'!$C$66:$K$90</definedName>
    <definedName name="_xlnm.Print_Titles" localSheetId="5">'SO 05 - VON'!$78:$78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55"/>
  <c r="J17"/>
  <c r="J15"/>
  <c r="E15"/>
  <c r="F54"/>
  <c r="J14"/>
  <c r="J12"/>
  <c r="J52"/>
  <c r="E7"/>
  <c r="E69"/>
  <c i="5" r="J37"/>
  <c r="J36"/>
  <c i="1" r="AY58"/>
  <c i="5" r="J35"/>
  <c i="1" r="AX58"/>
  <c i="5"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2"/>
  <c r="E80"/>
  <c r="F52"/>
  <c r="E50"/>
  <c r="J24"/>
  <c r="E24"/>
  <c r="J85"/>
  <c r="J23"/>
  <c r="J21"/>
  <c r="E21"/>
  <c r="J84"/>
  <c r="J20"/>
  <c r="J18"/>
  <c r="E18"/>
  <c r="F55"/>
  <c r="J17"/>
  <c r="J15"/>
  <c r="E15"/>
  <c r="F84"/>
  <c r="J14"/>
  <c r="J12"/>
  <c r="J82"/>
  <c r="E7"/>
  <c r="E48"/>
  <c i="4" r="J37"/>
  <c r="J36"/>
  <c i="1" r="AY57"/>
  <c i="4" r="J35"/>
  <c i="1" r="AX57"/>
  <c i="4"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75"/>
  <c r="J14"/>
  <c r="J12"/>
  <c r="J52"/>
  <c r="E7"/>
  <c r="E69"/>
  <c i="3" r="J37"/>
  <c r="J36"/>
  <c i="1" r="AY56"/>
  <c i="3" r="J35"/>
  <c i="1" r="AX56"/>
  <c i="3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54"/>
  <c r="J20"/>
  <c r="J18"/>
  <c r="E18"/>
  <c r="F76"/>
  <c r="J17"/>
  <c r="J15"/>
  <c r="E15"/>
  <c r="F75"/>
  <c r="J14"/>
  <c r="J12"/>
  <c r="J73"/>
  <c r="E7"/>
  <c r="E48"/>
  <c i="2" r="J37"/>
  <c r="J36"/>
  <c i="1" r="AY55"/>
  <c i="2" r="J35"/>
  <c i="1" r="AX55"/>
  <c i="2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54"/>
  <c r="J14"/>
  <c r="J12"/>
  <c r="J73"/>
  <c r="E7"/>
  <c r="E48"/>
  <c i="1" r="L50"/>
  <c r="AM50"/>
  <c r="AM49"/>
  <c r="L49"/>
  <c r="AM47"/>
  <c r="L47"/>
  <c r="L45"/>
  <c r="L44"/>
  <c i="2" r="BK138"/>
  <c r="BK132"/>
  <c r="J126"/>
  <c r="J122"/>
  <c r="BK116"/>
  <c r="J110"/>
  <c r="J102"/>
  <c r="BK96"/>
  <c r="BK92"/>
  <c r="BK86"/>
  <c r="BK80"/>
  <c r="BK136"/>
  <c r="BK134"/>
  <c r="BK130"/>
  <c r="BK126"/>
  <c r="BK118"/>
  <c r="J112"/>
  <c r="BK106"/>
  <c r="BK102"/>
  <c r="J96"/>
  <c r="J90"/>
  <c r="J86"/>
  <c r="J80"/>
  <c i="3" r="BK80"/>
  <c r="J136"/>
  <c r="J134"/>
  <c r="J132"/>
  <c r="J128"/>
  <c r="BK126"/>
  <c r="BK122"/>
  <c r="J120"/>
  <c r="J116"/>
  <c r="BK112"/>
  <c r="J106"/>
  <c r="J102"/>
  <c r="BK96"/>
  <c r="J88"/>
  <c r="BK84"/>
  <c r="BK138"/>
  <c r="BK134"/>
  <c r="J124"/>
  <c r="BK120"/>
  <c r="BK114"/>
  <c r="J108"/>
  <c r="J104"/>
  <c r="J96"/>
  <c r="J94"/>
  <c r="BK88"/>
  <c r="J84"/>
  <c r="J82"/>
  <c i="4" r="BK86"/>
  <c r="BK82"/>
  <c r="BK84"/>
  <c i="5" r="BK137"/>
  <c r="BK133"/>
  <c r="BK130"/>
  <c r="J125"/>
  <c r="J123"/>
  <c r="BK118"/>
  <c r="BK116"/>
  <c r="BK113"/>
  <c r="BK109"/>
  <c r="BK107"/>
  <c r="BK104"/>
  <c r="J100"/>
  <c r="J97"/>
  <c r="J93"/>
  <c r="J90"/>
  <c r="BK135"/>
  <c r="BK131"/>
  <c r="BK129"/>
  <c r="J124"/>
  <c r="BK122"/>
  <c r="J116"/>
  <c r="BK114"/>
  <c r="BK110"/>
  <c r="J107"/>
  <c r="J104"/>
  <c r="J101"/>
  <c r="J96"/>
  <c r="J92"/>
  <c i="6" r="J87"/>
  <c r="J85"/>
  <c r="J84"/>
  <c r="F35"/>
  <c i="2" r="J128"/>
  <c r="BK112"/>
  <c r="J100"/>
  <c r="BK88"/>
  <c r="J138"/>
  <c r="BK128"/>
  <c r="BK114"/>
  <c r="BK100"/>
  <c r="J84"/>
  <c i="3" r="J138"/>
  <c r="BK130"/>
  <c r="BK124"/>
  <c r="J118"/>
  <c r="BK108"/>
  <c r="BK98"/>
  <c r="J90"/>
  <c r="J80"/>
  <c r="BK128"/>
  <c r="J112"/>
  <c r="BK100"/>
  <c i="4" r="BK80"/>
  <c i="5" r="J138"/>
  <c r="J129"/>
  <c r="J122"/>
  <c r="J110"/>
  <c r="J102"/>
  <c r="BK95"/>
  <c r="J137"/>
  <c r="BK127"/>
  <c r="J118"/>
  <c r="J109"/>
  <c r="BK103"/>
  <c r="BK97"/>
  <c r="BK90"/>
  <c i="6" r="BK85"/>
  <c r="J81"/>
  <c r="BK87"/>
  <c i="2" r="J134"/>
  <c r="J118"/>
  <c r="J106"/>
  <c r="BK84"/>
  <c r="J132"/>
  <c r="BK122"/>
  <c r="BK110"/>
  <c r="J94"/>
  <c i="3" r="F36"/>
  <c r="BK132"/>
  <c r="BK116"/>
  <c r="BK102"/>
  <c i="4" r="J88"/>
  <c i="5" r="J135"/>
  <c r="J127"/>
  <c r="BK121"/>
  <c r="J114"/>
  <c r="J103"/>
  <c r="BK92"/>
  <c r="BK134"/>
  <c r="BK125"/>
  <c r="J119"/>
  <c r="J111"/>
  <c r="BK100"/>
  <c r="BK93"/>
  <c i="6" r="BK86"/>
  <c r="J80"/>
  <c r="BK89"/>
  <c r="BK81"/>
  <c i="2" r="J136"/>
  <c r="J130"/>
  <c r="BK124"/>
  <c r="J120"/>
  <c r="J114"/>
  <c r="BK108"/>
  <c r="BK104"/>
  <c r="J98"/>
  <c r="BK94"/>
  <c r="BK90"/>
  <c r="J82"/>
  <c i="1" r="AS54"/>
  <c i="2" r="J124"/>
  <c r="BK120"/>
  <c r="J116"/>
  <c r="J108"/>
  <c r="J104"/>
  <c r="BK98"/>
  <c r="J92"/>
  <c r="J88"/>
  <c r="BK82"/>
  <c i="3" r="F35"/>
  <c r="J114"/>
  <c r="BK110"/>
  <c r="BK104"/>
  <c r="J100"/>
  <c r="BK94"/>
  <c r="BK92"/>
  <c r="J86"/>
  <c r="BK82"/>
  <c r="BK136"/>
  <c r="J130"/>
  <c r="J126"/>
  <c r="J122"/>
  <c r="BK118"/>
  <c r="J110"/>
  <c r="BK106"/>
  <c r="J98"/>
  <c r="J92"/>
  <c r="BK90"/>
  <c r="BK86"/>
  <c i="4" r="BK88"/>
  <c r="J84"/>
  <c r="J86"/>
  <c r="J82"/>
  <c r="J80"/>
  <c i="5" r="J134"/>
  <c r="J131"/>
  <c r="BK126"/>
  <c r="BK124"/>
  <c r="BK119"/>
  <c r="BK117"/>
  <c r="J115"/>
  <c r="BK111"/>
  <c r="BK108"/>
  <c r="J105"/>
  <c r="BK101"/>
  <c r="BK99"/>
  <c r="BK96"/>
  <c r="J91"/>
  <c r="BK138"/>
  <c r="J133"/>
  <c r="J130"/>
  <c r="J126"/>
  <c r="BK123"/>
  <c r="J121"/>
  <c r="J117"/>
  <c r="BK115"/>
  <c r="J113"/>
  <c r="J108"/>
  <c r="BK105"/>
  <c r="BK102"/>
  <c r="J99"/>
  <c r="J95"/>
  <c r="BK91"/>
  <c i="6" r="J89"/>
  <c r="J86"/>
  <c r="BK84"/>
  <c r="BK82"/>
  <c r="BK80"/>
  <c r="J82"/>
  <c i="2" l="1" r="R79"/>
  <c i="3" r="R79"/>
  <c i="4" r="T79"/>
  <c i="5" r="R89"/>
  <c r="T94"/>
  <c r="T98"/>
  <c r="R106"/>
  <c r="P112"/>
  <c r="P120"/>
  <c r="R128"/>
  <c r="BK132"/>
  <c r="J132"/>
  <c r="J67"/>
  <c r="BK136"/>
  <c r="J136"/>
  <c r="J68"/>
  <c i="2" r="P79"/>
  <c i="1" r="AU55"/>
  <c i="3" r="T79"/>
  <c i="4" r="P79"/>
  <c i="1" r="AU57"/>
  <c i="5" r="BK89"/>
  <c r="J89"/>
  <c r="J60"/>
  <c r="BK94"/>
  <c r="J94"/>
  <c r="J61"/>
  <c r="BK98"/>
  <c r="J98"/>
  <c r="J62"/>
  <c r="BK106"/>
  <c r="J106"/>
  <c r="J63"/>
  <c r="BK112"/>
  <c r="J112"/>
  <c r="J64"/>
  <c r="BK120"/>
  <c r="J120"/>
  <c r="J65"/>
  <c r="BK128"/>
  <c r="J128"/>
  <c r="J66"/>
  <c r="R132"/>
  <c r="R136"/>
  <c i="6" r="P79"/>
  <c i="1" r="AU59"/>
  <c i="2" r="BK79"/>
  <c r="J79"/>
  <c r="J59"/>
  <c i="3" r="P79"/>
  <c i="1" r="AU56"/>
  <c i="4" r="BK79"/>
  <c r="J79"/>
  <c r="J59"/>
  <c i="5" r="P89"/>
  <c r="P94"/>
  <c r="R98"/>
  <c r="P106"/>
  <c r="R112"/>
  <c r="T120"/>
  <c r="T128"/>
  <c r="T132"/>
  <c r="T136"/>
  <c i="6" r="R79"/>
  <c i="2" r="T79"/>
  <c i="3" r="BK79"/>
  <c r="J79"/>
  <c r="J59"/>
  <c i="4" r="R79"/>
  <c i="5" r="T89"/>
  <c r="R94"/>
  <c r="P98"/>
  <c r="T106"/>
  <c r="T112"/>
  <c r="R120"/>
  <c r="P128"/>
  <c r="P132"/>
  <c r="P136"/>
  <c i="6" r="BK79"/>
  <c r="J79"/>
  <c r="T79"/>
  <c r="BE81"/>
  <c r="F75"/>
  <c r="J76"/>
  <c r="BE84"/>
  <c r="BE86"/>
  <c r="BE89"/>
  <c r="E48"/>
  <c r="J54"/>
  <c r="J73"/>
  <c r="F76"/>
  <c r="BE80"/>
  <c r="BE82"/>
  <c r="BE85"/>
  <c r="BE87"/>
  <c i="1" r="BB59"/>
  <c i="5" r="F54"/>
  <c r="J55"/>
  <c r="E78"/>
  <c r="F85"/>
  <c r="BE90"/>
  <c r="BE92"/>
  <c r="BE95"/>
  <c r="BE96"/>
  <c r="BE97"/>
  <c r="BE101"/>
  <c r="BE102"/>
  <c r="BE105"/>
  <c r="BE109"/>
  <c r="BE114"/>
  <c r="BE117"/>
  <c r="BE121"/>
  <c r="BE122"/>
  <c r="BE123"/>
  <c r="BE124"/>
  <c r="BE125"/>
  <c r="BE126"/>
  <c r="BE127"/>
  <c r="BE129"/>
  <c r="BE130"/>
  <c r="BE133"/>
  <c r="BE134"/>
  <c r="J52"/>
  <c r="J54"/>
  <c r="BE91"/>
  <c r="BE93"/>
  <c r="BE99"/>
  <c r="BE100"/>
  <c r="BE103"/>
  <c r="BE104"/>
  <c r="BE107"/>
  <c r="BE108"/>
  <c r="BE110"/>
  <c r="BE111"/>
  <c r="BE113"/>
  <c r="BE115"/>
  <c r="BE116"/>
  <c r="BE118"/>
  <c r="BE119"/>
  <c r="BE131"/>
  <c r="BE135"/>
  <c r="BE137"/>
  <c r="BE138"/>
  <c i="4" r="F54"/>
  <c r="F55"/>
  <c r="J75"/>
  <c r="BE80"/>
  <c r="BE82"/>
  <c r="BE84"/>
  <c r="BE86"/>
  <c r="BE88"/>
  <c r="E48"/>
  <c r="J55"/>
  <c r="J73"/>
  <c i="3" r="J75"/>
  <c r="J76"/>
  <c r="J52"/>
  <c r="F55"/>
  <c r="E69"/>
  <c r="BE80"/>
  <c r="BE82"/>
  <c r="BE84"/>
  <c r="BE86"/>
  <c r="BE88"/>
  <c r="BE98"/>
  <c r="BE100"/>
  <c r="BE102"/>
  <c r="BE106"/>
  <c r="BE112"/>
  <c r="BE114"/>
  <c r="BE116"/>
  <c r="BE118"/>
  <c r="BE122"/>
  <c r="BE126"/>
  <c r="BE132"/>
  <c r="BE134"/>
  <c r="BE136"/>
  <c r="F54"/>
  <c r="BE90"/>
  <c r="BE92"/>
  <c r="BE94"/>
  <c r="BE96"/>
  <c r="BE104"/>
  <c r="BE108"/>
  <c r="BE110"/>
  <c r="BE120"/>
  <c r="BE124"/>
  <c r="BE128"/>
  <c r="BE130"/>
  <c r="BE138"/>
  <c i="1" r="BC56"/>
  <c r="BB56"/>
  <c i="2" r="J52"/>
  <c r="J54"/>
  <c r="F55"/>
  <c r="E69"/>
  <c r="F75"/>
  <c r="BE80"/>
  <c r="BE82"/>
  <c r="BE88"/>
  <c r="BE90"/>
  <c r="BE94"/>
  <c r="BE96"/>
  <c r="BE98"/>
  <c r="BE104"/>
  <c r="BE108"/>
  <c r="BE112"/>
  <c r="BE118"/>
  <c r="BE120"/>
  <c r="BE126"/>
  <c r="BE128"/>
  <c r="BE130"/>
  <c r="BE132"/>
  <c r="BE134"/>
  <c r="J55"/>
  <c r="BE84"/>
  <c r="BE86"/>
  <c r="BE92"/>
  <c r="BE100"/>
  <c r="BE102"/>
  <c r="BE106"/>
  <c r="BE110"/>
  <c r="BE114"/>
  <c r="BE116"/>
  <c r="BE122"/>
  <c r="BE124"/>
  <c r="BE136"/>
  <c r="BE138"/>
  <c r="F35"/>
  <c i="1" r="BB55"/>
  <c i="2" r="J34"/>
  <c i="1" r="AW55"/>
  <c i="3" r="F37"/>
  <c i="1" r="BD56"/>
  <c i="4" r="F34"/>
  <c i="1" r="BA57"/>
  <c i="4" r="F36"/>
  <c i="1" r="BC57"/>
  <c i="5" r="F35"/>
  <c i="1" r="BB58"/>
  <c i="5" r="F37"/>
  <c i="1" r="BD58"/>
  <c i="6" r="F36"/>
  <c i="1" r="BC59"/>
  <c i="6" r="J30"/>
  <c i="2" r="F36"/>
  <c i="1" r="BC55"/>
  <c i="2" r="F34"/>
  <c i="1" r="BA55"/>
  <c i="3" r="F34"/>
  <c i="1" r="BA56"/>
  <c i="2" r="J30"/>
  <c i="4" r="F35"/>
  <c i="1" r="BB57"/>
  <c i="4" r="J34"/>
  <c i="1" r="AW57"/>
  <c i="3" r="J30"/>
  <c i="5" r="F36"/>
  <c i="1" r="BC58"/>
  <c i="5" r="J34"/>
  <c i="1" r="AW58"/>
  <c i="4" r="J30"/>
  <c i="6" r="J34"/>
  <c i="1" r="AW59"/>
  <c i="6" r="F34"/>
  <c i="1" r="BA59"/>
  <c i="2" r="F37"/>
  <c i="1" r="BD55"/>
  <c i="3" r="J34"/>
  <c i="1" r="AW56"/>
  <c i="4" r="F37"/>
  <c i="1" r="BD57"/>
  <c i="5" r="F34"/>
  <c i="1" r="BA58"/>
  <c i="6" r="F37"/>
  <c i="1" r="BD59"/>
  <c i="5" l="1" r="P88"/>
  <c i="1" r="AU58"/>
  <c i="5" r="R88"/>
  <c r="T88"/>
  <c i="1" r="AG59"/>
  <c i="6" r="J59"/>
  <c i="5" r="BK88"/>
  <c r="J88"/>
  <c i="1" r="AG57"/>
  <c r="AG56"/>
  <c r="AG55"/>
  <c r="AU54"/>
  <c i="3" r="J33"/>
  <c i="1" r="AV56"/>
  <c r="AT56"/>
  <c r="AN56"/>
  <c i="6" r="J33"/>
  <c i="1" r="AV59"/>
  <c r="AT59"/>
  <c r="AN59"/>
  <c i="5" r="J30"/>
  <c i="1" r="AG58"/>
  <c r="AG54"/>
  <c r="AK26"/>
  <c i="2" r="J33"/>
  <c i="1" r="AV55"/>
  <c r="AT55"/>
  <c r="AN55"/>
  <c i="4" r="F33"/>
  <c i="1" r="AZ57"/>
  <c i="5" r="F33"/>
  <c i="1" r="AZ58"/>
  <c i="6" r="F33"/>
  <c i="1" r="AZ59"/>
  <c i="2" r="F33"/>
  <c i="1" r="AZ55"/>
  <c i="3" r="F33"/>
  <c i="1" r="AZ56"/>
  <c r="BC54"/>
  <c r="W32"/>
  <c r="BD54"/>
  <c r="W33"/>
  <c i="4" r="J33"/>
  <c i="1" r="AV57"/>
  <c r="AT57"/>
  <c r="AN57"/>
  <c i="5" r="J33"/>
  <c i="1" r="AV58"/>
  <c r="AT58"/>
  <c r="AN58"/>
  <c r="BA54"/>
  <c r="AW54"/>
  <c r="AK30"/>
  <c r="BB54"/>
  <c r="AX54"/>
  <c i="5" l="1" r="J59"/>
  <c i="6" r="J39"/>
  <c i="5" r="J39"/>
  <c i="4" r="J39"/>
  <c i="3" r="J39"/>
  <c i="2" r="J39"/>
  <c i="1" r="W31"/>
  <c r="W30"/>
  <c r="AY54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<sst xmlns="http://schemas.openxmlformats.org/spreadsheetml/2006/main">
  <si>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</si>
  <si>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</si>
  <si>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</si>
  <si>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</si>
  <si>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</si>
  <si>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{fde9ad8d-5fd1-45f1-8dad-7356b1aabdcc}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</si>
  <si>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</si>
  <si>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</si>
  <si>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</si>
  <si>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</si>
  <si>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</si>
  <si>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</si>
  <si>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</si>
  <si>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</si>
  <si>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64023xxx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</si>
  <si>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</si>
  <si>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</si>
  <si>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Cyklická údržba trati v úseku Třebovice v Čechách – Hoštejn</t>
  </si>
  <si>
    <t>KSO:</t>
  </si>
  <si>
    <t/>
  </si>
  <si>
    <t>CC-CZ:</t>
  </si>
  <si>
    <t>Místo:</t>
  </si>
  <si>
    <t xml:space="preserve"> </t>
  </si>
  <si>
    <t>Datum:</t>
  </si>
  <si>
    <t>17. 5. 2023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</si>
  <si>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</si>
  <si>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</si>
  <si>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</si>
  <si>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</si>
  <si>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</si>
  <si>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</si>
  <si>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</si>
  <si>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</si>
  <si>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</si>
  <si>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</si>
  <si>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</si>
  <si>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</si>
  <si>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</si>
  <si>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</si>
  <si>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</si>
  <si>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</si>
  <si>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</si>
  <si>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</si>
  <si>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</si>
  <si>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</si>
  <si>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</si>
  <si>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</si>
  <si>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</si>
  <si>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</si>
  <si>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</si>
  <si>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</si>
  <si>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</si>
  <si>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</si>
  <si>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</si>
  <si>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</si>
  <si>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</si>
  <si>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</si>
  <si>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</si>
  <si>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</si>
  <si>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</si>
  <si>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</si>
  <si>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</si>
  <si>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</si>
  <si>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</si>
  <si>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</si>
  <si>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</si>
  <si>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</si>
  <si>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</si>
  <si>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</si>
  <si>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</si>
  <si>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</si>
  <si>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</si>
  <si>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</si>
  <si>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</si>
  <si>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</si>
  <si>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01 Oprava 1. TK Č. Třebová - Hoštejn</t>
  </si>
  <si>
    <t>STA</t>
  </si>
  <si>
    <t>1</t>
  </si>
  <si>
    <t>{b0e549ae-2858-4bac-96a0-81381a09cd59}</t>
  </si>
  <si>
    <t>2</t>
  </si>
  <si>
    <t>SO 02</t>
  </si>
  <si>
    <t>Oprava 2. TK Č. Třebová - Hoštejn</t>
  </si>
  <si>
    <t>{2cd61060-99f6-462c-95f2-44a9c926ff8d}</t>
  </si>
  <si>
    <t>SO 03</t>
  </si>
  <si>
    <t>NEOCEŇOVAT Materiál dodávaný OŘ</t>
  </si>
  <si>
    <t>{2cee3938-a125-4566-967f-9747ae7de1a6}</t>
  </si>
  <si>
    <t>SO 04</t>
  </si>
  <si>
    <t>Odstranění zeleně</t>
  </si>
  <si>
    <t>{35aeafd1-af6f-49c0-a033-d07e9a4a26b9}</t>
  </si>
  <si>
    <t>SO 05</t>
  </si>
  <si>
    <t>VON</t>
  </si>
  <si>
    <t>{6c14ca2b-5c97-432d-b979-9f0a6b01612d}</t>
  </si>
  <si>
    <t>KRYCÍ LIST SOUPISU PRACÍ</t>
  </si>
  <si>
    <t>Objekt:</t>
  </si>
  <si>
    <t>SO 01 - SO 01 Oprava 1. TK Č. Třebová - Hoštejn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</si>
  <si>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</si>
  <si>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</si>
  <si>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</si>
  <si>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</si>
  <si>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</si>
  <si>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</si>
  <si>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</si>
  <si>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</si>
  <si>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</si>
  <si>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</si>
  <si>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</si>
  <si>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</si>
  <si>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</si>
  <si>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</si>
  <si>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</si>
  <si>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</si>
  <si>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</si>
  <si>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</si>
  <si>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5907050110</t>
  </si>
  <si>
    <t>Dělení kolejnic kyslíkem, soustavy UIC60 nebo R65. Poznámka: 1. V cenách jsou započteny náklady na manipulaci, podložení, označení a provedení řezu kolejnice.</t>
  </si>
  <si>
    <t>kus</t>
  </si>
  <si>
    <t>Sborník UOŽI 01 2023</t>
  </si>
  <si>
    <t>4</t>
  </si>
  <si>
    <t>ROZPOCET</t>
  </si>
  <si>
    <t>P</t>
  </si>
  <si>
    <t>Poznámka k položce:_x000d_
ZAOKR.NAHORU((10936+948)/25;1)+18=494,00 ks</t>
  </si>
  <si>
    <t>5907025601</t>
  </si>
  <si>
    <t>Výměna kolejnicových pásů současně s výměnou kompletů, vodicích vložek a pryžové podložky,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</si>
  <si>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</si>
  <si>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Poznámka k položce:_x000d_
dle ZD v jednotlivých úsecích :_x000d_
863+210+1553+1694+413+273+852+119+198+2*848+2*748+422+655+914+526=11.884,00 m</t>
  </si>
  <si>
    <t>3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</si>
  <si>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</si>
  <si>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</si>
  <si>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6</t>
  </si>
  <si>
    <t>Poznámka k položce:_x000d_
dle ZD v jednotlivých úsecích :_x000d_
3*3,6+2*3,6+3*3,6+2*5,5+2*5,5+3*3,6+2*3,6+3,6+2*3,6+3,6+2*3,6+4*3,6+2*3,6+3,6+3,6+3,6+3,6=126,40 m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</si>
  <si>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</si>
  <si>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</si>
  <si>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</si>
  <si>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8</t>
  </si>
  <si>
    <t xml:space="preserve">Poznámka k položce:_x000d_
kolejnice : 11884*0,06+(2*5,5+2*5,5)*0,06=714,36 t_x000d_
pryžové podložky :  19807*0,00018=3,565 t_x000d_
vodící vložky :  19807*0,00017=3,367 t_x000d_
celkem :  11884*0,06+(2*5,5+2*5,5)*0,06+19807*0,00018+19807*0,00017=721,292 t</t>
  </si>
  <si>
    <t>5</t>
  </si>
  <si>
    <t>5999005030</t>
  </si>
  <si>
    <t>Třídění kolejnic. Poznámka: 1. V cenách jsou započteny náklady na manipulaci, vytřídění a uložení materiálu na úložiště nebo do skladu.</t>
  </si>
  <si>
    <t>10</t>
  </si>
  <si>
    <t>Poznámka k položce:_x000d_
kolejnice : 11884*0,06+(2*5,5+2*5,5)*0,06=714,36 t</t>
  </si>
  <si>
    <t>M</t>
  </si>
  <si>
    <t>5958155000</t>
  </si>
  <si>
    <t>Úhlové vodicí vložky Wfp 14K 600 základní 12</t>
  </si>
  <si>
    <t>12</t>
  </si>
  <si>
    <t>Poznámka k položce:_x000d_
ZAOKR.NAHORU(11884/0,6;1)=19807,00 ks</t>
  </si>
  <si>
    <t>7</t>
  </si>
  <si>
    <t>5958158030</t>
  </si>
  <si>
    <t>Podložka pryžová pod patu kolejnice WU 7 174x152x7 (Vossloh)</t>
  </si>
  <si>
    <t>14</t>
  </si>
  <si>
    <t>9902200900</t>
  </si>
  <si>
    <t>Doprava obousměrná mechanizací o nosnosti přes 3,5 t objemnějšího kusového materiálu (prefabrikátů, stožárů, výhybek, rozvaděčů, vybouraných hmot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</si>
  <si>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16</t>
  </si>
  <si>
    <t xml:space="preserve">Poznámka k položce:_x000d_
přeprava úhlových vodících vložek a pryžových podložek_x000d_
pryžové podložky :  19807*0,00018=3,565 t_x000d_
vodící vložky :  19367*0,00017=3,367 t_x000d_
celkem :  3,565+3,367=6,932 t</t>
  </si>
  <si>
    <t>9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</si>
  <si>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</si>
  <si>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</si>
  <si>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</t>
  </si>
  <si>
    <t xml:space="preserve">Poznámka k položce:_x000d_
dle ZD :  249 ks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</si>
  <si>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</si>
  <si>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</si>
  <si>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</t>
  </si>
  <si>
    <t xml:space="preserve">Poznámka k položce:_x000d_
odhad :  56 ks</t>
  </si>
  <si>
    <t>11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</si>
  <si>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</si>
  <si>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</si>
  <si>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22</t>
  </si>
  <si>
    <t xml:space="preserve">Poznámka k položce:_x000d_
dle ZD :  (863+210+1553+1694+413+273+852+119+198+848+748+422+655+914+526)*2+2*125*2=21076,00 m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</si>
  <si>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</si>
  <si>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</si>
  <si>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24</t>
  </si>
  <si>
    <t>13</t>
  </si>
  <si>
    <t>5910063050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</si>
  <si>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</si>
  <si>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26</t>
  </si>
  <si>
    <t>Poznámka k položce:_x000d_
dle ZD : 450+550+11884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</si>
  <si>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</si>
  <si>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</si>
  <si>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</si>
  <si>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28</t>
  </si>
  <si>
    <t>Poznámka k položce:_x000d_
dle ZD v jednotlivých úsecích :_x000d_
(963+310+1653+1794+513+323+902+160+220+948+848+522+755+1014+626)/1000=11,551 km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</si>
  <si>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</si>
  <si>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</si>
  <si>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30</t>
  </si>
  <si>
    <t>Poznámka k položce:_x000d_
dle ZD v jednotlivých výhybkách - pouze srdcovková část :_x000d_
11*8*2+8*10*2=336,00 m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</si>
  <si>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</si>
  <si>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</si>
  <si>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</si>
  <si>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32</t>
  </si>
  <si>
    <t>Poznámka k položce:_x000d_
dle ZD : 14 vozů - 14*30=420,00 m3</t>
  </si>
  <si>
    <t>17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</si>
  <si>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</si>
  <si>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</si>
  <si>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34</t>
  </si>
  <si>
    <t>Poznámka k položce:_x000d_
dle ZD : 1 vůz - 1*30=30,00 m3</t>
  </si>
  <si>
    <t>5955101000</t>
  </si>
  <si>
    <t>Kamenivo drcené štěrk frakce 31,5/63 třídy BI</t>
  </si>
  <si>
    <t>36</t>
  </si>
  <si>
    <t xml:space="preserve">Poznámka k položce:_x000d_
celkem :  420*2+30*3=900,00 t</t>
  </si>
  <si>
    <t>19</t>
  </si>
  <si>
    <t>9902100600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</si>
  <si>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</si>
  <si>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38</t>
  </si>
  <si>
    <t xml:space="preserve">Poznámka k položce:_x000d_
přeprava kameniva z lomu Lhota Rapotina;  900,00 t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</si>
  <si>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</si>
  <si>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</si>
  <si>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40</t>
  </si>
  <si>
    <t xml:space="preserve">Poznámka k položce:_x000d_
pryžové podložky :  19807*0,00018=3,565 t_x000d_
vodící vložky :  19367*0,00017=3,367 t_x000d_
celkem :  3,565+3,367=6,932 t</t>
  </si>
  <si>
    <t>9902200800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</si>
  <si>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</si>
  <si>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42</t>
  </si>
  <si>
    <t>Poznámka k položce:_x000d_
uložení na skládku Pardubice Semtín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</si>
  <si>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</si>
  <si>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</si>
  <si>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44</t>
  </si>
  <si>
    <t xml:space="preserve">Poznámka k položce:_x000d_
uložení pryž. podložek a vodících vložek na skládku Semtín;  6,932 t</t>
  </si>
  <si>
    <t>23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</si>
  <si>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</si>
  <si>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</si>
  <si>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46</t>
  </si>
  <si>
    <t xml:space="preserve">Poznámka k položce:_x000d_
dle ZD :   18+9,6=27,6 m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</si>
  <si>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</si>
  <si>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</si>
  <si>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48</t>
  </si>
  <si>
    <t>25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</si>
  <si>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</si>
  <si>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</si>
  <si>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50</t>
  </si>
  <si>
    <t xml:space="preserve">Poznámka k položce:_x000d_
dle ZD :  105 ks</t>
  </si>
  <si>
    <t>7497351560</t>
  </si>
  <si>
    <t>Montáž přímého ukolejnění na elektrizovaných tratích nebo v kolejových obvodech</t>
  </si>
  <si>
    <t>52</t>
  </si>
  <si>
    <t>27</t>
  </si>
  <si>
    <t>7592007120</t>
  </si>
  <si>
    <t>Demontáž informačního bodu MIB 6</t>
  </si>
  <si>
    <t>54</t>
  </si>
  <si>
    <t xml:space="preserve">Poznámka k položce:_x000d_
dle ZD :  19 ks</t>
  </si>
  <si>
    <t>7592005120</t>
  </si>
  <si>
    <t>Montáž informačního bodu MIB 6 - uložení a připevnění na určené místo, seřízení, přezkoušení</t>
  </si>
  <si>
    <t>56</t>
  </si>
  <si>
    <t>29</t>
  </si>
  <si>
    <t>7592007160</t>
  </si>
  <si>
    <t>Demontáž balízy úplná včetně upevňovací sady</t>
  </si>
  <si>
    <t>58</t>
  </si>
  <si>
    <t xml:space="preserve">Poznámka k položce:_x000d_
dle ZD :  22 ks</t>
  </si>
  <si>
    <t>7592005162</t>
  </si>
  <si>
    <t>Montáž balízy do kolejiště pomocí mezikolejnicového upevňovadla (Clamp, Vortok apod)</t>
  </si>
  <si>
    <t>60</t>
  </si>
  <si>
    <t>SO 02 - Oprava 2. TK Č. Třebová - Hoštejn</t>
  </si>
  <si>
    <t>Poznámka k položce:_x000d_
ZAOKR.NAHORU((11059+963)/25;1)+15=496,00 ks</t>
  </si>
  <si>
    <t>Poznámka k položce:_x000d_
dle ZD v jednotlivých úsecích :_x000d_
939+1478+427+1720+396+335+873+2*904+2*752+416+685+894+547=12.022,00 m</t>
  </si>
  <si>
    <t>Poznámka k položce:_x000d_
dle ZD v jednotlivých úsecích :_x000d_
3*3,6+3*3,6+2*5,5+3*3,6+2*3,6+3,6+2*3,6+4*3,6+2*3,6+3,6+3,6+3,6+3,6=97,4 m</t>
  </si>
  <si>
    <t xml:space="preserve">Poznámka k položce:_x000d_
kolejnice : 12022*0,06+(2*5,5)*0,06=721,98 t_x000d_
pryžové podložky :  20037*0,00018=3,607 t_x000d_
vodící vložky :  19877*0,00017=3,379 t_x000d_
celkem :  12022*0,06+(2*5,5)*0,06+20037*0,00018+19877*0,00017=728,966 t</t>
  </si>
  <si>
    <t>Poznámka k položce:_x000d_
kolejnice : 12022*0,06+(2*5,5)*0,06=721,98 t</t>
  </si>
  <si>
    <t>Poznámka k položce:_x000d_
ZAOKR.NAHORU((12022-96)/0,6;1)*2=39754,00 ks</t>
  </si>
  <si>
    <t>Poznámka k položce:_x000d_
ZAOKR.NAHORU(12022/0,6;1)=20037,00 ks</t>
  </si>
  <si>
    <t xml:space="preserve">Poznámka k položce:_x000d_
přeprava úhlových vodících vložek a pryžových podložek_x000d_
pryžové podložky :  20037*0,00018=3,607 t_x000d_
vodící vložky :  19877*0,00017=3,379 t_x000d_
celkem :   3,607+3,379=6,986 t</t>
  </si>
  <si>
    <t xml:space="preserve">Poznámka k položce:_x000d_
dle ZD :  236 ks</t>
  </si>
  <si>
    <t xml:space="preserve">Poznámka k položce:_x000d_
odhad :  54 ks</t>
  </si>
  <si>
    <t xml:space="preserve">Poznámka k položce:_x000d_
dle ZD :  (939+1478+427+1720+396+335+873+904+752+416+685+894+547)*2+125*2=20.982,00 m</t>
  </si>
  <si>
    <t>Poznámka k položce:_x000d_
dle ZD : 520+550+12022</t>
  </si>
  <si>
    <t>Poznámka k položce:_x000d_
dle ZD v jednotlivých úsecích :_x000d_
(1039+1528+527+1820+496+435+923+954+852+516+785+894+647)/1000=11,416 km</t>
  </si>
  <si>
    <t>Poznámka k položce:_x000d_
dle ZD v jednotlivých výhybkách - pouze srdcovková část :_x000d_
10*8*2+8*10*2=320,00 m</t>
  </si>
  <si>
    <t xml:space="preserve">Poznámka k položce:_x000d_
pryžové podložky :  20037*0,00018=3,607 t_x000d_
vodící vložky :  19877*0,00017=3,379 t_x000d_
celkem :   3,607+3,379=6,986 t</t>
  </si>
  <si>
    <t xml:space="preserve">Poznámka k položce:_x000d_
uložení pryž. podložek a vodících vložek na skládku Semtín;  6,986 t</t>
  </si>
  <si>
    <t>62</t>
  </si>
  <si>
    <t>64</t>
  </si>
  <si>
    <t>SO 03 - NEOCEŇOVAT Materiál dodávaný OŘ</t>
  </si>
  <si>
    <t>5957104005</t>
  </si>
  <si>
    <t>Kolejnicové pásy třídy R260 tv. 60 E2 délky 75 metrů</t>
  </si>
  <si>
    <t xml:space="preserve">Poznámka k položce:_x000d_
dle ZD :  294 ks</t>
  </si>
  <si>
    <t>5957201000</t>
  </si>
  <si>
    <t>Kolejnice užité tv. UIC60</t>
  </si>
  <si>
    <t xml:space="preserve">Poznámka k položce:_x000d_
dle ZD :  kolejnice vyzískané z jiných oblouků - 1911 m</t>
  </si>
  <si>
    <t>5957122010</t>
  </si>
  <si>
    <t>Lepený izolovaný styk tv. UIC60 z kolejnic vyšší jakosti délky 3,60 m</t>
  </si>
  <si>
    <t xml:space="preserve">Poznámka k položce:_x000d_
dle ZD :  53 ks</t>
  </si>
  <si>
    <t>5957122085</t>
  </si>
  <si>
    <t>Lepený izolovaný styk tv. UIC60 z kolejnic vyšší jakosti délky asymetrický pravý</t>
  </si>
  <si>
    <t xml:space="preserve">Poznámka k položce:_x000d_
dle ZD :  3 ks dl. 5,5 m - 16,5 m</t>
  </si>
  <si>
    <t>5957122090</t>
  </si>
  <si>
    <t>Lepený izolovaný styk tv. UIC60 z kolejnic vyšší jakosti délky asymetrický levý</t>
  </si>
  <si>
    <t>SO 04 - Odstranění zeleně</t>
  </si>
  <si>
    <t>D1 - TÚ Česká Třebová - Třebovice v Čechách - 1. TK km 4,4300 - 5,130</t>
  </si>
  <si>
    <t>D2 - žst. Třebovice v Čechách - 1. SK v km 5,200 - 5,380</t>
  </si>
  <si>
    <t xml:space="preserve">D3 - TÚ Třebovice v Čechách - Rudoltice - 1. TK v km 7,850 - 12,300 </t>
  </si>
  <si>
    <t xml:space="preserve">D4 - TÚ Třebovice v Čechách - Rudoltice - 2. TK v km 7,850 - 13,770 </t>
  </si>
  <si>
    <t>D5 - žst. Rudoltice - 1. SK v km 12,950 - 13,133</t>
  </si>
  <si>
    <t xml:space="preserve">D6 - žst. Rudoltice -  1. SK v km 13,133 - 13,623</t>
  </si>
  <si>
    <t xml:space="preserve">D7 - žst. Rudoltice - 2. SK v  km 13,630 - 13,750</t>
  </si>
  <si>
    <t xml:space="preserve">D8 - žst. Rudoltice -  8. SK v km 13,890 - 13,930</t>
  </si>
  <si>
    <t>D9 - Doprava výzisku (vytěžené dřevo)</t>
  </si>
  <si>
    <t>D1</t>
  </si>
  <si>
    <t>TÚ Česká Třebová - Třebovice v Čechách - 1. TK km 4,4300 - 5,130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</si>
  <si>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</si>
  <si>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</si>
  <si>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</si>
  <si>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</si>
  <si>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</si>
  <si>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</si>
  <si>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</si>
  <si>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</si>
  <si>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</si>
  <si>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D2</t>
  </si>
  <si>
    <t>žst. Třebovice v Čechách - 1. SK v km 5,200 - 5,380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</si>
  <si>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</si>
  <si>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</si>
  <si>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</si>
  <si>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</si>
  <si>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D3</t>
  </si>
  <si>
    <t xml:space="preserve">TÚ Třebovice v Čechách - Rudoltice - 1. TK v km 7,850 - 12,300 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</si>
  <si>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</si>
  <si>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</si>
  <si>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</si>
  <si>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</si>
  <si>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</si>
  <si>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</si>
  <si>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D4</t>
  </si>
  <si>
    <t xml:space="preserve">TÚ Třebovice v Čechách - Rudoltice - 2. TK v km 7,850 - 13,770 </t>
  </si>
  <si>
    <t>D5</t>
  </si>
  <si>
    <t>žst. Rudoltice - 1. SK v km 12,950 - 13,133</t>
  </si>
  <si>
    <t>D6</t>
  </si>
  <si>
    <t xml:space="preserve">žst. Rudoltice -  1. SK v km 13,133 - 13,623</t>
  </si>
  <si>
    <t>31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</si>
  <si>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</si>
  <si>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</si>
  <si>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33</t>
  </si>
  <si>
    <t>66</t>
  </si>
  <si>
    <t>D7</t>
  </si>
  <si>
    <t xml:space="preserve">žst. Rudoltice - 2. SK v  km 13,630 - 13,750</t>
  </si>
  <si>
    <t>68</t>
  </si>
  <si>
    <t>35</t>
  </si>
  <si>
    <t>70</t>
  </si>
  <si>
    <t>72</t>
  </si>
  <si>
    <t>D8</t>
  </si>
  <si>
    <t xml:space="preserve">žst. Rudoltice -  8. SK v km 13,890 - 13,930</t>
  </si>
  <si>
    <t>37</t>
  </si>
  <si>
    <t>74</t>
  </si>
  <si>
    <t>76</t>
  </si>
  <si>
    <t>39</t>
  </si>
  <si>
    <t>78</t>
  </si>
  <si>
    <t>D9</t>
  </si>
  <si>
    <t>Doprava výzisku (vytěžené dřevo)</t>
  </si>
  <si>
    <t>80</t>
  </si>
  <si>
    <t>41</t>
  </si>
  <si>
    <t>9902900400</t>
  </si>
  <si>
    <t>Složení objemnějšího kusového materiálu, vybouraných hmot Poznámka: 1. Ceny jsou určeny pro skládání materiálu z vlastních zásob objednatele.</t>
  </si>
  <si>
    <t>82</t>
  </si>
  <si>
    <t>SO 05 - VON</t>
  </si>
  <si>
    <t>011002000</t>
  </si>
  <si>
    <t>Průzkumné práce pro opravy - vytyčení inženýrských sítí</t>
  </si>
  <si>
    <t>%</t>
  </si>
  <si>
    <t>012002000</t>
  </si>
  <si>
    <t>Geodetické práce</t>
  </si>
  <si>
    <t>013002000</t>
  </si>
  <si>
    <t>Projektové práce - ZPD</t>
  </si>
  <si>
    <t xml:space="preserve">Poznámka k položce:_x000d_
Dokumentaci potřebná pro úpravu GPK -   směrové a výškové uspořádání koleje</t>
  </si>
  <si>
    <t>030001000</t>
  </si>
  <si>
    <t>Zařízení a vybavení staveniště</t>
  </si>
  <si>
    <t>040001000</t>
  </si>
  <si>
    <t>Inženýrská činnost</t>
  </si>
  <si>
    <t>011101001</t>
  </si>
  <si>
    <t>Finanční náklady pojistné</t>
  </si>
  <si>
    <t>Kalkulace</t>
  </si>
  <si>
    <t>Subdodávky SEE</t>
  </si>
  <si>
    <t>kpl.</t>
  </si>
  <si>
    <t>Poznámka k položce:_x000d_
Kontrola polohy trakčního vedení.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</si>
  <si>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</si>
  <si>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</si>
  <si>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ASPv,SSP, 2 x Bruska, 2x MHS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</si>
</sst>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7" fontId="17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64023xxx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Cyklická údržba trati v úseku Třebovice v Čechách – Hoštejn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17. 5. 2023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ROUND(SUM(AG55:AG59),2)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ROUND(SUM(AS55:AS59),2)</f>
        <v>0</v>
      </c>
      <c r="AT54" s="102">
        <f>ROUND(SUM(AV54:AW54),2)</f>
        <v>0</v>
      </c>
      <c r="AU54" s="103">
        <f>ROUND(SUM(AU55:AU59),5)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ROUND(SUM(AZ55:AZ59),2)</f>
        <v>0</v>
      </c>
      <c r="BA54" s="102">
        <f>ROUND(SUM(BA55:BA59),2)</f>
        <v>0</v>
      </c>
      <c r="BB54" s="102">
        <f>ROUND(SUM(BB55:BB59),2)</f>
        <v>0</v>
      </c>
      <c r="BC54" s="102">
        <f>ROUND(SUM(BC55:BC59),2)</f>
        <v>0</v>
      </c>
      <c r="BD54" s="104">
        <f>ROUND(SUM(BD55:BD59),2)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24.75" customHeight="1">
      <c r="A55" s="107" t="s">
        <v>73</v>
      </c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'SO 01 - SO 01 Oprava 1. T...'!J30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76</v>
      </c>
      <c r="AR55" s="114"/>
      <c r="AS55" s="115">
        <v>0</v>
      </c>
      <c r="AT55" s="116">
        <f>ROUND(SUM(AV55:AW55),2)</f>
        <v>0</v>
      </c>
      <c r="AU55" s="117">
        <f>'SO 01 - SO 01 Oprava 1. T...'!P79</f>
        <v>0</v>
      </c>
      <c r="AV55" s="116">
        <f>'SO 01 - SO 01 Oprava 1. T...'!J33</f>
        <v>0</v>
      </c>
      <c r="AW55" s="116">
        <f>'SO 01 - SO 01 Oprava 1. T...'!J34</f>
        <v>0</v>
      </c>
      <c r="AX55" s="116">
        <f>'SO 01 - SO 01 Oprava 1. T...'!J35</f>
        <v>0</v>
      </c>
      <c r="AY55" s="116">
        <f>'SO 01 - SO 01 Oprava 1. T...'!J36</f>
        <v>0</v>
      </c>
      <c r="AZ55" s="116">
        <f>'SO 01 - SO 01 Oprava 1. T...'!F33</f>
        <v>0</v>
      </c>
      <c r="BA55" s="116">
        <f>'SO 01 - SO 01 Oprava 1. T...'!F34</f>
        <v>0</v>
      </c>
      <c r="BB55" s="116">
        <f>'SO 01 - SO 01 Oprava 1. T...'!F35</f>
        <v>0</v>
      </c>
      <c r="BC55" s="116">
        <f>'SO 01 - SO 01 Oprava 1. T...'!F36</f>
        <v>0</v>
      </c>
      <c r="BD55" s="118">
        <f>'SO 01 - SO 01 Oprava 1. T...'!F37</f>
        <v>0</v>
      </c>
      <c r="BE55" s="7"/>
      <c r="BT55" s="119" t="s">
        <v>77</v>
      </c>
      <c r="BV55" s="119" t="s">
        <v>71</v>
      </c>
      <c r="BW55" s="119" t="s">
        <v>78</v>
      </c>
      <c r="BX55" s="119" t="s">
        <v>5</v>
      </c>
      <c r="CL55" s="119" t="s">
        <v>19</v>
      </c>
      <c r="CM55" s="119" t="s">
        <v>79</v>
      </c>
    </row>
    <row r="56" s="7" customFormat="1" ht="16.5" customHeight="1">
      <c r="A56" s="107" t="s">
        <v>73</v>
      </c>
      <c r="B56" s="108"/>
      <c r="C56" s="109"/>
      <c r="D56" s="110" t="s">
        <v>80</v>
      </c>
      <c r="E56" s="110"/>
      <c r="F56" s="110"/>
      <c r="G56" s="110"/>
      <c r="H56" s="110"/>
      <c r="I56" s="111"/>
      <c r="J56" s="110" t="s">
        <v>81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'SO 02 - Oprava 2. TK Č. T...'!J30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76</v>
      </c>
      <c r="AR56" s="114"/>
      <c r="AS56" s="115">
        <v>0</v>
      </c>
      <c r="AT56" s="116">
        <f>ROUND(SUM(AV56:AW56),2)</f>
        <v>0</v>
      </c>
      <c r="AU56" s="117">
        <f>'SO 02 - Oprava 2. TK Č. T...'!P79</f>
        <v>0</v>
      </c>
      <c r="AV56" s="116">
        <f>'SO 02 - Oprava 2. TK Č. T...'!J33</f>
        <v>0</v>
      </c>
      <c r="AW56" s="116">
        <f>'SO 02 - Oprava 2. TK Č. T...'!J34</f>
        <v>0</v>
      </c>
      <c r="AX56" s="116">
        <f>'SO 02 - Oprava 2. TK Č. T...'!J35</f>
        <v>0</v>
      </c>
      <c r="AY56" s="116">
        <f>'SO 02 - Oprava 2. TK Č. T...'!J36</f>
        <v>0</v>
      </c>
      <c r="AZ56" s="116">
        <f>'SO 02 - Oprava 2. TK Č. T...'!F33</f>
        <v>0</v>
      </c>
      <c r="BA56" s="116">
        <f>'SO 02 - Oprava 2. TK Č. T...'!F34</f>
        <v>0</v>
      </c>
      <c r="BB56" s="116">
        <f>'SO 02 - Oprava 2. TK Č. T...'!F35</f>
        <v>0</v>
      </c>
      <c r="BC56" s="116">
        <f>'SO 02 - Oprava 2. TK Č. T...'!F36</f>
        <v>0</v>
      </c>
      <c r="BD56" s="118">
        <f>'SO 02 - Oprava 2. TK Č. T...'!F37</f>
        <v>0</v>
      </c>
      <c r="BE56" s="7"/>
      <c r="BT56" s="119" t="s">
        <v>77</v>
      </c>
      <c r="BV56" s="119" t="s">
        <v>71</v>
      </c>
      <c r="BW56" s="119" t="s">
        <v>82</v>
      </c>
      <c r="BX56" s="119" t="s">
        <v>5</v>
      </c>
      <c r="CL56" s="119" t="s">
        <v>19</v>
      </c>
      <c r="CM56" s="119" t="s">
        <v>79</v>
      </c>
    </row>
    <row r="57" s="7" customFormat="1" ht="16.5" customHeight="1">
      <c r="A57" s="107" t="s">
        <v>73</v>
      </c>
      <c r="B57" s="108"/>
      <c r="C57" s="109"/>
      <c r="D57" s="110" t="s">
        <v>83</v>
      </c>
      <c r="E57" s="110"/>
      <c r="F57" s="110"/>
      <c r="G57" s="110"/>
      <c r="H57" s="110"/>
      <c r="I57" s="111"/>
      <c r="J57" s="110" t="s">
        <v>84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'SO 03 - NEOCEŇOVAT Materi...'!J30</f>
        <v>0</v>
      </c>
      <c r="AH57" s="111"/>
      <c r="AI57" s="111"/>
      <c r="AJ57" s="111"/>
      <c r="AK57" s="111"/>
      <c r="AL57" s="111"/>
      <c r="AM57" s="111"/>
      <c r="AN57" s="112">
        <f>SUM(AG57,AT57)</f>
        <v>0</v>
      </c>
      <c r="AO57" s="111"/>
      <c r="AP57" s="111"/>
      <c r="AQ57" s="113" t="s">
        <v>76</v>
      </c>
      <c r="AR57" s="114"/>
      <c r="AS57" s="115">
        <v>0</v>
      </c>
      <c r="AT57" s="116">
        <f>ROUND(SUM(AV57:AW57),2)</f>
        <v>0</v>
      </c>
      <c r="AU57" s="117">
        <f>'SO 03 - NEOCEŇOVAT Materi...'!P79</f>
        <v>0</v>
      </c>
      <c r="AV57" s="116">
        <f>'SO 03 - NEOCEŇOVAT Materi...'!J33</f>
        <v>0</v>
      </c>
      <c r="AW57" s="116">
        <f>'SO 03 - NEOCEŇOVAT Materi...'!J34</f>
        <v>0</v>
      </c>
      <c r="AX57" s="116">
        <f>'SO 03 - NEOCEŇOVAT Materi...'!J35</f>
        <v>0</v>
      </c>
      <c r="AY57" s="116">
        <f>'SO 03 - NEOCEŇOVAT Materi...'!J36</f>
        <v>0</v>
      </c>
      <c r="AZ57" s="116">
        <f>'SO 03 - NEOCEŇOVAT Materi...'!F33</f>
        <v>0</v>
      </c>
      <c r="BA57" s="116">
        <f>'SO 03 - NEOCEŇOVAT Materi...'!F34</f>
        <v>0</v>
      </c>
      <c r="BB57" s="116">
        <f>'SO 03 - NEOCEŇOVAT Materi...'!F35</f>
        <v>0</v>
      </c>
      <c r="BC57" s="116">
        <f>'SO 03 - NEOCEŇOVAT Materi...'!F36</f>
        <v>0</v>
      </c>
      <c r="BD57" s="118">
        <f>'SO 03 - NEOCEŇOVAT Materi...'!F37</f>
        <v>0</v>
      </c>
      <c r="BE57" s="7"/>
      <c r="BT57" s="119" t="s">
        <v>77</v>
      </c>
      <c r="BV57" s="119" t="s">
        <v>71</v>
      </c>
      <c r="BW57" s="119" t="s">
        <v>85</v>
      </c>
      <c r="BX57" s="119" t="s">
        <v>5</v>
      </c>
      <c r="CL57" s="119" t="s">
        <v>19</v>
      </c>
      <c r="CM57" s="119" t="s">
        <v>79</v>
      </c>
    </row>
    <row r="58" s="7" customFormat="1" ht="16.5" customHeight="1">
      <c r="A58" s="107" t="s">
        <v>73</v>
      </c>
      <c r="B58" s="108"/>
      <c r="C58" s="109"/>
      <c r="D58" s="110" t="s">
        <v>86</v>
      </c>
      <c r="E58" s="110"/>
      <c r="F58" s="110"/>
      <c r="G58" s="110"/>
      <c r="H58" s="110"/>
      <c r="I58" s="111"/>
      <c r="J58" s="110" t="s">
        <v>87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'SO 04 - Odstranění zeleně'!J30</f>
        <v>0</v>
      </c>
      <c r="AH58" s="111"/>
      <c r="AI58" s="111"/>
      <c r="AJ58" s="111"/>
      <c r="AK58" s="111"/>
      <c r="AL58" s="111"/>
      <c r="AM58" s="111"/>
      <c r="AN58" s="112">
        <f>SUM(AG58,AT58)</f>
        <v>0</v>
      </c>
      <c r="AO58" s="111"/>
      <c r="AP58" s="111"/>
      <c r="AQ58" s="113" t="s">
        <v>76</v>
      </c>
      <c r="AR58" s="114"/>
      <c r="AS58" s="115">
        <v>0</v>
      </c>
      <c r="AT58" s="116">
        <f>ROUND(SUM(AV58:AW58),2)</f>
        <v>0</v>
      </c>
      <c r="AU58" s="117">
        <f>'SO 04 - Odstranění zeleně'!P88</f>
        <v>0</v>
      </c>
      <c r="AV58" s="116">
        <f>'SO 04 - Odstranění zeleně'!J33</f>
        <v>0</v>
      </c>
      <c r="AW58" s="116">
        <f>'SO 04 - Odstranění zeleně'!J34</f>
        <v>0</v>
      </c>
      <c r="AX58" s="116">
        <f>'SO 04 - Odstranění zeleně'!J35</f>
        <v>0</v>
      </c>
      <c r="AY58" s="116">
        <f>'SO 04 - Odstranění zeleně'!J36</f>
        <v>0</v>
      </c>
      <c r="AZ58" s="116">
        <f>'SO 04 - Odstranění zeleně'!F33</f>
        <v>0</v>
      </c>
      <c r="BA58" s="116">
        <f>'SO 04 - Odstranění zeleně'!F34</f>
        <v>0</v>
      </c>
      <c r="BB58" s="116">
        <f>'SO 04 - Odstranění zeleně'!F35</f>
        <v>0</v>
      </c>
      <c r="BC58" s="116">
        <f>'SO 04 - Odstranění zeleně'!F36</f>
        <v>0</v>
      </c>
      <c r="BD58" s="118">
        <f>'SO 04 - Odstranění zeleně'!F37</f>
        <v>0</v>
      </c>
      <c r="BE58" s="7"/>
      <c r="BT58" s="119" t="s">
        <v>77</v>
      </c>
      <c r="BV58" s="119" t="s">
        <v>71</v>
      </c>
      <c r="BW58" s="119" t="s">
        <v>88</v>
      </c>
      <c r="BX58" s="119" t="s">
        <v>5</v>
      </c>
      <c r="CL58" s="119" t="s">
        <v>19</v>
      </c>
      <c r="CM58" s="119" t="s">
        <v>79</v>
      </c>
    </row>
    <row r="59" s="7" customFormat="1" ht="16.5" customHeight="1">
      <c r="A59" s="107" t="s">
        <v>73</v>
      </c>
      <c r="B59" s="108"/>
      <c r="C59" s="109"/>
      <c r="D59" s="110" t="s">
        <v>89</v>
      </c>
      <c r="E59" s="110"/>
      <c r="F59" s="110"/>
      <c r="G59" s="110"/>
      <c r="H59" s="110"/>
      <c r="I59" s="111"/>
      <c r="J59" s="110" t="s">
        <v>90</v>
      </c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2">
        <f>'SO 05 - VON'!J30</f>
        <v>0</v>
      </c>
      <c r="AH59" s="111"/>
      <c r="AI59" s="111"/>
      <c r="AJ59" s="111"/>
      <c r="AK59" s="111"/>
      <c r="AL59" s="111"/>
      <c r="AM59" s="111"/>
      <c r="AN59" s="112">
        <f>SUM(AG59,AT59)</f>
        <v>0</v>
      </c>
      <c r="AO59" s="111"/>
      <c r="AP59" s="111"/>
      <c r="AQ59" s="113" t="s">
        <v>76</v>
      </c>
      <c r="AR59" s="114"/>
      <c r="AS59" s="120">
        <v>0</v>
      </c>
      <c r="AT59" s="121">
        <f>ROUND(SUM(AV59:AW59),2)</f>
        <v>0</v>
      </c>
      <c r="AU59" s="122">
        <f>'SO 05 - VON'!P79</f>
        <v>0</v>
      </c>
      <c r="AV59" s="121">
        <f>'SO 05 - VON'!J33</f>
        <v>0</v>
      </c>
      <c r="AW59" s="121">
        <f>'SO 05 - VON'!J34</f>
        <v>0</v>
      </c>
      <c r="AX59" s="121">
        <f>'SO 05 - VON'!J35</f>
        <v>0</v>
      </c>
      <c r="AY59" s="121">
        <f>'SO 05 - VON'!J36</f>
        <v>0</v>
      </c>
      <c r="AZ59" s="121">
        <f>'SO 05 - VON'!F33</f>
        <v>0</v>
      </c>
      <c r="BA59" s="121">
        <f>'SO 05 - VON'!F34</f>
        <v>0</v>
      </c>
      <c r="BB59" s="121">
        <f>'SO 05 - VON'!F35</f>
        <v>0</v>
      </c>
      <c r="BC59" s="121">
        <f>'SO 05 - VON'!F36</f>
        <v>0</v>
      </c>
      <c r="BD59" s="123">
        <f>'SO 05 - VON'!F37</f>
        <v>0</v>
      </c>
      <c r="BE59" s="7"/>
      <c r="BT59" s="119" t="s">
        <v>77</v>
      </c>
      <c r="BV59" s="119" t="s">
        <v>71</v>
      </c>
      <c r="BW59" s="119" t="s">
        <v>91</v>
      </c>
      <c r="BX59" s="119" t="s">
        <v>5</v>
      </c>
      <c r="CL59" s="119" t="s">
        <v>19</v>
      </c>
      <c r="CM59" s="119" t="s">
        <v>79</v>
      </c>
    </row>
    <row r="60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40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sheet="1" formatColumns="0" formatRows="0" objects="1" scenarios="1" spinCount="100000" saltValue="clTw+MiXv7e5nUTZpljFJnoflxjnlD1X0tyUMyJ/Nmm83URhd3eG+0z2QLonSUJnfeG33tbupLokla9glJvyWA==" hashValue="flBbXtAAcz6sd6FZCxUw32mFPhm+r4Kvc+/VwlrTTgrlhWFaa+XXupcetXO2hCKSujBmO5+hDZ4fu+oRmtuq2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SO 01 Oprava 1. T...'!C2" display="/"/>
    <hyperlink ref="A56" location="'SO 02 - Oprava 2. TK Č. T...'!C2" display="/"/>
    <hyperlink ref="A57" location="'SO 03 - NEOCEŇOVAT Materi...'!C2" display="/"/>
    <hyperlink ref="A58" location="'SO 04 - Odstranění zeleně'!C2" display="/"/>
    <hyperlink ref="A59" location="'SO 05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79</v>
      </c>
    </row>
    <row r="4" hidden="1" s="1" customFormat="1" ht="24.96" customHeight="1">
      <c r="B4" s="16"/>
      <c r="D4" s="126" t="s">
        <v>92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stavby'!K6</f>
        <v>Cyklická údržba trati v úseku Třebovice v Čechách – Hoštejn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93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94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17. 5. 2023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27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27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27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26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27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33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35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37</v>
      </c>
      <c r="G32" s="34"/>
      <c r="H32" s="34"/>
      <c r="I32" s="141" t="s">
        <v>36</v>
      </c>
      <c r="J32" s="141" t="s">
        <v>38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39</v>
      </c>
      <c r="E33" s="128" t="s">
        <v>40</v>
      </c>
      <c r="F33" s="143">
        <f>ROUND((SUM(BE79:BE139)),  2)</f>
        <v>0</v>
      </c>
      <c r="G33" s="34"/>
      <c r="H33" s="34"/>
      <c r="I33" s="144">
        <v>0.20999999999999999</v>
      </c>
      <c r="J33" s="143">
        <f>ROUND(((SUM(BE79:BE139))*I33),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41</v>
      </c>
      <c r="F34" s="143">
        <f>ROUND((SUM(BF79:BF139)),  2)</f>
        <v>0</v>
      </c>
      <c r="G34" s="34"/>
      <c r="H34" s="34"/>
      <c r="I34" s="144">
        <v>0.14999999999999999</v>
      </c>
      <c r="J34" s="143">
        <f>ROUND(((SUM(BF79:BF139))*I34),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42</v>
      </c>
      <c r="F35" s="143">
        <f>ROUND((SUM(BG79:BG139)),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43</v>
      </c>
      <c r="F36" s="143">
        <f>ROUND((SUM(BH79:BH139)),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44</v>
      </c>
      <c r="F37" s="143">
        <f>ROUND((SUM(BI79:BI139)),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95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Cyklická údržba trati v úseku Třebovice v Čechách – Hoštejn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01 - SO 01 Oprava 1. TK Č. Třebová - Hoštejn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17. 5. 2023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96</v>
      </c>
      <c r="D57" s="158"/>
      <c r="E57" s="158"/>
      <c r="F57" s="158"/>
      <c r="G57" s="158"/>
      <c r="H57" s="158"/>
      <c r="I57" s="158"/>
      <c r="J57" s="159" t="s">
        <v>97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98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99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Cyklická údržba trati v úseku Třebovice v Čechách – Hoštejn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93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01 - SO 01 Oprava 1. TK Č. Třebová - Hoštejn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17. 5. 2023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100</v>
      </c>
      <c r="D78" s="164" t="s">
        <v>54</v>
      </c>
      <c r="E78" s="164" t="s">
        <v>50</v>
      </c>
      <c r="F78" s="164" t="s">
        <v>51</v>
      </c>
      <c r="G78" s="164" t="s">
        <v>101</v>
      </c>
      <c r="H78" s="164" t="s">
        <v>102</v>
      </c>
      <c r="I78" s="164" t="s">
        <v>103</v>
      </c>
      <c r="J78" s="164" t="s">
        <v>97</v>
      </c>
      <c r="K78" s="165" t="s">
        <v>104</v>
      </c>
      <c r="L78" s="166"/>
      <c r="M78" s="88" t="s">
        <v>19</v>
      </c>
      <c r="N78" s="89" t="s">
        <v>39</v>
      </c>
      <c r="O78" s="89" t="s">
        <v>105</v>
      </c>
      <c r="P78" s="89" t="s">
        <v>106</v>
      </c>
      <c r="Q78" s="89" t="s">
        <v>107</v>
      </c>
      <c r="R78" s="89" t="s">
        <v>108</v>
      </c>
      <c r="S78" s="89" t="s">
        <v>109</v>
      </c>
      <c r="T78" s="90" t="s">
        <v>110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111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SUM(P80:P139)</f>
        <v>0</v>
      </c>
      <c r="Q79" s="92"/>
      <c r="R79" s="169">
        <f>SUM(R80:R139)</f>
        <v>903.96140000000003</v>
      </c>
      <c r="S79" s="92"/>
      <c r="T79" s="170">
        <f>SUM(T80:T139)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98</v>
      </c>
      <c r="BK79" s="171">
        <f>SUM(BK80:BK139)</f>
        <v>0</v>
      </c>
    </row>
    <row r="80" s="2" customFormat="1" ht="24.15" customHeight="1">
      <c r="A80" s="34"/>
      <c r="B80" s="35"/>
      <c r="C80" s="172" t="s">
        <v>77</v>
      </c>
      <c r="D80" s="172" t="s">
        <v>112</v>
      </c>
      <c r="E80" s="173" t="s">
        <v>113</v>
      </c>
      <c r="F80" s="174" t="s">
        <v>114</v>
      </c>
      <c r="G80" s="175" t="s">
        <v>115</v>
      </c>
      <c r="H80" s="176">
        <v>494</v>
      </c>
      <c r="I80" s="177"/>
      <c r="J80" s="178">
        <f>ROUND(I80*H80,2)</f>
        <v>0</v>
      </c>
      <c r="K80" s="174" t="s">
        <v>116</v>
      </c>
      <c r="L80" s="40"/>
      <c r="M80" s="179" t="s">
        <v>19</v>
      </c>
      <c r="N80" s="180" t="s">
        <v>40</v>
      </c>
      <c r="O80" s="80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117</v>
      </c>
      <c r="AT80" s="183" t="s">
        <v>112</v>
      </c>
      <c r="AU80" s="183" t="s">
        <v>69</v>
      </c>
      <c r="AY80" s="13" t="s">
        <v>118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3" t="s">
        <v>77</v>
      </c>
      <c r="BK80" s="184">
        <f>ROUND(I80*H80,2)</f>
        <v>0</v>
      </c>
      <c r="BL80" s="13" t="s">
        <v>117</v>
      </c>
      <c r="BM80" s="183" t="s">
        <v>79</v>
      </c>
    </row>
    <row r="81" s="2" customFormat="1">
      <c r="A81" s="34"/>
      <c r="B81" s="35"/>
      <c r="C81" s="36"/>
      <c r="D81" s="185" t="s">
        <v>119</v>
      </c>
      <c r="E81" s="36"/>
      <c r="F81" s="186" t="s">
        <v>120</v>
      </c>
      <c r="G81" s="36"/>
      <c r="H81" s="36"/>
      <c r="I81" s="187"/>
      <c r="J81" s="36"/>
      <c r="K81" s="36"/>
      <c r="L81" s="40"/>
      <c r="M81" s="188"/>
      <c r="N81" s="189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119</v>
      </c>
      <c r="AU81" s="13" t="s">
        <v>69</v>
      </c>
    </row>
    <row r="82" s="2" customFormat="1" ht="62.7" customHeight="1">
      <c r="A82" s="34"/>
      <c r="B82" s="35"/>
      <c r="C82" s="172" t="s">
        <v>79</v>
      </c>
      <c r="D82" s="172" t="s">
        <v>112</v>
      </c>
      <c r="E82" s="173" t="s">
        <v>121</v>
      </c>
      <c r="F82" s="174" t="s">
        <v>122</v>
      </c>
      <c r="G82" s="175" t="s">
        <v>123</v>
      </c>
      <c r="H82" s="176">
        <v>11884</v>
      </c>
      <c r="I82" s="177"/>
      <c r="J82" s="178">
        <f>ROUND(I82*H82,2)</f>
        <v>0</v>
      </c>
      <c r="K82" s="174" t="s">
        <v>116</v>
      </c>
      <c r="L82" s="40"/>
      <c r="M82" s="179" t="s">
        <v>19</v>
      </c>
      <c r="N82" s="180" t="s">
        <v>40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117</v>
      </c>
      <c r="AT82" s="183" t="s">
        <v>112</v>
      </c>
      <c r="AU82" s="183" t="s">
        <v>69</v>
      </c>
      <c r="AY82" s="13" t="s">
        <v>118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77</v>
      </c>
      <c r="BK82" s="184">
        <f>ROUND(I82*H82,2)</f>
        <v>0</v>
      </c>
      <c r="BL82" s="13" t="s">
        <v>117</v>
      </c>
      <c r="BM82" s="183" t="s">
        <v>117</v>
      </c>
    </row>
    <row r="83" s="2" customFormat="1">
      <c r="A83" s="34"/>
      <c r="B83" s="35"/>
      <c r="C83" s="36"/>
      <c r="D83" s="185" t="s">
        <v>119</v>
      </c>
      <c r="E83" s="36"/>
      <c r="F83" s="186" t="s">
        <v>124</v>
      </c>
      <c r="G83" s="36"/>
      <c r="H83" s="36"/>
      <c r="I83" s="187"/>
      <c r="J83" s="36"/>
      <c r="K83" s="36"/>
      <c r="L83" s="40"/>
      <c r="M83" s="188"/>
      <c r="N83" s="189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119</v>
      </c>
      <c r="AU83" s="13" t="s">
        <v>69</v>
      </c>
    </row>
    <row r="84" s="2" customFormat="1" ht="49.05" customHeight="1">
      <c r="A84" s="34"/>
      <c r="B84" s="35"/>
      <c r="C84" s="172" t="s">
        <v>125</v>
      </c>
      <c r="D84" s="172" t="s">
        <v>112</v>
      </c>
      <c r="E84" s="173" t="s">
        <v>126</v>
      </c>
      <c r="F84" s="174" t="s">
        <v>127</v>
      </c>
      <c r="G84" s="175" t="s">
        <v>123</v>
      </c>
      <c r="H84" s="176">
        <v>126.40000000000001</v>
      </c>
      <c r="I84" s="177"/>
      <c r="J84" s="178">
        <f>ROUND(I84*H84,2)</f>
        <v>0</v>
      </c>
      <c r="K84" s="174" t="s">
        <v>116</v>
      </c>
      <c r="L84" s="40"/>
      <c r="M84" s="179" t="s">
        <v>19</v>
      </c>
      <c r="N84" s="180" t="s">
        <v>40</v>
      </c>
      <c r="O84" s="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117</v>
      </c>
      <c r="AT84" s="183" t="s">
        <v>112</v>
      </c>
      <c r="AU84" s="183" t="s">
        <v>69</v>
      </c>
      <c r="AY84" s="13" t="s">
        <v>118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77</v>
      </c>
      <c r="BK84" s="184">
        <f>ROUND(I84*H84,2)</f>
        <v>0</v>
      </c>
      <c r="BL84" s="13" t="s">
        <v>117</v>
      </c>
      <c r="BM84" s="183" t="s">
        <v>128</v>
      </c>
    </row>
    <row r="85" s="2" customFormat="1">
      <c r="A85" s="34"/>
      <c r="B85" s="35"/>
      <c r="C85" s="36"/>
      <c r="D85" s="185" t="s">
        <v>119</v>
      </c>
      <c r="E85" s="36"/>
      <c r="F85" s="186" t="s">
        <v>129</v>
      </c>
      <c r="G85" s="36"/>
      <c r="H85" s="36"/>
      <c r="I85" s="187"/>
      <c r="J85" s="36"/>
      <c r="K85" s="36"/>
      <c r="L85" s="40"/>
      <c r="M85" s="188"/>
      <c r="N85" s="189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119</v>
      </c>
      <c r="AU85" s="13" t="s">
        <v>69</v>
      </c>
    </row>
    <row r="86" s="2" customFormat="1" ht="62.7" customHeight="1">
      <c r="A86" s="34"/>
      <c r="B86" s="35"/>
      <c r="C86" s="172" t="s">
        <v>117</v>
      </c>
      <c r="D86" s="172" t="s">
        <v>112</v>
      </c>
      <c r="E86" s="173" t="s">
        <v>130</v>
      </c>
      <c r="F86" s="174" t="s">
        <v>131</v>
      </c>
      <c r="G86" s="175" t="s">
        <v>132</v>
      </c>
      <c r="H86" s="176">
        <v>721.29200000000003</v>
      </c>
      <c r="I86" s="177"/>
      <c r="J86" s="178">
        <f>ROUND(I86*H86,2)</f>
        <v>0</v>
      </c>
      <c r="K86" s="174" t="s">
        <v>116</v>
      </c>
      <c r="L86" s="40"/>
      <c r="M86" s="179" t="s">
        <v>19</v>
      </c>
      <c r="N86" s="180" t="s">
        <v>40</v>
      </c>
      <c r="O86" s="80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117</v>
      </c>
      <c r="AT86" s="183" t="s">
        <v>112</v>
      </c>
      <c r="AU86" s="183" t="s">
        <v>69</v>
      </c>
      <c r="AY86" s="13" t="s">
        <v>118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77</v>
      </c>
      <c r="BK86" s="184">
        <f>ROUND(I86*H86,2)</f>
        <v>0</v>
      </c>
      <c r="BL86" s="13" t="s">
        <v>117</v>
      </c>
      <c r="BM86" s="183" t="s">
        <v>133</v>
      </c>
    </row>
    <row r="87" s="2" customFormat="1">
      <c r="A87" s="34"/>
      <c r="B87" s="35"/>
      <c r="C87" s="36"/>
      <c r="D87" s="185" t="s">
        <v>119</v>
      </c>
      <c r="E87" s="36"/>
      <c r="F87" s="186" t="s">
        <v>134</v>
      </c>
      <c r="G87" s="36"/>
      <c r="H87" s="36"/>
      <c r="I87" s="187"/>
      <c r="J87" s="36"/>
      <c r="K87" s="36"/>
      <c r="L87" s="40"/>
      <c r="M87" s="188"/>
      <c r="N87" s="189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119</v>
      </c>
      <c r="AU87" s="13" t="s">
        <v>69</v>
      </c>
    </row>
    <row r="88" s="2" customFormat="1" ht="24.15" customHeight="1">
      <c r="A88" s="34"/>
      <c r="B88" s="35"/>
      <c r="C88" s="172" t="s">
        <v>135</v>
      </c>
      <c r="D88" s="172" t="s">
        <v>112</v>
      </c>
      <c r="E88" s="173" t="s">
        <v>136</v>
      </c>
      <c r="F88" s="174" t="s">
        <v>137</v>
      </c>
      <c r="G88" s="175" t="s">
        <v>132</v>
      </c>
      <c r="H88" s="176">
        <v>714.36000000000001</v>
      </c>
      <c r="I88" s="177"/>
      <c r="J88" s="178">
        <f>ROUND(I88*H88,2)</f>
        <v>0</v>
      </c>
      <c r="K88" s="174" t="s">
        <v>116</v>
      </c>
      <c r="L88" s="40"/>
      <c r="M88" s="179" t="s">
        <v>19</v>
      </c>
      <c r="N88" s="180" t="s">
        <v>40</v>
      </c>
      <c r="O88" s="80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117</v>
      </c>
      <c r="AT88" s="183" t="s">
        <v>112</v>
      </c>
      <c r="AU88" s="183" t="s">
        <v>69</v>
      </c>
      <c r="AY88" s="13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3" t="s">
        <v>77</v>
      </c>
      <c r="BK88" s="184">
        <f>ROUND(I88*H88,2)</f>
        <v>0</v>
      </c>
      <c r="BL88" s="13" t="s">
        <v>117</v>
      </c>
      <c r="BM88" s="183" t="s">
        <v>138</v>
      </c>
    </row>
    <row r="89" s="2" customFormat="1">
      <c r="A89" s="34"/>
      <c r="B89" s="35"/>
      <c r="C89" s="36"/>
      <c r="D89" s="185" t="s">
        <v>119</v>
      </c>
      <c r="E89" s="36"/>
      <c r="F89" s="186" t="s">
        <v>139</v>
      </c>
      <c r="G89" s="36"/>
      <c r="H89" s="36"/>
      <c r="I89" s="187"/>
      <c r="J89" s="36"/>
      <c r="K89" s="36"/>
      <c r="L89" s="40"/>
      <c r="M89" s="188"/>
      <c r="N89" s="189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119</v>
      </c>
      <c r="AU89" s="13" t="s">
        <v>69</v>
      </c>
    </row>
    <row r="90" s="2" customFormat="1" ht="16.5" customHeight="1">
      <c r="A90" s="34"/>
      <c r="B90" s="35"/>
      <c r="C90" s="190" t="s">
        <v>128</v>
      </c>
      <c r="D90" s="190" t="s">
        <v>140</v>
      </c>
      <c r="E90" s="191" t="s">
        <v>141</v>
      </c>
      <c r="F90" s="192" t="s">
        <v>142</v>
      </c>
      <c r="G90" s="193" t="s">
        <v>115</v>
      </c>
      <c r="H90" s="194">
        <v>19807</v>
      </c>
      <c r="I90" s="195"/>
      <c r="J90" s="196">
        <f>ROUND(I90*H90,2)</f>
        <v>0</v>
      </c>
      <c r="K90" s="192" t="s">
        <v>116</v>
      </c>
      <c r="L90" s="197"/>
      <c r="M90" s="198" t="s">
        <v>19</v>
      </c>
      <c r="N90" s="199" t="s">
        <v>40</v>
      </c>
      <c r="O90" s="80"/>
      <c r="P90" s="181">
        <f>O90*H90</f>
        <v>0</v>
      </c>
      <c r="Q90" s="181">
        <v>2.0000000000000002E-05</v>
      </c>
      <c r="R90" s="181">
        <f>Q90*H90</f>
        <v>0.39614000000000005</v>
      </c>
      <c r="S90" s="181">
        <v>0</v>
      </c>
      <c r="T90" s="18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3" t="s">
        <v>133</v>
      </c>
      <c r="AT90" s="183" t="s">
        <v>140</v>
      </c>
      <c r="AU90" s="183" t="s">
        <v>69</v>
      </c>
      <c r="AY90" s="13" t="s">
        <v>118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3" t="s">
        <v>77</v>
      </c>
      <c r="BK90" s="184">
        <f>ROUND(I90*H90,2)</f>
        <v>0</v>
      </c>
      <c r="BL90" s="13" t="s">
        <v>117</v>
      </c>
      <c r="BM90" s="183" t="s">
        <v>143</v>
      </c>
    </row>
    <row r="91" s="2" customFormat="1">
      <c r="A91" s="34"/>
      <c r="B91" s="35"/>
      <c r="C91" s="36"/>
      <c r="D91" s="185" t="s">
        <v>119</v>
      </c>
      <c r="E91" s="36"/>
      <c r="F91" s="186" t="s">
        <v>144</v>
      </c>
      <c r="G91" s="36"/>
      <c r="H91" s="36"/>
      <c r="I91" s="187"/>
      <c r="J91" s="36"/>
      <c r="K91" s="36"/>
      <c r="L91" s="40"/>
      <c r="M91" s="188"/>
      <c r="N91" s="189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119</v>
      </c>
      <c r="AU91" s="13" t="s">
        <v>69</v>
      </c>
    </row>
    <row r="92" s="2" customFormat="1" ht="16.5" customHeight="1">
      <c r="A92" s="34"/>
      <c r="B92" s="35"/>
      <c r="C92" s="190" t="s">
        <v>145</v>
      </c>
      <c r="D92" s="190" t="s">
        <v>140</v>
      </c>
      <c r="E92" s="191" t="s">
        <v>146</v>
      </c>
      <c r="F92" s="192" t="s">
        <v>147</v>
      </c>
      <c r="G92" s="193" t="s">
        <v>115</v>
      </c>
      <c r="H92" s="194">
        <v>19807</v>
      </c>
      <c r="I92" s="195"/>
      <c r="J92" s="196">
        <f>ROUND(I92*H92,2)</f>
        <v>0</v>
      </c>
      <c r="K92" s="192" t="s">
        <v>116</v>
      </c>
      <c r="L92" s="197"/>
      <c r="M92" s="198" t="s">
        <v>19</v>
      </c>
      <c r="N92" s="199" t="s">
        <v>40</v>
      </c>
      <c r="O92" s="80"/>
      <c r="P92" s="181">
        <f>O92*H92</f>
        <v>0</v>
      </c>
      <c r="Q92" s="181">
        <v>0.00018000000000000001</v>
      </c>
      <c r="R92" s="181">
        <f>Q92*H92</f>
        <v>3.5652600000000003</v>
      </c>
      <c r="S92" s="181">
        <v>0</v>
      </c>
      <c r="T92" s="18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3" t="s">
        <v>133</v>
      </c>
      <c r="AT92" s="183" t="s">
        <v>140</v>
      </c>
      <c r="AU92" s="183" t="s">
        <v>69</v>
      </c>
      <c r="AY92" s="13" t="s">
        <v>118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3" t="s">
        <v>77</v>
      </c>
      <c r="BK92" s="184">
        <f>ROUND(I92*H92,2)</f>
        <v>0</v>
      </c>
      <c r="BL92" s="13" t="s">
        <v>117</v>
      </c>
      <c r="BM92" s="183" t="s">
        <v>148</v>
      </c>
    </row>
    <row r="93" s="2" customFormat="1">
      <c r="A93" s="34"/>
      <c r="B93" s="35"/>
      <c r="C93" s="36"/>
      <c r="D93" s="185" t="s">
        <v>119</v>
      </c>
      <c r="E93" s="36"/>
      <c r="F93" s="186" t="s">
        <v>144</v>
      </c>
      <c r="G93" s="36"/>
      <c r="H93" s="36"/>
      <c r="I93" s="187"/>
      <c r="J93" s="36"/>
      <c r="K93" s="36"/>
      <c r="L93" s="40"/>
      <c r="M93" s="188"/>
      <c r="N93" s="189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119</v>
      </c>
      <c r="AU93" s="13" t="s">
        <v>69</v>
      </c>
    </row>
    <row r="94" s="2" customFormat="1" ht="62.7" customHeight="1">
      <c r="A94" s="34"/>
      <c r="B94" s="35"/>
      <c r="C94" s="172" t="s">
        <v>133</v>
      </c>
      <c r="D94" s="172" t="s">
        <v>112</v>
      </c>
      <c r="E94" s="173" t="s">
        <v>149</v>
      </c>
      <c r="F94" s="174" t="s">
        <v>150</v>
      </c>
      <c r="G94" s="175" t="s">
        <v>132</v>
      </c>
      <c r="H94" s="176">
        <v>6.9320000000000004</v>
      </c>
      <c r="I94" s="177"/>
      <c r="J94" s="178">
        <f>ROUND(I94*H94,2)</f>
        <v>0</v>
      </c>
      <c r="K94" s="174" t="s">
        <v>116</v>
      </c>
      <c r="L94" s="40"/>
      <c r="M94" s="179" t="s">
        <v>19</v>
      </c>
      <c r="N94" s="180" t="s">
        <v>40</v>
      </c>
      <c r="O94" s="80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117</v>
      </c>
      <c r="AT94" s="183" t="s">
        <v>112</v>
      </c>
      <c r="AU94" s="183" t="s">
        <v>69</v>
      </c>
      <c r="AY94" s="13" t="s">
        <v>118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3" t="s">
        <v>77</v>
      </c>
      <c r="BK94" s="184">
        <f>ROUND(I94*H94,2)</f>
        <v>0</v>
      </c>
      <c r="BL94" s="13" t="s">
        <v>117</v>
      </c>
      <c r="BM94" s="183" t="s">
        <v>151</v>
      </c>
    </row>
    <row r="95" s="2" customFormat="1">
      <c r="A95" s="34"/>
      <c r="B95" s="35"/>
      <c r="C95" s="36"/>
      <c r="D95" s="185" t="s">
        <v>119</v>
      </c>
      <c r="E95" s="36"/>
      <c r="F95" s="186" t="s">
        <v>152</v>
      </c>
      <c r="G95" s="36"/>
      <c r="H95" s="36"/>
      <c r="I95" s="187"/>
      <c r="J95" s="36"/>
      <c r="K95" s="36"/>
      <c r="L95" s="40"/>
      <c r="M95" s="188"/>
      <c r="N95" s="189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119</v>
      </c>
      <c r="AU95" s="13" t="s">
        <v>69</v>
      </c>
    </row>
    <row r="96" s="2" customFormat="1" ht="55.5" customHeight="1">
      <c r="A96" s="34"/>
      <c r="B96" s="35"/>
      <c r="C96" s="172" t="s">
        <v>153</v>
      </c>
      <c r="D96" s="172" t="s">
        <v>112</v>
      </c>
      <c r="E96" s="173" t="s">
        <v>154</v>
      </c>
      <c r="F96" s="174" t="s">
        <v>155</v>
      </c>
      <c r="G96" s="175" t="s">
        <v>115</v>
      </c>
      <c r="H96" s="176">
        <v>249</v>
      </c>
      <c r="I96" s="177"/>
      <c r="J96" s="178">
        <f>ROUND(I96*H96,2)</f>
        <v>0</v>
      </c>
      <c r="K96" s="174" t="s">
        <v>116</v>
      </c>
      <c r="L96" s="40"/>
      <c r="M96" s="179" t="s">
        <v>19</v>
      </c>
      <c r="N96" s="180" t="s">
        <v>40</v>
      </c>
      <c r="O96" s="8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117</v>
      </c>
      <c r="AT96" s="183" t="s">
        <v>112</v>
      </c>
      <c r="AU96" s="183" t="s">
        <v>69</v>
      </c>
      <c r="AY96" s="13" t="s">
        <v>118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3" t="s">
        <v>77</v>
      </c>
      <c r="BK96" s="184">
        <f>ROUND(I96*H96,2)</f>
        <v>0</v>
      </c>
      <c r="BL96" s="13" t="s">
        <v>117</v>
      </c>
      <c r="BM96" s="183" t="s">
        <v>156</v>
      </c>
    </row>
    <row r="97" s="2" customFormat="1">
      <c r="A97" s="34"/>
      <c r="B97" s="35"/>
      <c r="C97" s="36"/>
      <c r="D97" s="185" t="s">
        <v>119</v>
      </c>
      <c r="E97" s="36"/>
      <c r="F97" s="186" t="s">
        <v>157</v>
      </c>
      <c r="G97" s="36"/>
      <c r="H97" s="36"/>
      <c r="I97" s="187"/>
      <c r="J97" s="36"/>
      <c r="K97" s="36"/>
      <c r="L97" s="40"/>
      <c r="M97" s="188"/>
      <c r="N97" s="189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119</v>
      </c>
      <c r="AU97" s="13" t="s">
        <v>69</v>
      </c>
    </row>
    <row r="98" s="2" customFormat="1" ht="49.05" customHeight="1">
      <c r="A98" s="34"/>
      <c r="B98" s="35"/>
      <c r="C98" s="172" t="s">
        <v>138</v>
      </c>
      <c r="D98" s="172" t="s">
        <v>112</v>
      </c>
      <c r="E98" s="173" t="s">
        <v>158</v>
      </c>
      <c r="F98" s="174" t="s">
        <v>159</v>
      </c>
      <c r="G98" s="175" t="s">
        <v>115</v>
      </c>
      <c r="H98" s="176">
        <v>56</v>
      </c>
      <c r="I98" s="177"/>
      <c r="J98" s="178">
        <f>ROUND(I98*H98,2)</f>
        <v>0</v>
      </c>
      <c r="K98" s="174" t="s">
        <v>116</v>
      </c>
      <c r="L98" s="40"/>
      <c r="M98" s="179" t="s">
        <v>19</v>
      </c>
      <c r="N98" s="180" t="s">
        <v>40</v>
      </c>
      <c r="O98" s="80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3" t="s">
        <v>117</v>
      </c>
      <c r="AT98" s="183" t="s">
        <v>112</v>
      </c>
      <c r="AU98" s="183" t="s">
        <v>69</v>
      </c>
      <c r="AY98" s="13" t="s">
        <v>118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3" t="s">
        <v>77</v>
      </c>
      <c r="BK98" s="184">
        <f>ROUND(I98*H98,2)</f>
        <v>0</v>
      </c>
      <c r="BL98" s="13" t="s">
        <v>117</v>
      </c>
      <c r="BM98" s="183" t="s">
        <v>160</v>
      </c>
    </row>
    <row r="99" s="2" customFormat="1">
      <c r="A99" s="34"/>
      <c r="B99" s="35"/>
      <c r="C99" s="36"/>
      <c r="D99" s="185" t="s">
        <v>119</v>
      </c>
      <c r="E99" s="36"/>
      <c r="F99" s="186" t="s">
        <v>161</v>
      </c>
      <c r="G99" s="36"/>
      <c r="H99" s="36"/>
      <c r="I99" s="187"/>
      <c r="J99" s="36"/>
      <c r="K99" s="36"/>
      <c r="L99" s="40"/>
      <c r="M99" s="188"/>
      <c r="N99" s="189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119</v>
      </c>
      <c r="AU99" s="13" t="s">
        <v>69</v>
      </c>
    </row>
    <row r="100" s="2" customFormat="1" ht="49.05" customHeight="1">
      <c r="A100" s="34"/>
      <c r="B100" s="35"/>
      <c r="C100" s="172" t="s">
        <v>162</v>
      </c>
      <c r="D100" s="172" t="s">
        <v>112</v>
      </c>
      <c r="E100" s="173" t="s">
        <v>163</v>
      </c>
      <c r="F100" s="174" t="s">
        <v>164</v>
      </c>
      <c r="G100" s="175" t="s">
        <v>123</v>
      </c>
      <c r="H100" s="176">
        <v>21076</v>
      </c>
      <c r="I100" s="177"/>
      <c r="J100" s="178">
        <f>ROUND(I100*H100,2)</f>
        <v>0</v>
      </c>
      <c r="K100" s="174" t="s">
        <v>116</v>
      </c>
      <c r="L100" s="40"/>
      <c r="M100" s="179" t="s">
        <v>19</v>
      </c>
      <c r="N100" s="180" t="s">
        <v>40</v>
      </c>
      <c r="O100" s="80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117</v>
      </c>
      <c r="AT100" s="183" t="s">
        <v>112</v>
      </c>
      <c r="AU100" s="183" t="s">
        <v>69</v>
      </c>
      <c r="AY100" s="13" t="s">
        <v>118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3" t="s">
        <v>77</v>
      </c>
      <c r="BK100" s="184">
        <f>ROUND(I100*H100,2)</f>
        <v>0</v>
      </c>
      <c r="BL100" s="13" t="s">
        <v>117</v>
      </c>
      <c r="BM100" s="183" t="s">
        <v>165</v>
      </c>
    </row>
    <row r="101" s="2" customFormat="1">
      <c r="A101" s="34"/>
      <c r="B101" s="35"/>
      <c r="C101" s="36"/>
      <c r="D101" s="185" t="s">
        <v>119</v>
      </c>
      <c r="E101" s="36"/>
      <c r="F101" s="186" t="s">
        <v>166</v>
      </c>
      <c r="G101" s="36"/>
      <c r="H101" s="36"/>
      <c r="I101" s="187"/>
      <c r="J101" s="36"/>
      <c r="K101" s="36"/>
      <c r="L101" s="40"/>
      <c r="M101" s="188"/>
      <c r="N101" s="189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119</v>
      </c>
      <c r="AU101" s="13" t="s">
        <v>69</v>
      </c>
    </row>
    <row r="102" s="2" customFormat="1" ht="49.05" customHeight="1">
      <c r="A102" s="34"/>
      <c r="B102" s="35"/>
      <c r="C102" s="172" t="s">
        <v>143</v>
      </c>
      <c r="D102" s="172" t="s">
        <v>112</v>
      </c>
      <c r="E102" s="173" t="s">
        <v>167</v>
      </c>
      <c r="F102" s="174" t="s">
        <v>168</v>
      </c>
      <c r="G102" s="175" t="s">
        <v>123</v>
      </c>
      <c r="H102" s="176">
        <v>21076</v>
      </c>
      <c r="I102" s="177"/>
      <c r="J102" s="178">
        <f>ROUND(I102*H102,2)</f>
        <v>0</v>
      </c>
      <c r="K102" s="174" t="s">
        <v>116</v>
      </c>
      <c r="L102" s="40"/>
      <c r="M102" s="179" t="s">
        <v>19</v>
      </c>
      <c r="N102" s="180" t="s">
        <v>40</v>
      </c>
      <c r="O102" s="80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117</v>
      </c>
      <c r="AT102" s="183" t="s">
        <v>112</v>
      </c>
      <c r="AU102" s="183" t="s">
        <v>69</v>
      </c>
      <c r="AY102" s="13" t="s">
        <v>118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3" t="s">
        <v>77</v>
      </c>
      <c r="BK102" s="184">
        <f>ROUND(I102*H102,2)</f>
        <v>0</v>
      </c>
      <c r="BL102" s="13" t="s">
        <v>117</v>
      </c>
      <c r="BM102" s="183" t="s">
        <v>169</v>
      </c>
    </row>
    <row r="103" s="2" customFormat="1">
      <c r="A103" s="34"/>
      <c r="B103" s="35"/>
      <c r="C103" s="36"/>
      <c r="D103" s="185" t="s">
        <v>119</v>
      </c>
      <c r="E103" s="36"/>
      <c r="F103" s="186" t="s">
        <v>166</v>
      </c>
      <c r="G103" s="36"/>
      <c r="H103" s="36"/>
      <c r="I103" s="187"/>
      <c r="J103" s="36"/>
      <c r="K103" s="36"/>
      <c r="L103" s="40"/>
      <c r="M103" s="188"/>
      <c r="N103" s="189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119</v>
      </c>
      <c r="AU103" s="13" t="s">
        <v>69</v>
      </c>
    </row>
    <row r="104" s="2" customFormat="1" ht="78" customHeight="1">
      <c r="A104" s="34"/>
      <c r="B104" s="35"/>
      <c r="C104" s="172" t="s">
        <v>170</v>
      </c>
      <c r="D104" s="172" t="s">
        <v>112</v>
      </c>
      <c r="E104" s="173" t="s">
        <v>171</v>
      </c>
      <c r="F104" s="174" t="s">
        <v>172</v>
      </c>
      <c r="G104" s="175" t="s">
        <v>123</v>
      </c>
      <c r="H104" s="176">
        <v>12884</v>
      </c>
      <c r="I104" s="177"/>
      <c r="J104" s="178">
        <f>ROUND(I104*H104,2)</f>
        <v>0</v>
      </c>
      <c r="K104" s="174" t="s">
        <v>116</v>
      </c>
      <c r="L104" s="40"/>
      <c r="M104" s="179" t="s">
        <v>19</v>
      </c>
      <c r="N104" s="180" t="s">
        <v>40</v>
      </c>
      <c r="O104" s="80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3" t="s">
        <v>117</v>
      </c>
      <c r="AT104" s="183" t="s">
        <v>112</v>
      </c>
      <c r="AU104" s="183" t="s">
        <v>69</v>
      </c>
      <c r="AY104" s="13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3" t="s">
        <v>77</v>
      </c>
      <c r="BK104" s="184">
        <f>ROUND(I104*H104,2)</f>
        <v>0</v>
      </c>
      <c r="BL104" s="13" t="s">
        <v>117</v>
      </c>
      <c r="BM104" s="183" t="s">
        <v>173</v>
      </c>
    </row>
    <row r="105" s="2" customFormat="1">
      <c r="A105" s="34"/>
      <c r="B105" s="35"/>
      <c r="C105" s="36"/>
      <c r="D105" s="185" t="s">
        <v>119</v>
      </c>
      <c r="E105" s="36"/>
      <c r="F105" s="186" t="s">
        <v>174</v>
      </c>
      <c r="G105" s="36"/>
      <c r="H105" s="36"/>
      <c r="I105" s="187"/>
      <c r="J105" s="36"/>
      <c r="K105" s="36"/>
      <c r="L105" s="40"/>
      <c r="M105" s="188"/>
      <c r="N105" s="189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119</v>
      </c>
      <c r="AU105" s="13" t="s">
        <v>69</v>
      </c>
    </row>
    <row r="106" s="2" customFormat="1" ht="66.75" customHeight="1">
      <c r="A106" s="34"/>
      <c r="B106" s="35"/>
      <c r="C106" s="172" t="s">
        <v>148</v>
      </c>
      <c r="D106" s="172" t="s">
        <v>112</v>
      </c>
      <c r="E106" s="173" t="s">
        <v>175</v>
      </c>
      <c r="F106" s="174" t="s">
        <v>176</v>
      </c>
      <c r="G106" s="175" t="s">
        <v>177</v>
      </c>
      <c r="H106" s="176">
        <v>11.551</v>
      </c>
      <c r="I106" s="177"/>
      <c r="J106" s="178">
        <f>ROUND(I106*H106,2)</f>
        <v>0</v>
      </c>
      <c r="K106" s="174" t="s">
        <v>116</v>
      </c>
      <c r="L106" s="40"/>
      <c r="M106" s="179" t="s">
        <v>19</v>
      </c>
      <c r="N106" s="180" t="s">
        <v>40</v>
      </c>
      <c r="O106" s="80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3" t="s">
        <v>117</v>
      </c>
      <c r="AT106" s="183" t="s">
        <v>112</v>
      </c>
      <c r="AU106" s="183" t="s">
        <v>69</v>
      </c>
      <c r="AY106" s="13" t="s">
        <v>118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3" t="s">
        <v>77</v>
      </c>
      <c r="BK106" s="184">
        <f>ROUND(I106*H106,2)</f>
        <v>0</v>
      </c>
      <c r="BL106" s="13" t="s">
        <v>117</v>
      </c>
      <c r="BM106" s="183" t="s">
        <v>178</v>
      </c>
    </row>
    <row r="107" s="2" customFormat="1">
      <c r="A107" s="34"/>
      <c r="B107" s="35"/>
      <c r="C107" s="36"/>
      <c r="D107" s="185" t="s">
        <v>119</v>
      </c>
      <c r="E107" s="36"/>
      <c r="F107" s="186" t="s">
        <v>179</v>
      </c>
      <c r="G107" s="36"/>
      <c r="H107" s="36"/>
      <c r="I107" s="187"/>
      <c r="J107" s="36"/>
      <c r="K107" s="36"/>
      <c r="L107" s="40"/>
      <c r="M107" s="188"/>
      <c r="N107" s="189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119</v>
      </c>
      <c r="AU107" s="13" t="s">
        <v>69</v>
      </c>
    </row>
    <row r="108" s="2" customFormat="1" ht="62.7" customHeight="1">
      <c r="A108" s="34"/>
      <c r="B108" s="35"/>
      <c r="C108" s="172" t="s">
        <v>8</v>
      </c>
      <c r="D108" s="172" t="s">
        <v>112</v>
      </c>
      <c r="E108" s="173" t="s">
        <v>180</v>
      </c>
      <c r="F108" s="174" t="s">
        <v>181</v>
      </c>
      <c r="G108" s="175" t="s">
        <v>123</v>
      </c>
      <c r="H108" s="176">
        <v>336</v>
      </c>
      <c r="I108" s="177"/>
      <c r="J108" s="178">
        <f>ROUND(I108*H108,2)</f>
        <v>0</v>
      </c>
      <c r="K108" s="174" t="s">
        <v>116</v>
      </c>
      <c r="L108" s="40"/>
      <c r="M108" s="179" t="s">
        <v>19</v>
      </c>
      <c r="N108" s="180" t="s">
        <v>40</v>
      </c>
      <c r="O108" s="80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3" t="s">
        <v>117</v>
      </c>
      <c r="AT108" s="183" t="s">
        <v>112</v>
      </c>
      <c r="AU108" s="183" t="s">
        <v>69</v>
      </c>
      <c r="AY108" s="13" t="s">
        <v>118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3" t="s">
        <v>77</v>
      </c>
      <c r="BK108" s="184">
        <f>ROUND(I108*H108,2)</f>
        <v>0</v>
      </c>
      <c r="BL108" s="13" t="s">
        <v>117</v>
      </c>
      <c r="BM108" s="183" t="s">
        <v>182</v>
      </c>
    </row>
    <row r="109" s="2" customFormat="1">
      <c r="A109" s="34"/>
      <c r="B109" s="35"/>
      <c r="C109" s="36"/>
      <c r="D109" s="185" t="s">
        <v>119</v>
      </c>
      <c r="E109" s="36"/>
      <c r="F109" s="186" t="s">
        <v>183</v>
      </c>
      <c r="G109" s="36"/>
      <c r="H109" s="36"/>
      <c r="I109" s="187"/>
      <c r="J109" s="36"/>
      <c r="K109" s="36"/>
      <c r="L109" s="40"/>
      <c r="M109" s="188"/>
      <c r="N109" s="189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119</v>
      </c>
      <c r="AU109" s="13" t="s">
        <v>69</v>
      </c>
    </row>
    <row r="110" s="2" customFormat="1" ht="37.8" customHeight="1">
      <c r="A110" s="34"/>
      <c r="B110" s="35"/>
      <c r="C110" s="172" t="s">
        <v>151</v>
      </c>
      <c r="D110" s="172" t="s">
        <v>112</v>
      </c>
      <c r="E110" s="173" t="s">
        <v>184</v>
      </c>
      <c r="F110" s="174" t="s">
        <v>185</v>
      </c>
      <c r="G110" s="175" t="s">
        <v>186</v>
      </c>
      <c r="H110" s="176">
        <v>420</v>
      </c>
      <c r="I110" s="177"/>
      <c r="J110" s="178">
        <f>ROUND(I110*H110,2)</f>
        <v>0</v>
      </c>
      <c r="K110" s="174" t="s">
        <v>116</v>
      </c>
      <c r="L110" s="40"/>
      <c r="M110" s="179" t="s">
        <v>19</v>
      </c>
      <c r="N110" s="180" t="s">
        <v>40</v>
      </c>
      <c r="O110" s="80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3" t="s">
        <v>117</v>
      </c>
      <c r="AT110" s="183" t="s">
        <v>112</v>
      </c>
      <c r="AU110" s="183" t="s">
        <v>69</v>
      </c>
      <c r="AY110" s="13" t="s">
        <v>118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3" t="s">
        <v>77</v>
      </c>
      <c r="BK110" s="184">
        <f>ROUND(I110*H110,2)</f>
        <v>0</v>
      </c>
      <c r="BL110" s="13" t="s">
        <v>117</v>
      </c>
      <c r="BM110" s="183" t="s">
        <v>187</v>
      </c>
    </row>
    <row r="111" s="2" customFormat="1">
      <c r="A111" s="34"/>
      <c r="B111" s="35"/>
      <c r="C111" s="36"/>
      <c r="D111" s="185" t="s">
        <v>119</v>
      </c>
      <c r="E111" s="36"/>
      <c r="F111" s="186" t="s">
        <v>188</v>
      </c>
      <c r="G111" s="36"/>
      <c r="H111" s="36"/>
      <c r="I111" s="187"/>
      <c r="J111" s="36"/>
      <c r="K111" s="36"/>
      <c r="L111" s="40"/>
      <c r="M111" s="188"/>
      <c r="N111" s="189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119</v>
      </c>
      <c r="AU111" s="13" t="s">
        <v>69</v>
      </c>
    </row>
    <row r="112" s="2" customFormat="1" ht="37.8" customHeight="1">
      <c r="A112" s="34"/>
      <c r="B112" s="35"/>
      <c r="C112" s="172" t="s">
        <v>189</v>
      </c>
      <c r="D112" s="172" t="s">
        <v>112</v>
      </c>
      <c r="E112" s="173" t="s">
        <v>190</v>
      </c>
      <c r="F112" s="174" t="s">
        <v>191</v>
      </c>
      <c r="G112" s="175" t="s">
        <v>186</v>
      </c>
      <c r="H112" s="176">
        <v>30</v>
      </c>
      <c r="I112" s="177"/>
      <c r="J112" s="178">
        <f>ROUND(I112*H112,2)</f>
        <v>0</v>
      </c>
      <c r="K112" s="174" t="s">
        <v>116</v>
      </c>
      <c r="L112" s="40"/>
      <c r="M112" s="179" t="s">
        <v>19</v>
      </c>
      <c r="N112" s="180" t="s">
        <v>40</v>
      </c>
      <c r="O112" s="80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3" t="s">
        <v>117</v>
      </c>
      <c r="AT112" s="183" t="s">
        <v>112</v>
      </c>
      <c r="AU112" s="183" t="s">
        <v>69</v>
      </c>
      <c r="AY112" s="13" t="s">
        <v>118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3" t="s">
        <v>77</v>
      </c>
      <c r="BK112" s="184">
        <f>ROUND(I112*H112,2)</f>
        <v>0</v>
      </c>
      <c r="BL112" s="13" t="s">
        <v>117</v>
      </c>
      <c r="BM112" s="183" t="s">
        <v>192</v>
      </c>
    </row>
    <row r="113" s="2" customFormat="1">
      <c r="A113" s="34"/>
      <c r="B113" s="35"/>
      <c r="C113" s="36"/>
      <c r="D113" s="185" t="s">
        <v>119</v>
      </c>
      <c r="E113" s="36"/>
      <c r="F113" s="186" t="s">
        <v>193</v>
      </c>
      <c r="G113" s="36"/>
      <c r="H113" s="36"/>
      <c r="I113" s="187"/>
      <c r="J113" s="36"/>
      <c r="K113" s="36"/>
      <c r="L113" s="40"/>
      <c r="M113" s="188"/>
      <c r="N113" s="189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119</v>
      </c>
      <c r="AU113" s="13" t="s">
        <v>69</v>
      </c>
    </row>
    <row r="114" s="2" customFormat="1" ht="16.5" customHeight="1">
      <c r="A114" s="34"/>
      <c r="B114" s="35"/>
      <c r="C114" s="190" t="s">
        <v>156</v>
      </c>
      <c r="D114" s="190" t="s">
        <v>140</v>
      </c>
      <c r="E114" s="191" t="s">
        <v>194</v>
      </c>
      <c r="F114" s="192" t="s">
        <v>195</v>
      </c>
      <c r="G114" s="193" t="s">
        <v>132</v>
      </c>
      <c r="H114" s="194">
        <v>900</v>
      </c>
      <c r="I114" s="195"/>
      <c r="J114" s="196">
        <f>ROUND(I114*H114,2)</f>
        <v>0</v>
      </c>
      <c r="K114" s="192" t="s">
        <v>116</v>
      </c>
      <c r="L114" s="197"/>
      <c r="M114" s="198" t="s">
        <v>19</v>
      </c>
      <c r="N114" s="199" t="s">
        <v>40</v>
      </c>
      <c r="O114" s="80"/>
      <c r="P114" s="181">
        <f>O114*H114</f>
        <v>0</v>
      </c>
      <c r="Q114" s="181">
        <v>1</v>
      </c>
      <c r="R114" s="181">
        <f>Q114*H114</f>
        <v>900</v>
      </c>
      <c r="S114" s="181">
        <v>0</v>
      </c>
      <c r="T114" s="18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3" t="s">
        <v>133</v>
      </c>
      <c r="AT114" s="183" t="s">
        <v>140</v>
      </c>
      <c r="AU114" s="183" t="s">
        <v>69</v>
      </c>
      <c r="AY114" s="13" t="s">
        <v>118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3" t="s">
        <v>77</v>
      </c>
      <c r="BK114" s="184">
        <f>ROUND(I114*H114,2)</f>
        <v>0</v>
      </c>
      <c r="BL114" s="13" t="s">
        <v>117</v>
      </c>
      <c r="BM114" s="183" t="s">
        <v>196</v>
      </c>
    </row>
    <row r="115" s="2" customFormat="1">
      <c r="A115" s="34"/>
      <c r="B115" s="35"/>
      <c r="C115" s="36"/>
      <c r="D115" s="185" t="s">
        <v>119</v>
      </c>
      <c r="E115" s="36"/>
      <c r="F115" s="186" t="s">
        <v>197</v>
      </c>
      <c r="G115" s="36"/>
      <c r="H115" s="36"/>
      <c r="I115" s="187"/>
      <c r="J115" s="36"/>
      <c r="K115" s="36"/>
      <c r="L115" s="40"/>
      <c r="M115" s="188"/>
      <c r="N115" s="189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119</v>
      </c>
      <c r="AU115" s="13" t="s">
        <v>69</v>
      </c>
    </row>
    <row r="116" s="2" customFormat="1" ht="55.5" customHeight="1">
      <c r="A116" s="34"/>
      <c r="B116" s="35"/>
      <c r="C116" s="172" t="s">
        <v>198</v>
      </c>
      <c r="D116" s="172" t="s">
        <v>112</v>
      </c>
      <c r="E116" s="173" t="s">
        <v>199</v>
      </c>
      <c r="F116" s="174" t="s">
        <v>200</v>
      </c>
      <c r="G116" s="175" t="s">
        <v>132</v>
      </c>
      <c r="H116" s="176">
        <v>900</v>
      </c>
      <c r="I116" s="177"/>
      <c r="J116" s="178">
        <f>ROUND(I116*H116,2)</f>
        <v>0</v>
      </c>
      <c r="K116" s="174" t="s">
        <v>116</v>
      </c>
      <c r="L116" s="40"/>
      <c r="M116" s="179" t="s">
        <v>19</v>
      </c>
      <c r="N116" s="180" t="s">
        <v>40</v>
      </c>
      <c r="O116" s="80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3" t="s">
        <v>117</v>
      </c>
      <c r="AT116" s="183" t="s">
        <v>112</v>
      </c>
      <c r="AU116" s="183" t="s">
        <v>69</v>
      </c>
      <c r="AY116" s="13" t="s">
        <v>118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3" t="s">
        <v>77</v>
      </c>
      <c r="BK116" s="184">
        <f>ROUND(I116*H116,2)</f>
        <v>0</v>
      </c>
      <c r="BL116" s="13" t="s">
        <v>117</v>
      </c>
      <c r="BM116" s="183" t="s">
        <v>201</v>
      </c>
    </row>
    <row r="117" s="2" customFormat="1">
      <c r="A117" s="34"/>
      <c r="B117" s="35"/>
      <c r="C117" s="36"/>
      <c r="D117" s="185" t="s">
        <v>119</v>
      </c>
      <c r="E117" s="36"/>
      <c r="F117" s="186" t="s">
        <v>202</v>
      </c>
      <c r="G117" s="36"/>
      <c r="H117" s="36"/>
      <c r="I117" s="187"/>
      <c r="J117" s="36"/>
      <c r="K117" s="36"/>
      <c r="L117" s="40"/>
      <c r="M117" s="188"/>
      <c r="N117" s="189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119</v>
      </c>
      <c r="AU117" s="13" t="s">
        <v>69</v>
      </c>
    </row>
    <row r="118" s="2" customFormat="1" ht="44.25" customHeight="1">
      <c r="A118" s="34"/>
      <c r="B118" s="35"/>
      <c r="C118" s="172" t="s">
        <v>160</v>
      </c>
      <c r="D118" s="172" t="s">
        <v>112</v>
      </c>
      <c r="E118" s="173" t="s">
        <v>203</v>
      </c>
      <c r="F118" s="174" t="s">
        <v>204</v>
      </c>
      <c r="G118" s="175" t="s">
        <v>132</v>
      </c>
      <c r="H118" s="176">
        <v>6.9320000000000004</v>
      </c>
      <c r="I118" s="177"/>
      <c r="J118" s="178">
        <f>ROUND(I118*H118,2)</f>
        <v>0</v>
      </c>
      <c r="K118" s="174" t="s">
        <v>116</v>
      </c>
      <c r="L118" s="40"/>
      <c r="M118" s="179" t="s">
        <v>19</v>
      </c>
      <c r="N118" s="180" t="s">
        <v>40</v>
      </c>
      <c r="O118" s="80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3" t="s">
        <v>117</v>
      </c>
      <c r="AT118" s="183" t="s">
        <v>112</v>
      </c>
      <c r="AU118" s="183" t="s">
        <v>69</v>
      </c>
      <c r="AY118" s="13" t="s">
        <v>118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3" t="s">
        <v>77</v>
      </c>
      <c r="BK118" s="184">
        <f>ROUND(I118*H118,2)</f>
        <v>0</v>
      </c>
      <c r="BL118" s="13" t="s">
        <v>117</v>
      </c>
      <c r="BM118" s="183" t="s">
        <v>205</v>
      </c>
    </row>
    <row r="119" s="2" customFormat="1">
      <c r="A119" s="34"/>
      <c r="B119" s="35"/>
      <c r="C119" s="36"/>
      <c r="D119" s="185" t="s">
        <v>119</v>
      </c>
      <c r="E119" s="36"/>
      <c r="F119" s="186" t="s">
        <v>206</v>
      </c>
      <c r="G119" s="36"/>
      <c r="H119" s="36"/>
      <c r="I119" s="187"/>
      <c r="J119" s="36"/>
      <c r="K119" s="36"/>
      <c r="L119" s="40"/>
      <c r="M119" s="188"/>
      <c r="N119" s="189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119</v>
      </c>
      <c r="AU119" s="13" t="s">
        <v>69</v>
      </c>
    </row>
    <row r="120" s="2" customFormat="1" ht="62.7" customHeight="1">
      <c r="A120" s="34"/>
      <c r="B120" s="35"/>
      <c r="C120" s="172" t="s">
        <v>7</v>
      </c>
      <c r="D120" s="172" t="s">
        <v>112</v>
      </c>
      <c r="E120" s="173" t="s">
        <v>207</v>
      </c>
      <c r="F120" s="174" t="s">
        <v>208</v>
      </c>
      <c r="G120" s="175" t="s">
        <v>132</v>
      </c>
      <c r="H120" s="176">
        <v>6.9320000000000004</v>
      </c>
      <c r="I120" s="177"/>
      <c r="J120" s="178">
        <f>ROUND(I120*H120,2)</f>
        <v>0</v>
      </c>
      <c r="K120" s="174" t="s">
        <v>116</v>
      </c>
      <c r="L120" s="40"/>
      <c r="M120" s="179" t="s">
        <v>19</v>
      </c>
      <c r="N120" s="180" t="s">
        <v>40</v>
      </c>
      <c r="O120" s="80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3" t="s">
        <v>117</v>
      </c>
      <c r="AT120" s="183" t="s">
        <v>112</v>
      </c>
      <c r="AU120" s="183" t="s">
        <v>69</v>
      </c>
      <c r="AY120" s="13" t="s">
        <v>118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3" t="s">
        <v>77</v>
      </c>
      <c r="BK120" s="184">
        <f>ROUND(I120*H120,2)</f>
        <v>0</v>
      </c>
      <c r="BL120" s="13" t="s">
        <v>117</v>
      </c>
      <c r="BM120" s="183" t="s">
        <v>209</v>
      </c>
    </row>
    <row r="121" s="2" customFormat="1">
      <c r="A121" s="34"/>
      <c r="B121" s="35"/>
      <c r="C121" s="36"/>
      <c r="D121" s="185" t="s">
        <v>119</v>
      </c>
      <c r="E121" s="36"/>
      <c r="F121" s="186" t="s">
        <v>210</v>
      </c>
      <c r="G121" s="36"/>
      <c r="H121" s="36"/>
      <c r="I121" s="187"/>
      <c r="J121" s="36"/>
      <c r="K121" s="36"/>
      <c r="L121" s="40"/>
      <c r="M121" s="188"/>
      <c r="N121" s="189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119</v>
      </c>
      <c r="AU121" s="13" t="s">
        <v>69</v>
      </c>
    </row>
    <row r="122" s="2" customFormat="1" ht="49.05" customHeight="1">
      <c r="A122" s="34"/>
      <c r="B122" s="35"/>
      <c r="C122" s="172" t="s">
        <v>165</v>
      </c>
      <c r="D122" s="172" t="s">
        <v>112</v>
      </c>
      <c r="E122" s="173" t="s">
        <v>211</v>
      </c>
      <c r="F122" s="174" t="s">
        <v>212</v>
      </c>
      <c r="G122" s="175" t="s">
        <v>132</v>
      </c>
      <c r="H122" s="176">
        <v>6.9320000000000004</v>
      </c>
      <c r="I122" s="177"/>
      <c r="J122" s="178">
        <f>ROUND(I122*H122,2)</f>
        <v>0</v>
      </c>
      <c r="K122" s="174" t="s">
        <v>116</v>
      </c>
      <c r="L122" s="40"/>
      <c r="M122" s="179" t="s">
        <v>19</v>
      </c>
      <c r="N122" s="180" t="s">
        <v>40</v>
      </c>
      <c r="O122" s="80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3" t="s">
        <v>117</v>
      </c>
      <c r="AT122" s="183" t="s">
        <v>112</v>
      </c>
      <c r="AU122" s="183" t="s">
        <v>69</v>
      </c>
      <c r="AY122" s="13" t="s">
        <v>118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3" t="s">
        <v>77</v>
      </c>
      <c r="BK122" s="184">
        <f>ROUND(I122*H122,2)</f>
        <v>0</v>
      </c>
      <c r="BL122" s="13" t="s">
        <v>117</v>
      </c>
      <c r="BM122" s="183" t="s">
        <v>213</v>
      </c>
    </row>
    <row r="123" s="2" customFormat="1">
      <c r="A123" s="34"/>
      <c r="B123" s="35"/>
      <c r="C123" s="36"/>
      <c r="D123" s="185" t="s">
        <v>119</v>
      </c>
      <c r="E123" s="36"/>
      <c r="F123" s="186" t="s">
        <v>214</v>
      </c>
      <c r="G123" s="36"/>
      <c r="H123" s="36"/>
      <c r="I123" s="187"/>
      <c r="J123" s="36"/>
      <c r="K123" s="36"/>
      <c r="L123" s="40"/>
      <c r="M123" s="188"/>
      <c r="N123" s="189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119</v>
      </c>
      <c r="AU123" s="13" t="s">
        <v>69</v>
      </c>
    </row>
    <row r="124" s="2" customFormat="1" ht="33" customHeight="1">
      <c r="A124" s="34"/>
      <c r="B124" s="35"/>
      <c r="C124" s="172" t="s">
        <v>215</v>
      </c>
      <c r="D124" s="172" t="s">
        <v>112</v>
      </c>
      <c r="E124" s="173" t="s">
        <v>216</v>
      </c>
      <c r="F124" s="174" t="s">
        <v>217</v>
      </c>
      <c r="G124" s="175" t="s">
        <v>123</v>
      </c>
      <c r="H124" s="176">
        <v>27.600000000000001</v>
      </c>
      <c r="I124" s="177"/>
      <c r="J124" s="178">
        <f>ROUND(I124*H124,2)</f>
        <v>0</v>
      </c>
      <c r="K124" s="174" t="s">
        <v>116</v>
      </c>
      <c r="L124" s="40"/>
      <c r="M124" s="179" t="s">
        <v>19</v>
      </c>
      <c r="N124" s="180" t="s">
        <v>40</v>
      </c>
      <c r="O124" s="80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117</v>
      </c>
      <c r="AT124" s="183" t="s">
        <v>112</v>
      </c>
      <c r="AU124" s="183" t="s">
        <v>69</v>
      </c>
      <c r="AY124" s="13" t="s">
        <v>118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3" t="s">
        <v>77</v>
      </c>
      <c r="BK124" s="184">
        <f>ROUND(I124*H124,2)</f>
        <v>0</v>
      </c>
      <c r="BL124" s="13" t="s">
        <v>117</v>
      </c>
      <c r="BM124" s="183" t="s">
        <v>218</v>
      </c>
    </row>
    <row r="125" s="2" customFormat="1">
      <c r="A125" s="34"/>
      <c r="B125" s="35"/>
      <c r="C125" s="36"/>
      <c r="D125" s="185" t="s">
        <v>119</v>
      </c>
      <c r="E125" s="36"/>
      <c r="F125" s="186" t="s">
        <v>219</v>
      </c>
      <c r="G125" s="36"/>
      <c r="H125" s="36"/>
      <c r="I125" s="187"/>
      <c r="J125" s="36"/>
      <c r="K125" s="36"/>
      <c r="L125" s="40"/>
      <c r="M125" s="188"/>
      <c r="N125" s="189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119</v>
      </c>
      <c r="AU125" s="13" t="s">
        <v>69</v>
      </c>
    </row>
    <row r="126" s="2" customFormat="1" ht="37.8" customHeight="1">
      <c r="A126" s="34"/>
      <c r="B126" s="35"/>
      <c r="C126" s="172" t="s">
        <v>169</v>
      </c>
      <c r="D126" s="172" t="s">
        <v>112</v>
      </c>
      <c r="E126" s="173" t="s">
        <v>220</v>
      </c>
      <c r="F126" s="174" t="s">
        <v>221</v>
      </c>
      <c r="G126" s="175" t="s">
        <v>123</v>
      </c>
      <c r="H126" s="176">
        <v>27.600000000000001</v>
      </c>
      <c r="I126" s="177"/>
      <c r="J126" s="178">
        <f>ROUND(I126*H126,2)</f>
        <v>0</v>
      </c>
      <c r="K126" s="174" t="s">
        <v>116</v>
      </c>
      <c r="L126" s="40"/>
      <c r="M126" s="179" t="s">
        <v>19</v>
      </c>
      <c r="N126" s="180" t="s">
        <v>40</v>
      </c>
      <c r="O126" s="80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3" t="s">
        <v>117</v>
      </c>
      <c r="AT126" s="183" t="s">
        <v>112</v>
      </c>
      <c r="AU126" s="183" t="s">
        <v>69</v>
      </c>
      <c r="AY126" s="13" t="s">
        <v>118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3" t="s">
        <v>77</v>
      </c>
      <c r="BK126" s="184">
        <f>ROUND(I126*H126,2)</f>
        <v>0</v>
      </c>
      <c r="BL126" s="13" t="s">
        <v>117</v>
      </c>
      <c r="BM126" s="183" t="s">
        <v>222</v>
      </c>
    </row>
    <row r="127" s="2" customFormat="1">
      <c r="A127" s="34"/>
      <c r="B127" s="35"/>
      <c r="C127" s="36"/>
      <c r="D127" s="185" t="s">
        <v>119</v>
      </c>
      <c r="E127" s="36"/>
      <c r="F127" s="186" t="s">
        <v>219</v>
      </c>
      <c r="G127" s="36"/>
      <c r="H127" s="36"/>
      <c r="I127" s="187"/>
      <c r="J127" s="36"/>
      <c r="K127" s="36"/>
      <c r="L127" s="40"/>
      <c r="M127" s="188"/>
      <c r="N127" s="189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119</v>
      </c>
      <c r="AU127" s="13" t="s">
        <v>69</v>
      </c>
    </row>
    <row r="128" s="2" customFormat="1" ht="33" customHeight="1">
      <c r="A128" s="34"/>
      <c r="B128" s="35"/>
      <c r="C128" s="172" t="s">
        <v>223</v>
      </c>
      <c r="D128" s="172" t="s">
        <v>112</v>
      </c>
      <c r="E128" s="173" t="s">
        <v>224</v>
      </c>
      <c r="F128" s="174" t="s">
        <v>225</v>
      </c>
      <c r="G128" s="175" t="s">
        <v>115</v>
      </c>
      <c r="H128" s="176">
        <v>105</v>
      </c>
      <c r="I128" s="177"/>
      <c r="J128" s="178">
        <f>ROUND(I128*H128,2)</f>
        <v>0</v>
      </c>
      <c r="K128" s="174" t="s">
        <v>116</v>
      </c>
      <c r="L128" s="40"/>
      <c r="M128" s="179" t="s">
        <v>19</v>
      </c>
      <c r="N128" s="180" t="s">
        <v>40</v>
      </c>
      <c r="O128" s="80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3" t="s">
        <v>117</v>
      </c>
      <c r="AT128" s="183" t="s">
        <v>112</v>
      </c>
      <c r="AU128" s="183" t="s">
        <v>69</v>
      </c>
      <c r="AY128" s="13" t="s">
        <v>118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3" t="s">
        <v>77</v>
      </c>
      <c r="BK128" s="184">
        <f>ROUND(I128*H128,2)</f>
        <v>0</v>
      </c>
      <c r="BL128" s="13" t="s">
        <v>117</v>
      </c>
      <c r="BM128" s="183" t="s">
        <v>226</v>
      </c>
    </row>
    <row r="129" s="2" customFormat="1">
      <c r="A129" s="34"/>
      <c r="B129" s="35"/>
      <c r="C129" s="36"/>
      <c r="D129" s="185" t="s">
        <v>119</v>
      </c>
      <c r="E129" s="36"/>
      <c r="F129" s="186" t="s">
        <v>227</v>
      </c>
      <c r="G129" s="36"/>
      <c r="H129" s="36"/>
      <c r="I129" s="187"/>
      <c r="J129" s="36"/>
      <c r="K129" s="36"/>
      <c r="L129" s="40"/>
      <c r="M129" s="188"/>
      <c r="N129" s="189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119</v>
      </c>
      <c r="AU129" s="13" t="s">
        <v>69</v>
      </c>
    </row>
    <row r="130" s="2" customFormat="1" ht="16.5" customHeight="1">
      <c r="A130" s="34"/>
      <c r="B130" s="35"/>
      <c r="C130" s="172" t="s">
        <v>173</v>
      </c>
      <c r="D130" s="172" t="s">
        <v>112</v>
      </c>
      <c r="E130" s="173" t="s">
        <v>228</v>
      </c>
      <c r="F130" s="174" t="s">
        <v>229</v>
      </c>
      <c r="G130" s="175" t="s">
        <v>115</v>
      </c>
      <c r="H130" s="176">
        <v>105</v>
      </c>
      <c r="I130" s="177"/>
      <c r="J130" s="178">
        <f>ROUND(I130*H130,2)</f>
        <v>0</v>
      </c>
      <c r="K130" s="174" t="s">
        <v>116</v>
      </c>
      <c r="L130" s="40"/>
      <c r="M130" s="179" t="s">
        <v>19</v>
      </c>
      <c r="N130" s="180" t="s">
        <v>40</v>
      </c>
      <c r="O130" s="80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3" t="s">
        <v>117</v>
      </c>
      <c r="AT130" s="183" t="s">
        <v>112</v>
      </c>
      <c r="AU130" s="183" t="s">
        <v>69</v>
      </c>
      <c r="AY130" s="13" t="s">
        <v>118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3" t="s">
        <v>77</v>
      </c>
      <c r="BK130" s="184">
        <f>ROUND(I130*H130,2)</f>
        <v>0</v>
      </c>
      <c r="BL130" s="13" t="s">
        <v>117</v>
      </c>
      <c r="BM130" s="183" t="s">
        <v>230</v>
      </c>
    </row>
    <row r="131" s="2" customFormat="1">
      <c r="A131" s="34"/>
      <c r="B131" s="35"/>
      <c r="C131" s="36"/>
      <c r="D131" s="185" t="s">
        <v>119</v>
      </c>
      <c r="E131" s="36"/>
      <c r="F131" s="186" t="s">
        <v>227</v>
      </c>
      <c r="G131" s="36"/>
      <c r="H131" s="36"/>
      <c r="I131" s="187"/>
      <c r="J131" s="36"/>
      <c r="K131" s="36"/>
      <c r="L131" s="40"/>
      <c r="M131" s="188"/>
      <c r="N131" s="189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119</v>
      </c>
      <c r="AU131" s="13" t="s">
        <v>69</v>
      </c>
    </row>
    <row r="132" s="2" customFormat="1" ht="16.5" customHeight="1">
      <c r="A132" s="34"/>
      <c r="B132" s="35"/>
      <c r="C132" s="172" t="s">
        <v>231</v>
      </c>
      <c r="D132" s="172" t="s">
        <v>112</v>
      </c>
      <c r="E132" s="173" t="s">
        <v>232</v>
      </c>
      <c r="F132" s="174" t="s">
        <v>233</v>
      </c>
      <c r="G132" s="175" t="s">
        <v>115</v>
      </c>
      <c r="H132" s="176">
        <v>19</v>
      </c>
      <c r="I132" s="177"/>
      <c r="J132" s="178">
        <f>ROUND(I132*H132,2)</f>
        <v>0</v>
      </c>
      <c r="K132" s="174" t="s">
        <v>116</v>
      </c>
      <c r="L132" s="40"/>
      <c r="M132" s="179" t="s">
        <v>19</v>
      </c>
      <c r="N132" s="180" t="s">
        <v>40</v>
      </c>
      <c r="O132" s="80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3" t="s">
        <v>117</v>
      </c>
      <c r="AT132" s="183" t="s">
        <v>112</v>
      </c>
      <c r="AU132" s="183" t="s">
        <v>69</v>
      </c>
      <c r="AY132" s="13" t="s">
        <v>118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3" t="s">
        <v>77</v>
      </c>
      <c r="BK132" s="184">
        <f>ROUND(I132*H132,2)</f>
        <v>0</v>
      </c>
      <c r="BL132" s="13" t="s">
        <v>117</v>
      </c>
      <c r="BM132" s="183" t="s">
        <v>234</v>
      </c>
    </row>
    <row r="133" s="2" customFormat="1">
      <c r="A133" s="34"/>
      <c r="B133" s="35"/>
      <c r="C133" s="36"/>
      <c r="D133" s="185" t="s">
        <v>119</v>
      </c>
      <c r="E133" s="36"/>
      <c r="F133" s="186" t="s">
        <v>235</v>
      </c>
      <c r="G133" s="36"/>
      <c r="H133" s="36"/>
      <c r="I133" s="187"/>
      <c r="J133" s="36"/>
      <c r="K133" s="36"/>
      <c r="L133" s="40"/>
      <c r="M133" s="188"/>
      <c r="N133" s="189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119</v>
      </c>
      <c r="AU133" s="13" t="s">
        <v>69</v>
      </c>
    </row>
    <row r="134" s="2" customFormat="1" ht="16.5" customHeight="1">
      <c r="A134" s="34"/>
      <c r="B134" s="35"/>
      <c r="C134" s="172" t="s">
        <v>178</v>
      </c>
      <c r="D134" s="172" t="s">
        <v>112</v>
      </c>
      <c r="E134" s="173" t="s">
        <v>236</v>
      </c>
      <c r="F134" s="174" t="s">
        <v>237</v>
      </c>
      <c r="G134" s="175" t="s">
        <v>115</v>
      </c>
      <c r="H134" s="176">
        <v>19</v>
      </c>
      <c r="I134" s="177"/>
      <c r="J134" s="178">
        <f>ROUND(I134*H134,2)</f>
        <v>0</v>
      </c>
      <c r="K134" s="174" t="s">
        <v>116</v>
      </c>
      <c r="L134" s="40"/>
      <c r="M134" s="179" t="s">
        <v>19</v>
      </c>
      <c r="N134" s="180" t="s">
        <v>40</v>
      </c>
      <c r="O134" s="80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3" t="s">
        <v>117</v>
      </c>
      <c r="AT134" s="183" t="s">
        <v>112</v>
      </c>
      <c r="AU134" s="183" t="s">
        <v>69</v>
      </c>
      <c r="AY134" s="13" t="s">
        <v>118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3" t="s">
        <v>77</v>
      </c>
      <c r="BK134" s="184">
        <f>ROUND(I134*H134,2)</f>
        <v>0</v>
      </c>
      <c r="BL134" s="13" t="s">
        <v>117</v>
      </c>
      <c r="BM134" s="183" t="s">
        <v>238</v>
      </c>
    </row>
    <row r="135" s="2" customFormat="1">
      <c r="A135" s="34"/>
      <c r="B135" s="35"/>
      <c r="C135" s="36"/>
      <c r="D135" s="185" t="s">
        <v>119</v>
      </c>
      <c r="E135" s="36"/>
      <c r="F135" s="186" t="s">
        <v>235</v>
      </c>
      <c r="G135" s="36"/>
      <c r="H135" s="36"/>
      <c r="I135" s="187"/>
      <c r="J135" s="36"/>
      <c r="K135" s="36"/>
      <c r="L135" s="40"/>
      <c r="M135" s="188"/>
      <c r="N135" s="189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119</v>
      </c>
      <c r="AU135" s="13" t="s">
        <v>69</v>
      </c>
    </row>
    <row r="136" s="2" customFormat="1" ht="16.5" customHeight="1">
      <c r="A136" s="34"/>
      <c r="B136" s="35"/>
      <c r="C136" s="172" t="s">
        <v>239</v>
      </c>
      <c r="D136" s="172" t="s">
        <v>112</v>
      </c>
      <c r="E136" s="173" t="s">
        <v>240</v>
      </c>
      <c r="F136" s="174" t="s">
        <v>241</v>
      </c>
      <c r="G136" s="175" t="s">
        <v>115</v>
      </c>
      <c r="H136" s="176">
        <v>22</v>
      </c>
      <c r="I136" s="177"/>
      <c r="J136" s="178">
        <f>ROUND(I136*H136,2)</f>
        <v>0</v>
      </c>
      <c r="K136" s="174" t="s">
        <v>116</v>
      </c>
      <c r="L136" s="40"/>
      <c r="M136" s="179" t="s">
        <v>19</v>
      </c>
      <c r="N136" s="180" t="s">
        <v>40</v>
      </c>
      <c r="O136" s="80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3" t="s">
        <v>117</v>
      </c>
      <c r="AT136" s="183" t="s">
        <v>112</v>
      </c>
      <c r="AU136" s="183" t="s">
        <v>69</v>
      </c>
      <c r="AY136" s="13" t="s">
        <v>118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3" t="s">
        <v>77</v>
      </c>
      <c r="BK136" s="184">
        <f>ROUND(I136*H136,2)</f>
        <v>0</v>
      </c>
      <c r="BL136" s="13" t="s">
        <v>117</v>
      </c>
      <c r="BM136" s="183" t="s">
        <v>242</v>
      </c>
    </row>
    <row r="137" s="2" customFormat="1">
      <c r="A137" s="34"/>
      <c r="B137" s="35"/>
      <c r="C137" s="36"/>
      <c r="D137" s="185" t="s">
        <v>119</v>
      </c>
      <c r="E137" s="36"/>
      <c r="F137" s="186" t="s">
        <v>243</v>
      </c>
      <c r="G137" s="36"/>
      <c r="H137" s="36"/>
      <c r="I137" s="187"/>
      <c r="J137" s="36"/>
      <c r="K137" s="36"/>
      <c r="L137" s="40"/>
      <c r="M137" s="188"/>
      <c r="N137" s="189"/>
      <c r="O137" s="80"/>
      <c r="P137" s="80"/>
      <c r="Q137" s="80"/>
      <c r="R137" s="80"/>
      <c r="S137" s="80"/>
      <c r="T137" s="8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119</v>
      </c>
      <c r="AU137" s="13" t="s">
        <v>69</v>
      </c>
    </row>
    <row r="138" s="2" customFormat="1" ht="16.5" customHeight="1">
      <c r="A138" s="34"/>
      <c r="B138" s="35"/>
      <c r="C138" s="172" t="s">
        <v>182</v>
      </c>
      <c r="D138" s="172" t="s">
        <v>112</v>
      </c>
      <c r="E138" s="173" t="s">
        <v>244</v>
      </c>
      <c r="F138" s="174" t="s">
        <v>245</v>
      </c>
      <c r="G138" s="175" t="s">
        <v>115</v>
      </c>
      <c r="H138" s="176">
        <v>22</v>
      </c>
      <c r="I138" s="177"/>
      <c r="J138" s="178">
        <f>ROUND(I138*H138,2)</f>
        <v>0</v>
      </c>
      <c r="K138" s="174" t="s">
        <v>116</v>
      </c>
      <c r="L138" s="40"/>
      <c r="M138" s="179" t="s">
        <v>19</v>
      </c>
      <c r="N138" s="180" t="s">
        <v>40</v>
      </c>
      <c r="O138" s="80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3" t="s">
        <v>117</v>
      </c>
      <c r="AT138" s="183" t="s">
        <v>112</v>
      </c>
      <c r="AU138" s="183" t="s">
        <v>69</v>
      </c>
      <c r="AY138" s="13" t="s">
        <v>118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3" t="s">
        <v>77</v>
      </c>
      <c r="BK138" s="184">
        <f>ROUND(I138*H138,2)</f>
        <v>0</v>
      </c>
      <c r="BL138" s="13" t="s">
        <v>117</v>
      </c>
      <c r="BM138" s="183" t="s">
        <v>246</v>
      </c>
    </row>
    <row r="139" s="2" customFormat="1">
      <c r="A139" s="34"/>
      <c r="B139" s="35"/>
      <c r="C139" s="36"/>
      <c r="D139" s="185" t="s">
        <v>119</v>
      </c>
      <c r="E139" s="36"/>
      <c r="F139" s="186" t="s">
        <v>243</v>
      </c>
      <c r="G139" s="36"/>
      <c r="H139" s="36"/>
      <c r="I139" s="187"/>
      <c r="J139" s="36"/>
      <c r="K139" s="36"/>
      <c r="L139" s="40"/>
      <c r="M139" s="200"/>
      <c r="N139" s="201"/>
      <c r="O139" s="202"/>
      <c r="P139" s="202"/>
      <c r="Q139" s="202"/>
      <c r="R139" s="202"/>
      <c r="S139" s="202"/>
      <c r="T139" s="203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119</v>
      </c>
      <c r="AU139" s="13" t="s">
        <v>69</v>
      </c>
    </row>
    <row r="140" s="2" customFormat="1" ht="6.96" customHeight="1">
      <c r="A140" s="34"/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40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sheet="1" autoFilter="0" formatColumns="0" formatRows="0" objects="1" scenarios="1" spinCount="100000" saltValue="VxzfaBDP/OIeGY8X+SvPdgidaoFWagcFhodenlOAf7uhrFFmbtjGKFc+h2Svbyktj7c3593NWoGFk1y+yEx3lg==" hashValue="dskugPbN86oRxlpJBwGs80fSKxMyAXgUuMyUqNZcD+Yi+1P7leYNE/5mj8GXSeILCXA4Q++Iipeyx8RXcNLA2Q==" algorithmName="SHA-512" password="CC35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79</v>
      </c>
    </row>
    <row r="4" hidden="1" s="1" customFormat="1" ht="24.96" customHeight="1">
      <c r="B4" s="16"/>
      <c r="D4" s="126" t="s">
        <v>92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stavby'!K6</f>
        <v>Cyklická údržba trati v úseku Třebovice v Čechách – Hoštejn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93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247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17. 5. 2023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27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27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27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26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27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33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35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37</v>
      </c>
      <c r="G32" s="34"/>
      <c r="H32" s="34"/>
      <c r="I32" s="141" t="s">
        <v>36</v>
      </c>
      <c r="J32" s="141" t="s">
        <v>38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39</v>
      </c>
      <c r="E33" s="128" t="s">
        <v>40</v>
      </c>
      <c r="F33" s="143">
        <f>ROUND((SUM(BE79:BE139)),  2)</f>
        <v>0</v>
      </c>
      <c r="G33" s="34"/>
      <c r="H33" s="34"/>
      <c r="I33" s="144">
        <v>0.20999999999999999</v>
      </c>
      <c r="J33" s="143">
        <f>ROUND(((SUM(BE79:BE139))*I33),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41</v>
      </c>
      <c r="F34" s="143">
        <f>ROUND((SUM(BF79:BF139)),  2)</f>
        <v>0</v>
      </c>
      <c r="G34" s="34"/>
      <c r="H34" s="34"/>
      <c r="I34" s="144">
        <v>0.14999999999999999</v>
      </c>
      <c r="J34" s="143">
        <f>ROUND(((SUM(BF79:BF139))*I34),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42</v>
      </c>
      <c r="F35" s="143">
        <f>ROUND((SUM(BG79:BG139)),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43</v>
      </c>
      <c r="F36" s="143">
        <f>ROUND((SUM(BH79:BH139)),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44</v>
      </c>
      <c r="F37" s="143">
        <f>ROUND((SUM(BI79:BI139)),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95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Cyklická údržba trati v úseku Třebovice v Čechách – Hoštejn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02 - Oprava 2. TK Č. Třebová - Hoštejn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17. 5. 2023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96</v>
      </c>
      <c r="D57" s="158"/>
      <c r="E57" s="158"/>
      <c r="F57" s="158"/>
      <c r="G57" s="158"/>
      <c r="H57" s="158"/>
      <c r="I57" s="158"/>
      <c r="J57" s="159" t="s">
        <v>97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98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99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Cyklická údržba trati v úseku Třebovice v Čechách – Hoštejn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93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02 - Oprava 2. TK Č. Třebová - Hoštejn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17. 5. 2023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100</v>
      </c>
      <c r="D78" s="164" t="s">
        <v>54</v>
      </c>
      <c r="E78" s="164" t="s">
        <v>50</v>
      </c>
      <c r="F78" s="164" t="s">
        <v>51</v>
      </c>
      <c r="G78" s="164" t="s">
        <v>101</v>
      </c>
      <c r="H78" s="164" t="s">
        <v>102</v>
      </c>
      <c r="I78" s="164" t="s">
        <v>103</v>
      </c>
      <c r="J78" s="164" t="s">
        <v>97</v>
      </c>
      <c r="K78" s="165" t="s">
        <v>104</v>
      </c>
      <c r="L78" s="166"/>
      <c r="M78" s="88" t="s">
        <v>19</v>
      </c>
      <c r="N78" s="89" t="s">
        <v>39</v>
      </c>
      <c r="O78" s="89" t="s">
        <v>105</v>
      </c>
      <c r="P78" s="89" t="s">
        <v>106</v>
      </c>
      <c r="Q78" s="89" t="s">
        <v>107</v>
      </c>
      <c r="R78" s="89" t="s">
        <v>108</v>
      </c>
      <c r="S78" s="89" t="s">
        <v>109</v>
      </c>
      <c r="T78" s="90" t="s">
        <v>110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111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SUM(P80:P139)</f>
        <v>0</v>
      </c>
      <c r="Q79" s="92"/>
      <c r="R79" s="169">
        <f>SUM(R80:R139)</f>
        <v>904.00419999999997</v>
      </c>
      <c r="S79" s="92"/>
      <c r="T79" s="170">
        <f>SUM(T80:T139)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98</v>
      </c>
      <c r="BK79" s="171">
        <f>SUM(BK80:BK139)</f>
        <v>0</v>
      </c>
    </row>
    <row r="80" s="2" customFormat="1" ht="24.15" customHeight="1">
      <c r="A80" s="34"/>
      <c r="B80" s="35"/>
      <c r="C80" s="172" t="s">
        <v>77</v>
      </c>
      <c r="D80" s="172" t="s">
        <v>112</v>
      </c>
      <c r="E80" s="173" t="s">
        <v>113</v>
      </c>
      <c r="F80" s="174" t="s">
        <v>114</v>
      </c>
      <c r="G80" s="175" t="s">
        <v>115</v>
      </c>
      <c r="H80" s="176">
        <v>496</v>
      </c>
      <c r="I80" s="177"/>
      <c r="J80" s="178">
        <f>ROUND(I80*H80,2)</f>
        <v>0</v>
      </c>
      <c r="K80" s="174" t="s">
        <v>116</v>
      </c>
      <c r="L80" s="40"/>
      <c r="M80" s="179" t="s">
        <v>19</v>
      </c>
      <c r="N80" s="180" t="s">
        <v>40</v>
      </c>
      <c r="O80" s="80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117</v>
      </c>
      <c r="AT80" s="183" t="s">
        <v>112</v>
      </c>
      <c r="AU80" s="183" t="s">
        <v>69</v>
      </c>
      <c r="AY80" s="13" t="s">
        <v>118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3" t="s">
        <v>77</v>
      </c>
      <c r="BK80" s="184">
        <f>ROUND(I80*H80,2)</f>
        <v>0</v>
      </c>
      <c r="BL80" s="13" t="s">
        <v>117</v>
      </c>
      <c r="BM80" s="183" t="s">
        <v>128</v>
      </c>
    </row>
    <row r="81" s="2" customFormat="1">
      <c r="A81" s="34"/>
      <c r="B81" s="35"/>
      <c r="C81" s="36"/>
      <c r="D81" s="185" t="s">
        <v>119</v>
      </c>
      <c r="E81" s="36"/>
      <c r="F81" s="186" t="s">
        <v>248</v>
      </c>
      <c r="G81" s="36"/>
      <c r="H81" s="36"/>
      <c r="I81" s="187"/>
      <c r="J81" s="36"/>
      <c r="K81" s="36"/>
      <c r="L81" s="40"/>
      <c r="M81" s="188"/>
      <c r="N81" s="189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119</v>
      </c>
      <c r="AU81" s="13" t="s">
        <v>69</v>
      </c>
    </row>
    <row r="82" s="2" customFormat="1" ht="62.7" customHeight="1">
      <c r="A82" s="34"/>
      <c r="B82" s="35"/>
      <c r="C82" s="172" t="s">
        <v>79</v>
      </c>
      <c r="D82" s="172" t="s">
        <v>112</v>
      </c>
      <c r="E82" s="173" t="s">
        <v>121</v>
      </c>
      <c r="F82" s="174" t="s">
        <v>122</v>
      </c>
      <c r="G82" s="175" t="s">
        <v>123</v>
      </c>
      <c r="H82" s="176">
        <v>12022</v>
      </c>
      <c r="I82" s="177"/>
      <c r="J82" s="178">
        <f>ROUND(I82*H82,2)</f>
        <v>0</v>
      </c>
      <c r="K82" s="174" t="s">
        <v>116</v>
      </c>
      <c r="L82" s="40"/>
      <c r="M82" s="179" t="s">
        <v>19</v>
      </c>
      <c r="N82" s="180" t="s">
        <v>40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117</v>
      </c>
      <c r="AT82" s="183" t="s">
        <v>112</v>
      </c>
      <c r="AU82" s="183" t="s">
        <v>69</v>
      </c>
      <c r="AY82" s="13" t="s">
        <v>118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77</v>
      </c>
      <c r="BK82" s="184">
        <f>ROUND(I82*H82,2)</f>
        <v>0</v>
      </c>
      <c r="BL82" s="13" t="s">
        <v>117</v>
      </c>
      <c r="BM82" s="183" t="s">
        <v>133</v>
      </c>
    </row>
    <row r="83" s="2" customFormat="1">
      <c r="A83" s="34"/>
      <c r="B83" s="35"/>
      <c r="C83" s="36"/>
      <c r="D83" s="185" t="s">
        <v>119</v>
      </c>
      <c r="E83" s="36"/>
      <c r="F83" s="186" t="s">
        <v>249</v>
      </c>
      <c r="G83" s="36"/>
      <c r="H83" s="36"/>
      <c r="I83" s="187"/>
      <c r="J83" s="36"/>
      <c r="K83" s="36"/>
      <c r="L83" s="40"/>
      <c r="M83" s="188"/>
      <c r="N83" s="189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119</v>
      </c>
      <c r="AU83" s="13" t="s">
        <v>69</v>
      </c>
    </row>
    <row r="84" s="2" customFormat="1" ht="49.05" customHeight="1">
      <c r="A84" s="34"/>
      <c r="B84" s="35"/>
      <c r="C84" s="172" t="s">
        <v>125</v>
      </c>
      <c r="D84" s="172" t="s">
        <v>112</v>
      </c>
      <c r="E84" s="173" t="s">
        <v>126</v>
      </c>
      <c r="F84" s="174" t="s">
        <v>127</v>
      </c>
      <c r="G84" s="175" t="s">
        <v>123</v>
      </c>
      <c r="H84" s="176">
        <v>97.400000000000006</v>
      </c>
      <c r="I84" s="177"/>
      <c r="J84" s="178">
        <f>ROUND(I84*H84,2)</f>
        <v>0</v>
      </c>
      <c r="K84" s="174" t="s">
        <v>116</v>
      </c>
      <c r="L84" s="40"/>
      <c r="M84" s="179" t="s">
        <v>19</v>
      </c>
      <c r="N84" s="180" t="s">
        <v>40</v>
      </c>
      <c r="O84" s="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117</v>
      </c>
      <c r="AT84" s="183" t="s">
        <v>112</v>
      </c>
      <c r="AU84" s="183" t="s">
        <v>69</v>
      </c>
      <c r="AY84" s="13" t="s">
        <v>118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77</v>
      </c>
      <c r="BK84" s="184">
        <f>ROUND(I84*H84,2)</f>
        <v>0</v>
      </c>
      <c r="BL84" s="13" t="s">
        <v>117</v>
      </c>
      <c r="BM84" s="183" t="s">
        <v>138</v>
      </c>
    </row>
    <row r="85" s="2" customFormat="1">
      <c r="A85" s="34"/>
      <c r="B85" s="35"/>
      <c r="C85" s="36"/>
      <c r="D85" s="185" t="s">
        <v>119</v>
      </c>
      <c r="E85" s="36"/>
      <c r="F85" s="186" t="s">
        <v>250</v>
      </c>
      <c r="G85" s="36"/>
      <c r="H85" s="36"/>
      <c r="I85" s="187"/>
      <c r="J85" s="36"/>
      <c r="K85" s="36"/>
      <c r="L85" s="40"/>
      <c r="M85" s="188"/>
      <c r="N85" s="189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119</v>
      </c>
      <c r="AU85" s="13" t="s">
        <v>69</v>
      </c>
    </row>
    <row r="86" s="2" customFormat="1" ht="62.7" customHeight="1">
      <c r="A86" s="34"/>
      <c r="B86" s="35"/>
      <c r="C86" s="172" t="s">
        <v>117</v>
      </c>
      <c r="D86" s="172" t="s">
        <v>112</v>
      </c>
      <c r="E86" s="173" t="s">
        <v>130</v>
      </c>
      <c r="F86" s="174" t="s">
        <v>131</v>
      </c>
      <c r="G86" s="175" t="s">
        <v>132</v>
      </c>
      <c r="H86" s="176">
        <v>728.96600000000001</v>
      </c>
      <c r="I86" s="177"/>
      <c r="J86" s="178">
        <f>ROUND(I86*H86,2)</f>
        <v>0</v>
      </c>
      <c r="K86" s="174" t="s">
        <v>116</v>
      </c>
      <c r="L86" s="40"/>
      <c r="M86" s="179" t="s">
        <v>19</v>
      </c>
      <c r="N86" s="180" t="s">
        <v>40</v>
      </c>
      <c r="O86" s="80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117</v>
      </c>
      <c r="AT86" s="183" t="s">
        <v>112</v>
      </c>
      <c r="AU86" s="183" t="s">
        <v>69</v>
      </c>
      <c r="AY86" s="13" t="s">
        <v>118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77</v>
      </c>
      <c r="BK86" s="184">
        <f>ROUND(I86*H86,2)</f>
        <v>0</v>
      </c>
      <c r="BL86" s="13" t="s">
        <v>117</v>
      </c>
      <c r="BM86" s="183" t="s">
        <v>143</v>
      </c>
    </row>
    <row r="87" s="2" customFormat="1">
      <c r="A87" s="34"/>
      <c r="B87" s="35"/>
      <c r="C87" s="36"/>
      <c r="D87" s="185" t="s">
        <v>119</v>
      </c>
      <c r="E87" s="36"/>
      <c r="F87" s="186" t="s">
        <v>251</v>
      </c>
      <c r="G87" s="36"/>
      <c r="H87" s="36"/>
      <c r="I87" s="187"/>
      <c r="J87" s="36"/>
      <c r="K87" s="36"/>
      <c r="L87" s="40"/>
      <c r="M87" s="188"/>
      <c r="N87" s="189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119</v>
      </c>
      <c r="AU87" s="13" t="s">
        <v>69</v>
      </c>
    </row>
    <row r="88" s="2" customFormat="1" ht="24.15" customHeight="1">
      <c r="A88" s="34"/>
      <c r="B88" s="35"/>
      <c r="C88" s="172" t="s">
        <v>135</v>
      </c>
      <c r="D88" s="172" t="s">
        <v>112</v>
      </c>
      <c r="E88" s="173" t="s">
        <v>136</v>
      </c>
      <c r="F88" s="174" t="s">
        <v>137</v>
      </c>
      <c r="G88" s="175" t="s">
        <v>132</v>
      </c>
      <c r="H88" s="176">
        <v>721.98000000000002</v>
      </c>
      <c r="I88" s="177"/>
      <c r="J88" s="178">
        <f>ROUND(I88*H88,2)</f>
        <v>0</v>
      </c>
      <c r="K88" s="174" t="s">
        <v>116</v>
      </c>
      <c r="L88" s="40"/>
      <c r="M88" s="179" t="s">
        <v>19</v>
      </c>
      <c r="N88" s="180" t="s">
        <v>40</v>
      </c>
      <c r="O88" s="80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117</v>
      </c>
      <c r="AT88" s="183" t="s">
        <v>112</v>
      </c>
      <c r="AU88" s="183" t="s">
        <v>69</v>
      </c>
      <c r="AY88" s="13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3" t="s">
        <v>77</v>
      </c>
      <c r="BK88" s="184">
        <f>ROUND(I88*H88,2)</f>
        <v>0</v>
      </c>
      <c r="BL88" s="13" t="s">
        <v>117</v>
      </c>
      <c r="BM88" s="183" t="s">
        <v>148</v>
      </c>
    </row>
    <row r="89" s="2" customFormat="1">
      <c r="A89" s="34"/>
      <c r="B89" s="35"/>
      <c r="C89" s="36"/>
      <c r="D89" s="185" t="s">
        <v>119</v>
      </c>
      <c r="E89" s="36"/>
      <c r="F89" s="186" t="s">
        <v>252</v>
      </c>
      <c r="G89" s="36"/>
      <c r="H89" s="36"/>
      <c r="I89" s="187"/>
      <c r="J89" s="36"/>
      <c r="K89" s="36"/>
      <c r="L89" s="40"/>
      <c r="M89" s="188"/>
      <c r="N89" s="189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119</v>
      </c>
      <c r="AU89" s="13" t="s">
        <v>69</v>
      </c>
    </row>
    <row r="90" s="2" customFormat="1" ht="16.5" customHeight="1">
      <c r="A90" s="34"/>
      <c r="B90" s="35"/>
      <c r="C90" s="190" t="s">
        <v>128</v>
      </c>
      <c r="D90" s="190" t="s">
        <v>140</v>
      </c>
      <c r="E90" s="191" t="s">
        <v>141</v>
      </c>
      <c r="F90" s="192" t="s">
        <v>142</v>
      </c>
      <c r="G90" s="193" t="s">
        <v>115</v>
      </c>
      <c r="H90" s="194">
        <v>19877</v>
      </c>
      <c r="I90" s="195"/>
      <c r="J90" s="196">
        <f>ROUND(I90*H90,2)</f>
        <v>0</v>
      </c>
      <c r="K90" s="192" t="s">
        <v>116</v>
      </c>
      <c r="L90" s="197"/>
      <c r="M90" s="198" t="s">
        <v>19</v>
      </c>
      <c r="N90" s="199" t="s">
        <v>40</v>
      </c>
      <c r="O90" s="80"/>
      <c r="P90" s="181">
        <f>O90*H90</f>
        <v>0</v>
      </c>
      <c r="Q90" s="181">
        <v>2.0000000000000002E-05</v>
      </c>
      <c r="R90" s="181">
        <f>Q90*H90</f>
        <v>0.39754000000000006</v>
      </c>
      <c r="S90" s="181">
        <v>0</v>
      </c>
      <c r="T90" s="18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3" t="s">
        <v>133</v>
      </c>
      <c r="AT90" s="183" t="s">
        <v>140</v>
      </c>
      <c r="AU90" s="183" t="s">
        <v>69</v>
      </c>
      <c r="AY90" s="13" t="s">
        <v>118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3" t="s">
        <v>77</v>
      </c>
      <c r="BK90" s="184">
        <f>ROUND(I90*H90,2)</f>
        <v>0</v>
      </c>
      <c r="BL90" s="13" t="s">
        <v>117</v>
      </c>
      <c r="BM90" s="183" t="s">
        <v>151</v>
      </c>
    </row>
    <row r="91" s="2" customFormat="1">
      <c r="A91" s="34"/>
      <c r="B91" s="35"/>
      <c r="C91" s="36"/>
      <c r="D91" s="185" t="s">
        <v>119</v>
      </c>
      <c r="E91" s="36"/>
      <c r="F91" s="186" t="s">
        <v>253</v>
      </c>
      <c r="G91" s="36"/>
      <c r="H91" s="36"/>
      <c r="I91" s="187"/>
      <c r="J91" s="36"/>
      <c r="K91" s="36"/>
      <c r="L91" s="40"/>
      <c r="M91" s="188"/>
      <c r="N91" s="189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119</v>
      </c>
      <c r="AU91" s="13" t="s">
        <v>69</v>
      </c>
    </row>
    <row r="92" s="2" customFormat="1" ht="16.5" customHeight="1">
      <c r="A92" s="34"/>
      <c r="B92" s="35"/>
      <c r="C92" s="190" t="s">
        <v>145</v>
      </c>
      <c r="D92" s="190" t="s">
        <v>140</v>
      </c>
      <c r="E92" s="191" t="s">
        <v>146</v>
      </c>
      <c r="F92" s="192" t="s">
        <v>147</v>
      </c>
      <c r="G92" s="193" t="s">
        <v>115</v>
      </c>
      <c r="H92" s="194">
        <v>20037</v>
      </c>
      <c r="I92" s="195"/>
      <c r="J92" s="196">
        <f>ROUND(I92*H92,2)</f>
        <v>0</v>
      </c>
      <c r="K92" s="192" t="s">
        <v>116</v>
      </c>
      <c r="L92" s="197"/>
      <c r="M92" s="198" t="s">
        <v>19</v>
      </c>
      <c r="N92" s="199" t="s">
        <v>40</v>
      </c>
      <c r="O92" s="80"/>
      <c r="P92" s="181">
        <f>O92*H92</f>
        <v>0</v>
      </c>
      <c r="Q92" s="181">
        <v>0.00018000000000000001</v>
      </c>
      <c r="R92" s="181">
        <f>Q92*H92</f>
        <v>3.6066600000000002</v>
      </c>
      <c r="S92" s="181">
        <v>0</v>
      </c>
      <c r="T92" s="18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3" t="s">
        <v>133</v>
      </c>
      <c r="AT92" s="183" t="s">
        <v>140</v>
      </c>
      <c r="AU92" s="183" t="s">
        <v>69</v>
      </c>
      <c r="AY92" s="13" t="s">
        <v>118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3" t="s">
        <v>77</v>
      </c>
      <c r="BK92" s="184">
        <f>ROUND(I92*H92,2)</f>
        <v>0</v>
      </c>
      <c r="BL92" s="13" t="s">
        <v>117</v>
      </c>
      <c r="BM92" s="183" t="s">
        <v>156</v>
      </c>
    </row>
    <row r="93" s="2" customFormat="1">
      <c r="A93" s="34"/>
      <c r="B93" s="35"/>
      <c r="C93" s="36"/>
      <c r="D93" s="185" t="s">
        <v>119</v>
      </c>
      <c r="E93" s="36"/>
      <c r="F93" s="186" t="s">
        <v>254</v>
      </c>
      <c r="G93" s="36"/>
      <c r="H93" s="36"/>
      <c r="I93" s="187"/>
      <c r="J93" s="36"/>
      <c r="K93" s="36"/>
      <c r="L93" s="40"/>
      <c r="M93" s="188"/>
      <c r="N93" s="189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119</v>
      </c>
      <c r="AU93" s="13" t="s">
        <v>69</v>
      </c>
    </row>
    <row r="94" s="2" customFormat="1" ht="62.7" customHeight="1">
      <c r="A94" s="34"/>
      <c r="B94" s="35"/>
      <c r="C94" s="172" t="s">
        <v>133</v>
      </c>
      <c r="D94" s="172" t="s">
        <v>112</v>
      </c>
      <c r="E94" s="173" t="s">
        <v>149</v>
      </c>
      <c r="F94" s="174" t="s">
        <v>150</v>
      </c>
      <c r="G94" s="175" t="s">
        <v>132</v>
      </c>
      <c r="H94" s="176">
        <v>6.9859999999999998</v>
      </c>
      <c r="I94" s="177"/>
      <c r="J94" s="178">
        <f>ROUND(I94*H94,2)</f>
        <v>0</v>
      </c>
      <c r="K94" s="174" t="s">
        <v>116</v>
      </c>
      <c r="L94" s="40"/>
      <c r="M94" s="179" t="s">
        <v>19</v>
      </c>
      <c r="N94" s="180" t="s">
        <v>40</v>
      </c>
      <c r="O94" s="80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117</v>
      </c>
      <c r="AT94" s="183" t="s">
        <v>112</v>
      </c>
      <c r="AU94" s="183" t="s">
        <v>69</v>
      </c>
      <c r="AY94" s="13" t="s">
        <v>118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3" t="s">
        <v>77</v>
      </c>
      <c r="BK94" s="184">
        <f>ROUND(I94*H94,2)</f>
        <v>0</v>
      </c>
      <c r="BL94" s="13" t="s">
        <v>117</v>
      </c>
      <c r="BM94" s="183" t="s">
        <v>160</v>
      </c>
    </row>
    <row r="95" s="2" customFormat="1">
      <c r="A95" s="34"/>
      <c r="B95" s="35"/>
      <c r="C95" s="36"/>
      <c r="D95" s="185" t="s">
        <v>119</v>
      </c>
      <c r="E95" s="36"/>
      <c r="F95" s="186" t="s">
        <v>255</v>
      </c>
      <c r="G95" s="36"/>
      <c r="H95" s="36"/>
      <c r="I95" s="187"/>
      <c r="J95" s="36"/>
      <c r="K95" s="36"/>
      <c r="L95" s="40"/>
      <c r="M95" s="188"/>
      <c r="N95" s="189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119</v>
      </c>
      <c r="AU95" s="13" t="s">
        <v>69</v>
      </c>
    </row>
    <row r="96" s="2" customFormat="1" ht="55.5" customHeight="1">
      <c r="A96" s="34"/>
      <c r="B96" s="35"/>
      <c r="C96" s="172" t="s">
        <v>153</v>
      </c>
      <c r="D96" s="172" t="s">
        <v>112</v>
      </c>
      <c r="E96" s="173" t="s">
        <v>154</v>
      </c>
      <c r="F96" s="174" t="s">
        <v>155</v>
      </c>
      <c r="G96" s="175" t="s">
        <v>115</v>
      </c>
      <c r="H96" s="176">
        <v>236</v>
      </c>
      <c r="I96" s="177"/>
      <c r="J96" s="178">
        <f>ROUND(I96*H96,2)</f>
        <v>0</v>
      </c>
      <c r="K96" s="174" t="s">
        <v>116</v>
      </c>
      <c r="L96" s="40"/>
      <c r="M96" s="179" t="s">
        <v>19</v>
      </c>
      <c r="N96" s="180" t="s">
        <v>40</v>
      </c>
      <c r="O96" s="8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117</v>
      </c>
      <c r="AT96" s="183" t="s">
        <v>112</v>
      </c>
      <c r="AU96" s="183" t="s">
        <v>69</v>
      </c>
      <c r="AY96" s="13" t="s">
        <v>118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3" t="s">
        <v>77</v>
      </c>
      <c r="BK96" s="184">
        <f>ROUND(I96*H96,2)</f>
        <v>0</v>
      </c>
      <c r="BL96" s="13" t="s">
        <v>117</v>
      </c>
      <c r="BM96" s="183" t="s">
        <v>165</v>
      </c>
    </row>
    <row r="97" s="2" customFormat="1">
      <c r="A97" s="34"/>
      <c r="B97" s="35"/>
      <c r="C97" s="36"/>
      <c r="D97" s="185" t="s">
        <v>119</v>
      </c>
      <c r="E97" s="36"/>
      <c r="F97" s="186" t="s">
        <v>256</v>
      </c>
      <c r="G97" s="36"/>
      <c r="H97" s="36"/>
      <c r="I97" s="187"/>
      <c r="J97" s="36"/>
      <c r="K97" s="36"/>
      <c r="L97" s="40"/>
      <c r="M97" s="188"/>
      <c r="N97" s="189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119</v>
      </c>
      <c r="AU97" s="13" t="s">
        <v>69</v>
      </c>
    </row>
    <row r="98" s="2" customFormat="1" ht="49.05" customHeight="1">
      <c r="A98" s="34"/>
      <c r="B98" s="35"/>
      <c r="C98" s="172" t="s">
        <v>138</v>
      </c>
      <c r="D98" s="172" t="s">
        <v>112</v>
      </c>
      <c r="E98" s="173" t="s">
        <v>158</v>
      </c>
      <c r="F98" s="174" t="s">
        <v>159</v>
      </c>
      <c r="G98" s="175" t="s">
        <v>115</v>
      </c>
      <c r="H98" s="176">
        <v>54</v>
      </c>
      <c r="I98" s="177"/>
      <c r="J98" s="178">
        <f>ROUND(I98*H98,2)</f>
        <v>0</v>
      </c>
      <c r="K98" s="174" t="s">
        <v>116</v>
      </c>
      <c r="L98" s="40"/>
      <c r="M98" s="179" t="s">
        <v>19</v>
      </c>
      <c r="N98" s="180" t="s">
        <v>40</v>
      </c>
      <c r="O98" s="80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3" t="s">
        <v>117</v>
      </c>
      <c r="AT98" s="183" t="s">
        <v>112</v>
      </c>
      <c r="AU98" s="183" t="s">
        <v>69</v>
      </c>
      <c r="AY98" s="13" t="s">
        <v>118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3" t="s">
        <v>77</v>
      </c>
      <c r="BK98" s="184">
        <f>ROUND(I98*H98,2)</f>
        <v>0</v>
      </c>
      <c r="BL98" s="13" t="s">
        <v>117</v>
      </c>
      <c r="BM98" s="183" t="s">
        <v>169</v>
      </c>
    </row>
    <row r="99" s="2" customFormat="1">
      <c r="A99" s="34"/>
      <c r="B99" s="35"/>
      <c r="C99" s="36"/>
      <c r="D99" s="185" t="s">
        <v>119</v>
      </c>
      <c r="E99" s="36"/>
      <c r="F99" s="186" t="s">
        <v>257</v>
      </c>
      <c r="G99" s="36"/>
      <c r="H99" s="36"/>
      <c r="I99" s="187"/>
      <c r="J99" s="36"/>
      <c r="K99" s="36"/>
      <c r="L99" s="40"/>
      <c r="M99" s="188"/>
      <c r="N99" s="189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119</v>
      </c>
      <c r="AU99" s="13" t="s">
        <v>69</v>
      </c>
    </row>
    <row r="100" s="2" customFormat="1" ht="49.05" customHeight="1">
      <c r="A100" s="34"/>
      <c r="B100" s="35"/>
      <c r="C100" s="172" t="s">
        <v>162</v>
      </c>
      <c r="D100" s="172" t="s">
        <v>112</v>
      </c>
      <c r="E100" s="173" t="s">
        <v>163</v>
      </c>
      <c r="F100" s="174" t="s">
        <v>164</v>
      </c>
      <c r="G100" s="175" t="s">
        <v>123</v>
      </c>
      <c r="H100" s="176">
        <v>20982</v>
      </c>
      <c r="I100" s="177"/>
      <c r="J100" s="178">
        <f>ROUND(I100*H100,2)</f>
        <v>0</v>
      </c>
      <c r="K100" s="174" t="s">
        <v>116</v>
      </c>
      <c r="L100" s="40"/>
      <c r="M100" s="179" t="s">
        <v>19</v>
      </c>
      <c r="N100" s="180" t="s">
        <v>40</v>
      </c>
      <c r="O100" s="80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117</v>
      </c>
      <c r="AT100" s="183" t="s">
        <v>112</v>
      </c>
      <c r="AU100" s="183" t="s">
        <v>69</v>
      </c>
      <c r="AY100" s="13" t="s">
        <v>118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3" t="s">
        <v>77</v>
      </c>
      <c r="BK100" s="184">
        <f>ROUND(I100*H100,2)</f>
        <v>0</v>
      </c>
      <c r="BL100" s="13" t="s">
        <v>117</v>
      </c>
      <c r="BM100" s="183" t="s">
        <v>173</v>
      </c>
    </row>
    <row r="101" s="2" customFormat="1">
      <c r="A101" s="34"/>
      <c r="B101" s="35"/>
      <c r="C101" s="36"/>
      <c r="D101" s="185" t="s">
        <v>119</v>
      </c>
      <c r="E101" s="36"/>
      <c r="F101" s="186" t="s">
        <v>258</v>
      </c>
      <c r="G101" s="36"/>
      <c r="H101" s="36"/>
      <c r="I101" s="187"/>
      <c r="J101" s="36"/>
      <c r="K101" s="36"/>
      <c r="L101" s="40"/>
      <c r="M101" s="188"/>
      <c r="N101" s="189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119</v>
      </c>
      <c r="AU101" s="13" t="s">
        <v>69</v>
      </c>
    </row>
    <row r="102" s="2" customFormat="1" ht="49.05" customHeight="1">
      <c r="A102" s="34"/>
      <c r="B102" s="35"/>
      <c r="C102" s="172" t="s">
        <v>143</v>
      </c>
      <c r="D102" s="172" t="s">
        <v>112</v>
      </c>
      <c r="E102" s="173" t="s">
        <v>167</v>
      </c>
      <c r="F102" s="174" t="s">
        <v>168</v>
      </c>
      <c r="G102" s="175" t="s">
        <v>123</v>
      </c>
      <c r="H102" s="176">
        <v>20982</v>
      </c>
      <c r="I102" s="177"/>
      <c r="J102" s="178">
        <f>ROUND(I102*H102,2)</f>
        <v>0</v>
      </c>
      <c r="K102" s="174" t="s">
        <v>116</v>
      </c>
      <c r="L102" s="40"/>
      <c r="M102" s="179" t="s">
        <v>19</v>
      </c>
      <c r="N102" s="180" t="s">
        <v>40</v>
      </c>
      <c r="O102" s="80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117</v>
      </c>
      <c r="AT102" s="183" t="s">
        <v>112</v>
      </c>
      <c r="AU102" s="183" t="s">
        <v>69</v>
      </c>
      <c r="AY102" s="13" t="s">
        <v>118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3" t="s">
        <v>77</v>
      </c>
      <c r="BK102" s="184">
        <f>ROUND(I102*H102,2)</f>
        <v>0</v>
      </c>
      <c r="BL102" s="13" t="s">
        <v>117</v>
      </c>
      <c r="BM102" s="183" t="s">
        <v>178</v>
      </c>
    </row>
    <row r="103" s="2" customFormat="1">
      <c r="A103" s="34"/>
      <c r="B103" s="35"/>
      <c r="C103" s="36"/>
      <c r="D103" s="185" t="s">
        <v>119</v>
      </c>
      <c r="E103" s="36"/>
      <c r="F103" s="186" t="s">
        <v>258</v>
      </c>
      <c r="G103" s="36"/>
      <c r="H103" s="36"/>
      <c r="I103" s="187"/>
      <c r="J103" s="36"/>
      <c r="K103" s="36"/>
      <c r="L103" s="40"/>
      <c r="M103" s="188"/>
      <c r="N103" s="189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119</v>
      </c>
      <c r="AU103" s="13" t="s">
        <v>69</v>
      </c>
    </row>
    <row r="104" s="2" customFormat="1" ht="78" customHeight="1">
      <c r="A104" s="34"/>
      <c r="B104" s="35"/>
      <c r="C104" s="172" t="s">
        <v>170</v>
      </c>
      <c r="D104" s="172" t="s">
        <v>112</v>
      </c>
      <c r="E104" s="173" t="s">
        <v>171</v>
      </c>
      <c r="F104" s="174" t="s">
        <v>172</v>
      </c>
      <c r="G104" s="175" t="s">
        <v>123</v>
      </c>
      <c r="H104" s="176">
        <v>13092</v>
      </c>
      <c r="I104" s="177"/>
      <c r="J104" s="178">
        <f>ROUND(I104*H104,2)</f>
        <v>0</v>
      </c>
      <c r="K104" s="174" t="s">
        <v>116</v>
      </c>
      <c r="L104" s="40"/>
      <c r="M104" s="179" t="s">
        <v>19</v>
      </c>
      <c r="N104" s="180" t="s">
        <v>40</v>
      </c>
      <c r="O104" s="80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3" t="s">
        <v>117</v>
      </c>
      <c r="AT104" s="183" t="s">
        <v>112</v>
      </c>
      <c r="AU104" s="183" t="s">
        <v>69</v>
      </c>
      <c r="AY104" s="13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3" t="s">
        <v>77</v>
      </c>
      <c r="BK104" s="184">
        <f>ROUND(I104*H104,2)</f>
        <v>0</v>
      </c>
      <c r="BL104" s="13" t="s">
        <v>117</v>
      </c>
      <c r="BM104" s="183" t="s">
        <v>182</v>
      </c>
    </row>
    <row r="105" s="2" customFormat="1">
      <c r="A105" s="34"/>
      <c r="B105" s="35"/>
      <c r="C105" s="36"/>
      <c r="D105" s="185" t="s">
        <v>119</v>
      </c>
      <c r="E105" s="36"/>
      <c r="F105" s="186" t="s">
        <v>259</v>
      </c>
      <c r="G105" s="36"/>
      <c r="H105" s="36"/>
      <c r="I105" s="187"/>
      <c r="J105" s="36"/>
      <c r="K105" s="36"/>
      <c r="L105" s="40"/>
      <c r="M105" s="188"/>
      <c r="N105" s="189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119</v>
      </c>
      <c r="AU105" s="13" t="s">
        <v>69</v>
      </c>
    </row>
    <row r="106" s="2" customFormat="1" ht="66.75" customHeight="1">
      <c r="A106" s="34"/>
      <c r="B106" s="35"/>
      <c r="C106" s="172" t="s">
        <v>148</v>
      </c>
      <c r="D106" s="172" t="s">
        <v>112</v>
      </c>
      <c r="E106" s="173" t="s">
        <v>175</v>
      </c>
      <c r="F106" s="174" t="s">
        <v>176</v>
      </c>
      <c r="G106" s="175" t="s">
        <v>177</v>
      </c>
      <c r="H106" s="176">
        <v>11.416</v>
      </c>
      <c r="I106" s="177"/>
      <c r="J106" s="178">
        <f>ROUND(I106*H106,2)</f>
        <v>0</v>
      </c>
      <c r="K106" s="174" t="s">
        <v>116</v>
      </c>
      <c r="L106" s="40"/>
      <c r="M106" s="179" t="s">
        <v>19</v>
      </c>
      <c r="N106" s="180" t="s">
        <v>40</v>
      </c>
      <c r="O106" s="80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3" t="s">
        <v>117</v>
      </c>
      <c r="AT106" s="183" t="s">
        <v>112</v>
      </c>
      <c r="AU106" s="183" t="s">
        <v>69</v>
      </c>
      <c r="AY106" s="13" t="s">
        <v>118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3" t="s">
        <v>77</v>
      </c>
      <c r="BK106" s="184">
        <f>ROUND(I106*H106,2)</f>
        <v>0</v>
      </c>
      <c r="BL106" s="13" t="s">
        <v>117</v>
      </c>
      <c r="BM106" s="183" t="s">
        <v>187</v>
      </c>
    </row>
    <row r="107" s="2" customFormat="1">
      <c r="A107" s="34"/>
      <c r="B107" s="35"/>
      <c r="C107" s="36"/>
      <c r="D107" s="185" t="s">
        <v>119</v>
      </c>
      <c r="E107" s="36"/>
      <c r="F107" s="186" t="s">
        <v>260</v>
      </c>
      <c r="G107" s="36"/>
      <c r="H107" s="36"/>
      <c r="I107" s="187"/>
      <c r="J107" s="36"/>
      <c r="K107" s="36"/>
      <c r="L107" s="40"/>
      <c r="M107" s="188"/>
      <c r="N107" s="189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119</v>
      </c>
      <c r="AU107" s="13" t="s">
        <v>69</v>
      </c>
    </row>
    <row r="108" s="2" customFormat="1" ht="62.7" customHeight="1">
      <c r="A108" s="34"/>
      <c r="B108" s="35"/>
      <c r="C108" s="172" t="s">
        <v>8</v>
      </c>
      <c r="D108" s="172" t="s">
        <v>112</v>
      </c>
      <c r="E108" s="173" t="s">
        <v>180</v>
      </c>
      <c r="F108" s="174" t="s">
        <v>181</v>
      </c>
      <c r="G108" s="175" t="s">
        <v>123</v>
      </c>
      <c r="H108" s="176">
        <v>320</v>
      </c>
      <c r="I108" s="177"/>
      <c r="J108" s="178">
        <f>ROUND(I108*H108,2)</f>
        <v>0</v>
      </c>
      <c r="K108" s="174" t="s">
        <v>116</v>
      </c>
      <c r="L108" s="40"/>
      <c r="M108" s="179" t="s">
        <v>19</v>
      </c>
      <c r="N108" s="180" t="s">
        <v>40</v>
      </c>
      <c r="O108" s="80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3" t="s">
        <v>117</v>
      </c>
      <c r="AT108" s="183" t="s">
        <v>112</v>
      </c>
      <c r="AU108" s="183" t="s">
        <v>69</v>
      </c>
      <c r="AY108" s="13" t="s">
        <v>118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3" t="s">
        <v>77</v>
      </c>
      <c r="BK108" s="184">
        <f>ROUND(I108*H108,2)</f>
        <v>0</v>
      </c>
      <c r="BL108" s="13" t="s">
        <v>117</v>
      </c>
      <c r="BM108" s="183" t="s">
        <v>192</v>
      </c>
    </row>
    <row r="109" s="2" customFormat="1">
      <c r="A109" s="34"/>
      <c r="B109" s="35"/>
      <c r="C109" s="36"/>
      <c r="D109" s="185" t="s">
        <v>119</v>
      </c>
      <c r="E109" s="36"/>
      <c r="F109" s="186" t="s">
        <v>261</v>
      </c>
      <c r="G109" s="36"/>
      <c r="H109" s="36"/>
      <c r="I109" s="187"/>
      <c r="J109" s="36"/>
      <c r="K109" s="36"/>
      <c r="L109" s="40"/>
      <c r="M109" s="188"/>
      <c r="N109" s="189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119</v>
      </c>
      <c r="AU109" s="13" t="s">
        <v>69</v>
      </c>
    </row>
    <row r="110" s="2" customFormat="1" ht="37.8" customHeight="1">
      <c r="A110" s="34"/>
      <c r="B110" s="35"/>
      <c r="C110" s="172" t="s">
        <v>151</v>
      </c>
      <c r="D110" s="172" t="s">
        <v>112</v>
      </c>
      <c r="E110" s="173" t="s">
        <v>184</v>
      </c>
      <c r="F110" s="174" t="s">
        <v>185</v>
      </c>
      <c r="G110" s="175" t="s">
        <v>186</v>
      </c>
      <c r="H110" s="176">
        <v>420</v>
      </c>
      <c r="I110" s="177"/>
      <c r="J110" s="178">
        <f>ROUND(I110*H110,2)</f>
        <v>0</v>
      </c>
      <c r="K110" s="174" t="s">
        <v>116</v>
      </c>
      <c r="L110" s="40"/>
      <c r="M110" s="179" t="s">
        <v>19</v>
      </c>
      <c r="N110" s="180" t="s">
        <v>40</v>
      </c>
      <c r="O110" s="80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3" t="s">
        <v>117</v>
      </c>
      <c r="AT110" s="183" t="s">
        <v>112</v>
      </c>
      <c r="AU110" s="183" t="s">
        <v>69</v>
      </c>
      <c r="AY110" s="13" t="s">
        <v>118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3" t="s">
        <v>77</v>
      </c>
      <c r="BK110" s="184">
        <f>ROUND(I110*H110,2)</f>
        <v>0</v>
      </c>
      <c r="BL110" s="13" t="s">
        <v>117</v>
      </c>
      <c r="BM110" s="183" t="s">
        <v>196</v>
      </c>
    </row>
    <row r="111" s="2" customFormat="1">
      <c r="A111" s="34"/>
      <c r="B111" s="35"/>
      <c r="C111" s="36"/>
      <c r="D111" s="185" t="s">
        <v>119</v>
      </c>
      <c r="E111" s="36"/>
      <c r="F111" s="186" t="s">
        <v>188</v>
      </c>
      <c r="G111" s="36"/>
      <c r="H111" s="36"/>
      <c r="I111" s="187"/>
      <c r="J111" s="36"/>
      <c r="K111" s="36"/>
      <c r="L111" s="40"/>
      <c r="M111" s="188"/>
      <c r="N111" s="189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119</v>
      </c>
      <c r="AU111" s="13" t="s">
        <v>69</v>
      </c>
    </row>
    <row r="112" s="2" customFormat="1" ht="37.8" customHeight="1">
      <c r="A112" s="34"/>
      <c r="B112" s="35"/>
      <c r="C112" s="172" t="s">
        <v>189</v>
      </c>
      <c r="D112" s="172" t="s">
        <v>112</v>
      </c>
      <c r="E112" s="173" t="s">
        <v>190</v>
      </c>
      <c r="F112" s="174" t="s">
        <v>191</v>
      </c>
      <c r="G112" s="175" t="s">
        <v>186</v>
      </c>
      <c r="H112" s="176">
        <v>30</v>
      </c>
      <c r="I112" s="177"/>
      <c r="J112" s="178">
        <f>ROUND(I112*H112,2)</f>
        <v>0</v>
      </c>
      <c r="K112" s="174" t="s">
        <v>116</v>
      </c>
      <c r="L112" s="40"/>
      <c r="M112" s="179" t="s">
        <v>19</v>
      </c>
      <c r="N112" s="180" t="s">
        <v>40</v>
      </c>
      <c r="O112" s="80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3" t="s">
        <v>117</v>
      </c>
      <c r="AT112" s="183" t="s">
        <v>112</v>
      </c>
      <c r="AU112" s="183" t="s">
        <v>69</v>
      </c>
      <c r="AY112" s="13" t="s">
        <v>118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3" t="s">
        <v>77</v>
      </c>
      <c r="BK112" s="184">
        <f>ROUND(I112*H112,2)</f>
        <v>0</v>
      </c>
      <c r="BL112" s="13" t="s">
        <v>117</v>
      </c>
      <c r="BM112" s="183" t="s">
        <v>201</v>
      </c>
    </row>
    <row r="113" s="2" customFormat="1">
      <c r="A113" s="34"/>
      <c r="B113" s="35"/>
      <c r="C113" s="36"/>
      <c r="D113" s="185" t="s">
        <v>119</v>
      </c>
      <c r="E113" s="36"/>
      <c r="F113" s="186" t="s">
        <v>193</v>
      </c>
      <c r="G113" s="36"/>
      <c r="H113" s="36"/>
      <c r="I113" s="187"/>
      <c r="J113" s="36"/>
      <c r="K113" s="36"/>
      <c r="L113" s="40"/>
      <c r="M113" s="188"/>
      <c r="N113" s="189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119</v>
      </c>
      <c r="AU113" s="13" t="s">
        <v>69</v>
      </c>
    </row>
    <row r="114" s="2" customFormat="1" ht="16.5" customHeight="1">
      <c r="A114" s="34"/>
      <c r="B114" s="35"/>
      <c r="C114" s="190" t="s">
        <v>156</v>
      </c>
      <c r="D114" s="190" t="s">
        <v>140</v>
      </c>
      <c r="E114" s="191" t="s">
        <v>194</v>
      </c>
      <c r="F114" s="192" t="s">
        <v>195</v>
      </c>
      <c r="G114" s="193" t="s">
        <v>132</v>
      </c>
      <c r="H114" s="194">
        <v>900</v>
      </c>
      <c r="I114" s="195"/>
      <c r="J114" s="196">
        <f>ROUND(I114*H114,2)</f>
        <v>0</v>
      </c>
      <c r="K114" s="192" t="s">
        <v>116</v>
      </c>
      <c r="L114" s="197"/>
      <c r="M114" s="198" t="s">
        <v>19</v>
      </c>
      <c r="N114" s="199" t="s">
        <v>40</v>
      </c>
      <c r="O114" s="80"/>
      <c r="P114" s="181">
        <f>O114*H114</f>
        <v>0</v>
      </c>
      <c r="Q114" s="181">
        <v>1</v>
      </c>
      <c r="R114" s="181">
        <f>Q114*H114</f>
        <v>900</v>
      </c>
      <c r="S114" s="181">
        <v>0</v>
      </c>
      <c r="T114" s="18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3" t="s">
        <v>133</v>
      </c>
      <c r="AT114" s="183" t="s">
        <v>140</v>
      </c>
      <c r="AU114" s="183" t="s">
        <v>69</v>
      </c>
      <c r="AY114" s="13" t="s">
        <v>118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3" t="s">
        <v>77</v>
      </c>
      <c r="BK114" s="184">
        <f>ROUND(I114*H114,2)</f>
        <v>0</v>
      </c>
      <c r="BL114" s="13" t="s">
        <v>117</v>
      </c>
      <c r="BM114" s="183" t="s">
        <v>205</v>
      </c>
    </row>
    <row r="115" s="2" customFormat="1">
      <c r="A115" s="34"/>
      <c r="B115" s="35"/>
      <c r="C115" s="36"/>
      <c r="D115" s="185" t="s">
        <v>119</v>
      </c>
      <c r="E115" s="36"/>
      <c r="F115" s="186" t="s">
        <v>197</v>
      </c>
      <c r="G115" s="36"/>
      <c r="H115" s="36"/>
      <c r="I115" s="187"/>
      <c r="J115" s="36"/>
      <c r="K115" s="36"/>
      <c r="L115" s="40"/>
      <c r="M115" s="188"/>
      <c r="N115" s="189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119</v>
      </c>
      <c r="AU115" s="13" t="s">
        <v>69</v>
      </c>
    </row>
    <row r="116" s="2" customFormat="1" ht="55.5" customHeight="1">
      <c r="A116" s="34"/>
      <c r="B116" s="35"/>
      <c r="C116" s="172" t="s">
        <v>198</v>
      </c>
      <c r="D116" s="172" t="s">
        <v>112</v>
      </c>
      <c r="E116" s="173" t="s">
        <v>199</v>
      </c>
      <c r="F116" s="174" t="s">
        <v>200</v>
      </c>
      <c r="G116" s="175" t="s">
        <v>132</v>
      </c>
      <c r="H116" s="176">
        <v>900</v>
      </c>
      <c r="I116" s="177"/>
      <c r="J116" s="178">
        <f>ROUND(I116*H116,2)</f>
        <v>0</v>
      </c>
      <c r="K116" s="174" t="s">
        <v>116</v>
      </c>
      <c r="L116" s="40"/>
      <c r="M116" s="179" t="s">
        <v>19</v>
      </c>
      <c r="N116" s="180" t="s">
        <v>40</v>
      </c>
      <c r="O116" s="80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3" t="s">
        <v>117</v>
      </c>
      <c r="AT116" s="183" t="s">
        <v>112</v>
      </c>
      <c r="AU116" s="183" t="s">
        <v>69</v>
      </c>
      <c r="AY116" s="13" t="s">
        <v>118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3" t="s">
        <v>77</v>
      </c>
      <c r="BK116" s="184">
        <f>ROUND(I116*H116,2)</f>
        <v>0</v>
      </c>
      <c r="BL116" s="13" t="s">
        <v>117</v>
      </c>
      <c r="BM116" s="183" t="s">
        <v>209</v>
      </c>
    </row>
    <row r="117" s="2" customFormat="1">
      <c r="A117" s="34"/>
      <c r="B117" s="35"/>
      <c r="C117" s="36"/>
      <c r="D117" s="185" t="s">
        <v>119</v>
      </c>
      <c r="E117" s="36"/>
      <c r="F117" s="186" t="s">
        <v>202</v>
      </c>
      <c r="G117" s="36"/>
      <c r="H117" s="36"/>
      <c r="I117" s="187"/>
      <c r="J117" s="36"/>
      <c r="K117" s="36"/>
      <c r="L117" s="40"/>
      <c r="M117" s="188"/>
      <c r="N117" s="189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119</v>
      </c>
      <c r="AU117" s="13" t="s">
        <v>69</v>
      </c>
    </row>
    <row r="118" s="2" customFormat="1" ht="44.25" customHeight="1">
      <c r="A118" s="34"/>
      <c r="B118" s="35"/>
      <c r="C118" s="172" t="s">
        <v>160</v>
      </c>
      <c r="D118" s="172" t="s">
        <v>112</v>
      </c>
      <c r="E118" s="173" t="s">
        <v>203</v>
      </c>
      <c r="F118" s="174" t="s">
        <v>204</v>
      </c>
      <c r="G118" s="175" t="s">
        <v>132</v>
      </c>
      <c r="H118" s="176">
        <v>6.9859999999999998</v>
      </c>
      <c r="I118" s="177"/>
      <c r="J118" s="178">
        <f>ROUND(I118*H118,2)</f>
        <v>0</v>
      </c>
      <c r="K118" s="174" t="s">
        <v>116</v>
      </c>
      <c r="L118" s="40"/>
      <c r="M118" s="179" t="s">
        <v>19</v>
      </c>
      <c r="N118" s="180" t="s">
        <v>40</v>
      </c>
      <c r="O118" s="80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3" t="s">
        <v>117</v>
      </c>
      <c r="AT118" s="183" t="s">
        <v>112</v>
      </c>
      <c r="AU118" s="183" t="s">
        <v>69</v>
      </c>
      <c r="AY118" s="13" t="s">
        <v>118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3" t="s">
        <v>77</v>
      </c>
      <c r="BK118" s="184">
        <f>ROUND(I118*H118,2)</f>
        <v>0</v>
      </c>
      <c r="BL118" s="13" t="s">
        <v>117</v>
      </c>
      <c r="BM118" s="183" t="s">
        <v>213</v>
      </c>
    </row>
    <row r="119" s="2" customFormat="1">
      <c r="A119" s="34"/>
      <c r="B119" s="35"/>
      <c r="C119" s="36"/>
      <c r="D119" s="185" t="s">
        <v>119</v>
      </c>
      <c r="E119" s="36"/>
      <c r="F119" s="186" t="s">
        <v>262</v>
      </c>
      <c r="G119" s="36"/>
      <c r="H119" s="36"/>
      <c r="I119" s="187"/>
      <c r="J119" s="36"/>
      <c r="K119" s="36"/>
      <c r="L119" s="40"/>
      <c r="M119" s="188"/>
      <c r="N119" s="189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119</v>
      </c>
      <c r="AU119" s="13" t="s">
        <v>69</v>
      </c>
    </row>
    <row r="120" s="2" customFormat="1" ht="62.7" customHeight="1">
      <c r="A120" s="34"/>
      <c r="B120" s="35"/>
      <c r="C120" s="172" t="s">
        <v>7</v>
      </c>
      <c r="D120" s="172" t="s">
        <v>112</v>
      </c>
      <c r="E120" s="173" t="s">
        <v>207</v>
      </c>
      <c r="F120" s="174" t="s">
        <v>208</v>
      </c>
      <c r="G120" s="175" t="s">
        <v>132</v>
      </c>
      <c r="H120" s="176">
        <v>6.9859999999999998</v>
      </c>
      <c r="I120" s="177"/>
      <c r="J120" s="178">
        <f>ROUND(I120*H120,2)</f>
        <v>0</v>
      </c>
      <c r="K120" s="174" t="s">
        <v>116</v>
      </c>
      <c r="L120" s="40"/>
      <c r="M120" s="179" t="s">
        <v>19</v>
      </c>
      <c r="N120" s="180" t="s">
        <v>40</v>
      </c>
      <c r="O120" s="80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3" t="s">
        <v>117</v>
      </c>
      <c r="AT120" s="183" t="s">
        <v>112</v>
      </c>
      <c r="AU120" s="183" t="s">
        <v>69</v>
      </c>
      <c r="AY120" s="13" t="s">
        <v>118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3" t="s">
        <v>77</v>
      </c>
      <c r="BK120" s="184">
        <f>ROUND(I120*H120,2)</f>
        <v>0</v>
      </c>
      <c r="BL120" s="13" t="s">
        <v>117</v>
      </c>
      <c r="BM120" s="183" t="s">
        <v>218</v>
      </c>
    </row>
    <row r="121" s="2" customFormat="1">
      <c r="A121" s="34"/>
      <c r="B121" s="35"/>
      <c r="C121" s="36"/>
      <c r="D121" s="185" t="s">
        <v>119</v>
      </c>
      <c r="E121" s="36"/>
      <c r="F121" s="186" t="s">
        <v>210</v>
      </c>
      <c r="G121" s="36"/>
      <c r="H121" s="36"/>
      <c r="I121" s="187"/>
      <c r="J121" s="36"/>
      <c r="K121" s="36"/>
      <c r="L121" s="40"/>
      <c r="M121" s="188"/>
      <c r="N121" s="189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119</v>
      </c>
      <c r="AU121" s="13" t="s">
        <v>69</v>
      </c>
    </row>
    <row r="122" s="2" customFormat="1" ht="49.05" customHeight="1">
      <c r="A122" s="34"/>
      <c r="B122" s="35"/>
      <c r="C122" s="172" t="s">
        <v>165</v>
      </c>
      <c r="D122" s="172" t="s">
        <v>112</v>
      </c>
      <c r="E122" s="173" t="s">
        <v>211</v>
      </c>
      <c r="F122" s="174" t="s">
        <v>212</v>
      </c>
      <c r="G122" s="175" t="s">
        <v>132</v>
      </c>
      <c r="H122" s="176">
        <v>6.9859999999999998</v>
      </c>
      <c r="I122" s="177"/>
      <c r="J122" s="178">
        <f>ROUND(I122*H122,2)</f>
        <v>0</v>
      </c>
      <c r="K122" s="174" t="s">
        <v>116</v>
      </c>
      <c r="L122" s="40"/>
      <c r="M122" s="179" t="s">
        <v>19</v>
      </c>
      <c r="N122" s="180" t="s">
        <v>40</v>
      </c>
      <c r="O122" s="80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3" t="s">
        <v>117</v>
      </c>
      <c r="AT122" s="183" t="s">
        <v>112</v>
      </c>
      <c r="AU122" s="183" t="s">
        <v>69</v>
      </c>
      <c r="AY122" s="13" t="s">
        <v>118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3" t="s">
        <v>77</v>
      </c>
      <c r="BK122" s="184">
        <f>ROUND(I122*H122,2)</f>
        <v>0</v>
      </c>
      <c r="BL122" s="13" t="s">
        <v>117</v>
      </c>
      <c r="BM122" s="183" t="s">
        <v>222</v>
      </c>
    </row>
    <row r="123" s="2" customFormat="1">
      <c r="A123" s="34"/>
      <c r="B123" s="35"/>
      <c r="C123" s="36"/>
      <c r="D123" s="185" t="s">
        <v>119</v>
      </c>
      <c r="E123" s="36"/>
      <c r="F123" s="186" t="s">
        <v>263</v>
      </c>
      <c r="G123" s="36"/>
      <c r="H123" s="36"/>
      <c r="I123" s="187"/>
      <c r="J123" s="36"/>
      <c r="K123" s="36"/>
      <c r="L123" s="40"/>
      <c r="M123" s="188"/>
      <c r="N123" s="189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119</v>
      </c>
      <c r="AU123" s="13" t="s">
        <v>69</v>
      </c>
    </row>
    <row r="124" s="2" customFormat="1" ht="33" customHeight="1">
      <c r="A124" s="34"/>
      <c r="B124" s="35"/>
      <c r="C124" s="172" t="s">
        <v>215</v>
      </c>
      <c r="D124" s="172" t="s">
        <v>112</v>
      </c>
      <c r="E124" s="173" t="s">
        <v>216</v>
      </c>
      <c r="F124" s="174" t="s">
        <v>217</v>
      </c>
      <c r="G124" s="175" t="s">
        <v>123</v>
      </c>
      <c r="H124" s="176">
        <v>27.600000000000001</v>
      </c>
      <c r="I124" s="177"/>
      <c r="J124" s="178">
        <f>ROUND(I124*H124,2)</f>
        <v>0</v>
      </c>
      <c r="K124" s="174" t="s">
        <v>116</v>
      </c>
      <c r="L124" s="40"/>
      <c r="M124" s="179" t="s">
        <v>19</v>
      </c>
      <c r="N124" s="180" t="s">
        <v>40</v>
      </c>
      <c r="O124" s="80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117</v>
      </c>
      <c r="AT124" s="183" t="s">
        <v>112</v>
      </c>
      <c r="AU124" s="183" t="s">
        <v>69</v>
      </c>
      <c r="AY124" s="13" t="s">
        <v>118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3" t="s">
        <v>77</v>
      </c>
      <c r="BK124" s="184">
        <f>ROUND(I124*H124,2)</f>
        <v>0</v>
      </c>
      <c r="BL124" s="13" t="s">
        <v>117</v>
      </c>
      <c r="BM124" s="183" t="s">
        <v>226</v>
      </c>
    </row>
    <row r="125" s="2" customFormat="1">
      <c r="A125" s="34"/>
      <c r="B125" s="35"/>
      <c r="C125" s="36"/>
      <c r="D125" s="185" t="s">
        <v>119</v>
      </c>
      <c r="E125" s="36"/>
      <c r="F125" s="186" t="s">
        <v>219</v>
      </c>
      <c r="G125" s="36"/>
      <c r="H125" s="36"/>
      <c r="I125" s="187"/>
      <c r="J125" s="36"/>
      <c r="K125" s="36"/>
      <c r="L125" s="40"/>
      <c r="M125" s="188"/>
      <c r="N125" s="189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119</v>
      </c>
      <c r="AU125" s="13" t="s">
        <v>69</v>
      </c>
    </row>
    <row r="126" s="2" customFormat="1" ht="37.8" customHeight="1">
      <c r="A126" s="34"/>
      <c r="B126" s="35"/>
      <c r="C126" s="172" t="s">
        <v>169</v>
      </c>
      <c r="D126" s="172" t="s">
        <v>112</v>
      </c>
      <c r="E126" s="173" t="s">
        <v>220</v>
      </c>
      <c r="F126" s="174" t="s">
        <v>221</v>
      </c>
      <c r="G126" s="175" t="s">
        <v>123</v>
      </c>
      <c r="H126" s="176">
        <v>27.600000000000001</v>
      </c>
      <c r="I126" s="177"/>
      <c r="J126" s="178">
        <f>ROUND(I126*H126,2)</f>
        <v>0</v>
      </c>
      <c r="K126" s="174" t="s">
        <v>116</v>
      </c>
      <c r="L126" s="40"/>
      <c r="M126" s="179" t="s">
        <v>19</v>
      </c>
      <c r="N126" s="180" t="s">
        <v>40</v>
      </c>
      <c r="O126" s="80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3" t="s">
        <v>117</v>
      </c>
      <c r="AT126" s="183" t="s">
        <v>112</v>
      </c>
      <c r="AU126" s="183" t="s">
        <v>69</v>
      </c>
      <c r="AY126" s="13" t="s">
        <v>118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3" t="s">
        <v>77</v>
      </c>
      <c r="BK126" s="184">
        <f>ROUND(I126*H126,2)</f>
        <v>0</v>
      </c>
      <c r="BL126" s="13" t="s">
        <v>117</v>
      </c>
      <c r="BM126" s="183" t="s">
        <v>230</v>
      </c>
    </row>
    <row r="127" s="2" customFormat="1">
      <c r="A127" s="34"/>
      <c r="B127" s="35"/>
      <c r="C127" s="36"/>
      <c r="D127" s="185" t="s">
        <v>119</v>
      </c>
      <c r="E127" s="36"/>
      <c r="F127" s="186" t="s">
        <v>219</v>
      </c>
      <c r="G127" s="36"/>
      <c r="H127" s="36"/>
      <c r="I127" s="187"/>
      <c r="J127" s="36"/>
      <c r="K127" s="36"/>
      <c r="L127" s="40"/>
      <c r="M127" s="188"/>
      <c r="N127" s="189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119</v>
      </c>
      <c r="AU127" s="13" t="s">
        <v>69</v>
      </c>
    </row>
    <row r="128" s="2" customFormat="1" ht="33" customHeight="1">
      <c r="A128" s="34"/>
      <c r="B128" s="35"/>
      <c r="C128" s="172" t="s">
        <v>223</v>
      </c>
      <c r="D128" s="172" t="s">
        <v>112</v>
      </c>
      <c r="E128" s="173" t="s">
        <v>224</v>
      </c>
      <c r="F128" s="174" t="s">
        <v>225</v>
      </c>
      <c r="G128" s="175" t="s">
        <v>115</v>
      </c>
      <c r="H128" s="176">
        <v>108</v>
      </c>
      <c r="I128" s="177"/>
      <c r="J128" s="178">
        <f>ROUND(I128*H128,2)</f>
        <v>0</v>
      </c>
      <c r="K128" s="174" t="s">
        <v>116</v>
      </c>
      <c r="L128" s="40"/>
      <c r="M128" s="179" t="s">
        <v>19</v>
      </c>
      <c r="N128" s="180" t="s">
        <v>40</v>
      </c>
      <c r="O128" s="80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3" t="s">
        <v>117</v>
      </c>
      <c r="AT128" s="183" t="s">
        <v>112</v>
      </c>
      <c r="AU128" s="183" t="s">
        <v>69</v>
      </c>
      <c r="AY128" s="13" t="s">
        <v>118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3" t="s">
        <v>77</v>
      </c>
      <c r="BK128" s="184">
        <f>ROUND(I128*H128,2)</f>
        <v>0</v>
      </c>
      <c r="BL128" s="13" t="s">
        <v>117</v>
      </c>
      <c r="BM128" s="183" t="s">
        <v>234</v>
      </c>
    </row>
    <row r="129" s="2" customFormat="1">
      <c r="A129" s="34"/>
      <c r="B129" s="35"/>
      <c r="C129" s="36"/>
      <c r="D129" s="185" t="s">
        <v>119</v>
      </c>
      <c r="E129" s="36"/>
      <c r="F129" s="186" t="s">
        <v>227</v>
      </c>
      <c r="G129" s="36"/>
      <c r="H129" s="36"/>
      <c r="I129" s="187"/>
      <c r="J129" s="36"/>
      <c r="K129" s="36"/>
      <c r="L129" s="40"/>
      <c r="M129" s="188"/>
      <c r="N129" s="189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119</v>
      </c>
      <c r="AU129" s="13" t="s">
        <v>69</v>
      </c>
    </row>
    <row r="130" s="2" customFormat="1" ht="16.5" customHeight="1">
      <c r="A130" s="34"/>
      <c r="B130" s="35"/>
      <c r="C130" s="172" t="s">
        <v>173</v>
      </c>
      <c r="D130" s="172" t="s">
        <v>112</v>
      </c>
      <c r="E130" s="173" t="s">
        <v>228</v>
      </c>
      <c r="F130" s="174" t="s">
        <v>229</v>
      </c>
      <c r="G130" s="175" t="s">
        <v>115</v>
      </c>
      <c r="H130" s="176">
        <v>108</v>
      </c>
      <c r="I130" s="177"/>
      <c r="J130" s="178">
        <f>ROUND(I130*H130,2)</f>
        <v>0</v>
      </c>
      <c r="K130" s="174" t="s">
        <v>116</v>
      </c>
      <c r="L130" s="40"/>
      <c r="M130" s="179" t="s">
        <v>19</v>
      </c>
      <c r="N130" s="180" t="s">
        <v>40</v>
      </c>
      <c r="O130" s="80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3" t="s">
        <v>117</v>
      </c>
      <c r="AT130" s="183" t="s">
        <v>112</v>
      </c>
      <c r="AU130" s="183" t="s">
        <v>69</v>
      </c>
      <c r="AY130" s="13" t="s">
        <v>118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3" t="s">
        <v>77</v>
      </c>
      <c r="BK130" s="184">
        <f>ROUND(I130*H130,2)</f>
        <v>0</v>
      </c>
      <c r="BL130" s="13" t="s">
        <v>117</v>
      </c>
      <c r="BM130" s="183" t="s">
        <v>238</v>
      </c>
    </row>
    <row r="131" s="2" customFormat="1">
      <c r="A131" s="34"/>
      <c r="B131" s="35"/>
      <c r="C131" s="36"/>
      <c r="D131" s="185" t="s">
        <v>119</v>
      </c>
      <c r="E131" s="36"/>
      <c r="F131" s="186" t="s">
        <v>227</v>
      </c>
      <c r="G131" s="36"/>
      <c r="H131" s="36"/>
      <c r="I131" s="187"/>
      <c r="J131" s="36"/>
      <c r="K131" s="36"/>
      <c r="L131" s="40"/>
      <c r="M131" s="188"/>
      <c r="N131" s="189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119</v>
      </c>
      <c r="AU131" s="13" t="s">
        <v>69</v>
      </c>
    </row>
    <row r="132" s="2" customFormat="1" ht="16.5" customHeight="1">
      <c r="A132" s="34"/>
      <c r="B132" s="35"/>
      <c r="C132" s="172" t="s">
        <v>231</v>
      </c>
      <c r="D132" s="172" t="s">
        <v>112</v>
      </c>
      <c r="E132" s="173" t="s">
        <v>232</v>
      </c>
      <c r="F132" s="174" t="s">
        <v>233</v>
      </c>
      <c r="G132" s="175" t="s">
        <v>115</v>
      </c>
      <c r="H132" s="176">
        <v>19</v>
      </c>
      <c r="I132" s="177"/>
      <c r="J132" s="178">
        <f>ROUND(I132*H132,2)</f>
        <v>0</v>
      </c>
      <c r="K132" s="174" t="s">
        <v>116</v>
      </c>
      <c r="L132" s="40"/>
      <c r="M132" s="179" t="s">
        <v>19</v>
      </c>
      <c r="N132" s="180" t="s">
        <v>40</v>
      </c>
      <c r="O132" s="80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3" t="s">
        <v>117</v>
      </c>
      <c r="AT132" s="183" t="s">
        <v>112</v>
      </c>
      <c r="AU132" s="183" t="s">
        <v>69</v>
      </c>
      <c r="AY132" s="13" t="s">
        <v>118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3" t="s">
        <v>77</v>
      </c>
      <c r="BK132" s="184">
        <f>ROUND(I132*H132,2)</f>
        <v>0</v>
      </c>
      <c r="BL132" s="13" t="s">
        <v>117</v>
      </c>
      <c r="BM132" s="183" t="s">
        <v>242</v>
      </c>
    </row>
    <row r="133" s="2" customFormat="1">
      <c r="A133" s="34"/>
      <c r="B133" s="35"/>
      <c r="C133" s="36"/>
      <c r="D133" s="185" t="s">
        <v>119</v>
      </c>
      <c r="E133" s="36"/>
      <c r="F133" s="186" t="s">
        <v>235</v>
      </c>
      <c r="G133" s="36"/>
      <c r="H133" s="36"/>
      <c r="I133" s="187"/>
      <c r="J133" s="36"/>
      <c r="K133" s="36"/>
      <c r="L133" s="40"/>
      <c r="M133" s="188"/>
      <c r="N133" s="189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119</v>
      </c>
      <c r="AU133" s="13" t="s">
        <v>69</v>
      </c>
    </row>
    <row r="134" s="2" customFormat="1" ht="16.5" customHeight="1">
      <c r="A134" s="34"/>
      <c r="B134" s="35"/>
      <c r="C134" s="172" t="s">
        <v>178</v>
      </c>
      <c r="D134" s="172" t="s">
        <v>112</v>
      </c>
      <c r="E134" s="173" t="s">
        <v>236</v>
      </c>
      <c r="F134" s="174" t="s">
        <v>237</v>
      </c>
      <c r="G134" s="175" t="s">
        <v>115</v>
      </c>
      <c r="H134" s="176">
        <v>19</v>
      </c>
      <c r="I134" s="177"/>
      <c r="J134" s="178">
        <f>ROUND(I134*H134,2)</f>
        <v>0</v>
      </c>
      <c r="K134" s="174" t="s">
        <v>116</v>
      </c>
      <c r="L134" s="40"/>
      <c r="M134" s="179" t="s">
        <v>19</v>
      </c>
      <c r="N134" s="180" t="s">
        <v>40</v>
      </c>
      <c r="O134" s="80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3" t="s">
        <v>117</v>
      </c>
      <c r="AT134" s="183" t="s">
        <v>112</v>
      </c>
      <c r="AU134" s="183" t="s">
        <v>69</v>
      </c>
      <c r="AY134" s="13" t="s">
        <v>118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3" t="s">
        <v>77</v>
      </c>
      <c r="BK134" s="184">
        <f>ROUND(I134*H134,2)</f>
        <v>0</v>
      </c>
      <c r="BL134" s="13" t="s">
        <v>117</v>
      </c>
      <c r="BM134" s="183" t="s">
        <v>246</v>
      </c>
    </row>
    <row r="135" s="2" customFormat="1">
      <c r="A135" s="34"/>
      <c r="B135" s="35"/>
      <c r="C135" s="36"/>
      <c r="D135" s="185" t="s">
        <v>119</v>
      </c>
      <c r="E135" s="36"/>
      <c r="F135" s="186" t="s">
        <v>235</v>
      </c>
      <c r="G135" s="36"/>
      <c r="H135" s="36"/>
      <c r="I135" s="187"/>
      <c r="J135" s="36"/>
      <c r="K135" s="36"/>
      <c r="L135" s="40"/>
      <c r="M135" s="188"/>
      <c r="N135" s="189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119</v>
      </c>
      <c r="AU135" s="13" t="s">
        <v>69</v>
      </c>
    </row>
    <row r="136" s="2" customFormat="1" ht="16.5" customHeight="1">
      <c r="A136" s="34"/>
      <c r="B136" s="35"/>
      <c r="C136" s="172" t="s">
        <v>239</v>
      </c>
      <c r="D136" s="172" t="s">
        <v>112</v>
      </c>
      <c r="E136" s="173" t="s">
        <v>240</v>
      </c>
      <c r="F136" s="174" t="s">
        <v>241</v>
      </c>
      <c r="G136" s="175" t="s">
        <v>115</v>
      </c>
      <c r="H136" s="176">
        <v>22</v>
      </c>
      <c r="I136" s="177"/>
      <c r="J136" s="178">
        <f>ROUND(I136*H136,2)</f>
        <v>0</v>
      </c>
      <c r="K136" s="174" t="s">
        <v>116</v>
      </c>
      <c r="L136" s="40"/>
      <c r="M136" s="179" t="s">
        <v>19</v>
      </c>
      <c r="N136" s="180" t="s">
        <v>40</v>
      </c>
      <c r="O136" s="80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3" t="s">
        <v>117</v>
      </c>
      <c r="AT136" s="183" t="s">
        <v>112</v>
      </c>
      <c r="AU136" s="183" t="s">
        <v>69</v>
      </c>
      <c r="AY136" s="13" t="s">
        <v>118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3" t="s">
        <v>77</v>
      </c>
      <c r="BK136" s="184">
        <f>ROUND(I136*H136,2)</f>
        <v>0</v>
      </c>
      <c r="BL136" s="13" t="s">
        <v>117</v>
      </c>
      <c r="BM136" s="183" t="s">
        <v>264</v>
      </c>
    </row>
    <row r="137" s="2" customFormat="1">
      <c r="A137" s="34"/>
      <c r="B137" s="35"/>
      <c r="C137" s="36"/>
      <c r="D137" s="185" t="s">
        <v>119</v>
      </c>
      <c r="E137" s="36"/>
      <c r="F137" s="186" t="s">
        <v>243</v>
      </c>
      <c r="G137" s="36"/>
      <c r="H137" s="36"/>
      <c r="I137" s="187"/>
      <c r="J137" s="36"/>
      <c r="K137" s="36"/>
      <c r="L137" s="40"/>
      <c r="M137" s="188"/>
      <c r="N137" s="189"/>
      <c r="O137" s="80"/>
      <c r="P137" s="80"/>
      <c r="Q137" s="80"/>
      <c r="R137" s="80"/>
      <c r="S137" s="80"/>
      <c r="T137" s="8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119</v>
      </c>
      <c r="AU137" s="13" t="s">
        <v>69</v>
      </c>
    </row>
    <row r="138" s="2" customFormat="1" ht="16.5" customHeight="1">
      <c r="A138" s="34"/>
      <c r="B138" s="35"/>
      <c r="C138" s="172" t="s">
        <v>182</v>
      </c>
      <c r="D138" s="172" t="s">
        <v>112</v>
      </c>
      <c r="E138" s="173" t="s">
        <v>244</v>
      </c>
      <c r="F138" s="174" t="s">
        <v>245</v>
      </c>
      <c r="G138" s="175" t="s">
        <v>115</v>
      </c>
      <c r="H138" s="176">
        <v>22</v>
      </c>
      <c r="I138" s="177"/>
      <c r="J138" s="178">
        <f>ROUND(I138*H138,2)</f>
        <v>0</v>
      </c>
      <c r="K138" s="174" t="s">
        <v>116</v>
      </c>
      <c r="L138" s="40"/>
      <c r="M138" s="179" t="s">
        <v>19</v>
      </c>
      <c r="N138" s="180" t="s">
        <v>40</v>
      </c>
      <c r="O138" s="80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3" t="s">
        <v>117</v>
      </c>
      <c r="AT138" s="183" t="s">
        <v>112</v>
      </c>
      <c r="AU138" s="183" t="s">
        <v>69</v>
      </c>
      <c r="AY138" s="13" t="s">
        <v>118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3" t="s">
        <v>77</v>
      </c>
      <c r="BK138" s="184">
        <f>ROUND(I138*H138,2)</f>
        <v>0</v>
      </c>
      <c r="BL138" s="13" t="s">
        <v>117</v>
      </c>
      <c r="BM138" s="183" t="s">
        <v>265</v>
      </c>
    </row>
    <row r="139" s="2" customFormat="1">
      <c r="A139" s="34"/>
      <c r="B139" s="35"/>
      <c r="C139" s="36"/>
      <c r="D139" s="185" t="s">
        <v>119</v>
      </c>
      <c r="E139" s="36"/>
      <c r="F139" s="186" t="s">
        <v>243</v>
      </c>
      <c r="G139" s="36"/>
      <c r="H139" s="36"/>
      <c r="I139" s="187"/>
      <c r="J139" s="36"/>
      <c r="K139" s="36"/>
      <c r="L139" s="40"/>
      <c r="M139" s="200"/>
      <c r="N139" s="201"/>
      <c r="O139" s="202"/>
      <c r="P139" s="202"/>
      <c r="Q139" s="202"/>
      <c r="R139" s="202"/>
      <c r="S139" s="202"/>
      <c r="T139" s="203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119</v>
      </c>
      <c r="AU139" s="13" t="s">
        <v>69</v>
      </c>
    </row>
    <row r="140" s="2" customFormat="1" ht="6.96" customHeight="1">
      <c r="A140" s="34"/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40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sheet="1" autoFilter="0" formatColumns="0" formatRows="0" objects="1" scenarios="1" spinCount="100000" saltValue="uba9FvorbVJF7rcl+6QlXtkpSUtsggWPYN6d8DcsKvKBGZXa7oNNSLLWf+Bb766QT8sb54tYUgxzBBVFl9NwLA==" hashValue="w4qbG6PLcQhXP1ZeSJRbHsUYQGKgx3GO6M5vMPg6EuFm95MAIl1cHTu1PB4a2XP5jKPjycn6OJXc7tblL/Tlfg==" algorithmName="SHA-512" password="CC35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79</v>
      </c>
    </row>
    <row r="4" hidden="1" s="1" customFormat="1" ht="24.96" customHeight="1">
      <c r="B4" s="16"/>
      <c r="D4" s="126" t="s">
        <v>92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stavby'!K6</f>
        <v>Cyklická údržba trati v úseku Třebovice v Čechách – Hoštejn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93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266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17. 5. 2023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27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27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27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26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27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33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35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37</v>
      </c>
      <c r="G32" s="34"/>
      <c r="H32" s="34"/>
      <c r="I32" s="141" t="s">
        <v>36</v>
      </c>
      <c r="J32" s="141" t="s">
        <v>38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39</v>
      </c>
      <c r="E33" s="128" t="s">
        <v>40</v>
      </c>
      <c r="F33" s="143">
        <f>ROUND((SUM(BE79:BE89)),  2)</f>
        <v>0</v>
      </c>
      <c r="G33" s="34"/>
      <c r="H33" s="34"/>
      <c r="I33" s="144">
        <v>0.20999999999999999</v>
      </c>
      <c r="J33" s="143">
        <f>ROUND(((SUM(BE79:BE89))*I33),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41</v>
      </c>
      <c r="F34" s="143">
        <f>ROUND((SUM(BF79:BF89)),  2)</f>
        <v>0</v>
      </c>
      <c r="G34" s="34"/>
      <c r="H34" s="34"/>
      <c r="I34" s="144">
        <v>0.14999999999999999</v>
      </c>
      <c r="J34" s="143">
        <f>ROUND(((SUM(BF79:BF89))*I34),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42</v>
      </c>
      <c r="F35" s="143">
        <f>ROUND((SUM(BG79:BG89)),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43</v>
      </c>
      <c r="F36" s="143">
        <f>ROUND((SUM(BH79:BH89)),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44</v>
      </c>
      <c r="F37" s="143">
        <f>ROUND((SUM(BI79:BI89)),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95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Cyklická údržba trati v úseku Třebovice v Čechách – Hoštejn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03 - NEOCEŇOVAT Materiál dodávaný OŘ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17. 5. 2023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96</v>
      </c>
      <c r="D57" s="158"/>
      <c r="E57" s="158"/>
      <c r="F57" s="158"/>
      <c r="G57" s="158"/>
      <c r="H57" s="158"/>
      <c r="I57" s="158"/>
      <c r="J57" s="159" t="s">
        <v>97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98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99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Cyklická údržba trati v úseku Třebovice v Čechách – Hoštejn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93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03 - NEOCEŇOVAT Materiál dodávaný OŘ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17. 5. 2023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100</v>
      </c>
      <c r="D78" s="164" t="s">
        <v>54</v>
      </c>
      <c r="E78" s="164" t="s">
        <v>50</v>
      </c>
      <c r="F78" s="164" t="s">
        <v>51</v>
      </c>
      <c r="G78" s="164" t="s">
        <v>101</v>
      </c>
      <c r="H78" s="164" t="s">
        <v>102</v>
      </c>
      <c r="I78" s="164" t="s">
        <v>103</v>
      </c>
      <c r="J78" s="164" t="s">
        <v>97</v>
      </c>
      <c r="K78" s="165" t="s">
        <v>104</v>
      </c>
      <c r="L78" s="166"/>
      <c r="M78" s="88" t="s">
        <v>19</v>
      </c>
      <c r="N78" s="89" t="s">
        <v>39</v>
      </c>
      <c r="O78" s="89" t="s">
        <v>105</v>
      </c>
      <c r="P78" s="89" t="s">
        <v>106</v>
      </c>
      <c r="Q78" s="89" t="s">
        <v>107</v>
      </c>
      <c r="R78" s="89" t="s">
        <v>108</v>
      </c>
      <c r="S78" s="89" t="s">
        <v>109</v>
      </c>
      <c r="T78" s="90" t="s">
        <v>110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111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SUM(P80:P89)</f>
        <v>0</v>
      </c>
      <c r="Q79" s="92"/>
      <c r="R79" s="169">
        <f>SUM(R80:R89)</f>
        <v>1337.63528</v>
      </c>
      <c r="S79" s="92"/>
      <c r="T79" s="170">
        <f>SUM(T80:T89)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98</v>
      </c>
      <c r="BK79" s="171">
        <f>SUM(BK80:BK89)</f>
        <v>0</v>
      </c>
    </row>
    <row r="80" s="2" customFormat="1" ht="16.5" customHeight="1">
      <c r="A80" s="34"/>
      <c r="B80" s="35"/>
      <c r="C80" s="190" t="s">
        <v>77</v>
      </c>
      <c r="D80" s="190" t="s">
        <v>140</v>
      </c>
      <c r="E80" s="191" t="s">
        <v>267</v>
      </c>
      <c r="F80" s="192" t="s">
        <v>268</v>
      </c>
      <c r="G80" s="193" t="s">
        <v>115</v>
      </c>
      <c r="H80" s="194">
        <v>294</v>
      </c>
      <c r="I80" s="195"/>
      <c r="J80" s="196">
        <f>ROUND(I80*H80,2)</f>
        <v>0</v>
      </c>
      <c r="K80" s="192" t="s">
        <v>116</v>
      </c>
      <c r="L80" s="197"/>
      <c r="M80" s="198" t="s">
        <v>19</v>
      </c>
      <c r="N80" s="199" t="s">
        <v>40</v>
      </c>
      <c r="O80" s="80"/>
      <c r="P80" s="181">
        <f>O80*H80</f>
        <v>0</v>
      </c>
      <c r="Q80" s="181">
        <v>4.5022500000000001</v>
      </c>
      <c r="R80" s="181">
        <f>Q80*H80</f>
        <v>1323.6614999999999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133</v>
      </c>
      <c r="AT80" s="183" t="s">
        <v>140</v>
      </c>
      <c r="AU80" s="183" t="s">
        <v>69</v>
      </c>
      <c r="AY80" s="13" t="s">
        <v>118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3" t="s">
        <v>77</v>
      </c>
      <c r="BK80" s="184">
        <f>ROUND(I80*H80,2)</f>
        <v>0</v>
      </c>
      <c r="BL80" s="13" t="s">
        <v>117</v>
      </c>
      <c r="BM80" s="183" t="s">
        <v>79</v>
      </c>
    </row>
    <row r="81" s="2" customFormat="1">
      <c r="A81" s="34"/>
      <c r="B81" s="35"/>
      <c r="C81" s="36"/>
      <c r="D81" s="185" t="s">
        <v>119</v>
      </c>
      <c r="E81" s="36"/>
      <c r="F81" s="186" t="s">
        <v>269</v>
      </c>
      <c r="G81" s="36"/>
      <c r="H81" s="36"/>
      <c r="I81" s="187"/>
      <c r="J81" s="36"/>
      <c r="K81" s="36"/>
      <c r="L81" s="40"/>
      <c r="M81" s="188"/>
      <c r="N81" s="189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119</v>
      </c>
      <c r="AU81" s="13" t="s">
        <v>69</v>
      </c>
    </row>
    <row r="82" s="2" customFormat="1" ht="16.5" customHeight="1">
      <c r="A82" s="34"/>
      <c r="B82" s="35"/>
      <c r="C82" s="190" t="s">
        <v>79</v>
      </c>
      <c r="D82" s="190" t="s">
        <v>140</v>
      </c>
      <c r="E82" s="191" t="s">
        <v>270</v>
      </c>
      <c r="F82" s="192" t="s">
        <v>271</v>
      </c>
      <c r="G82" s="193" t="s">
        <v>123</v>
      </c>
      <c r="H82" s="194">
        <v>1911</v>
      </c>
      <c r="I82" s="195"/>
      <c r="J82" s="196">
        <f>ROUND(I82*H82,2)</f>
        <v>0</v>
      </c>
      <c r="K82" s="192" t="s">
        <v>116</v>
      </c>
      <c r="L82" s="197"/>
      <c r="M82" s="198" t="s">
        <v>19</v>
      </c>
      <c r="N82" s="199" t="s">
        <v>40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133</v>
      </c>
      <c r="AT82" s="183" t="s">
        <v>140</v>
      </c>
      <c r="AU82" s="183" t="s">
        <v>69</v>
      </c>
      <c r="AY82" s="13" t="s">
        <v>118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77</v>
      </c>
      <c r="BK82" s="184">
        <f>ROUND(I82*H82,2)</f>
        <v>0</v>
      </c>
      <c r="BL82" s="13" t="s">
        <v>117</v>
      </c>
      <c r="BM82" s="183" t="s">
        <v>117</v>
      </c>
    </row>
    <row r="83" s="2" customFormat="1">
      <c r="A83" s="34"/>
      <c r="B83" s="35"/>
      <c r="C83" s="36"/>
      <c r="D83" s="185" t="s">
        <v>119</v>
      </c>
      <c r="E83" s="36"/>
      <c r="F83" s="186" t="s">
        <v>272</v>
      </c>
      <c r="G83" s="36"/>
      <c r="H83" s="36"/>
      <c r="I83" s="187"/>
      <c r="J83" s="36"/>
      <c r="K83" s="36"/>
      <c r="L83" s="40"/>
      <c r="M83" s="188"/>
      <c r="N83" s="189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119</v>
      </c>
      <c r="AU83" s="13" t="s">
        <v>69</v>
      </c>
    </row>
    <row r="84" s="2" customFormat="1" ht="16.5" customHeight="1">
      <c r="A84" s="34"/>
      <c r="B84" s="35"/>
      <c r="C84" s="190" t="s">
        <v>125</v>
      </c>
      <c r="D84" s="190" t="s">
        <v>140</v>
      </c>
      <c r="E84" s="191" t="s">
        <v>273</v>
      </c>
      <c r="F84" s="192" t="s">
        <v>274</v>
      </c>
      <c r="G84" s="193" t="s">
        <v>115</v>
      </c>
      <c r="H84" s="194">
        <v>53</v>
      </c>
      <c r="I84" s="195"/>
      <c r="J84" s="196">
        <f>ROUND(I84*H84,2)</f>
        <v>0</v>
      </c>
      <c r="K84" s="192" t="s">
        <v>116</v>
      </c>
      <c r="L84" s="197"/>
      <c r="M84" s="198" t="s">
        <v>19</v>
      </c>
      <c r="N84" s="199" t="s">
        <v>40</v>
      </c>
      <c r="O84" s="80"/>
      <c r="P84" s="181">
        <f>O84*H84</f>
        <v>0</v>
      </c>
      <c r="Q84" s="181">
        <v>0.25684000000000001</v>
      </c>
      <c r="R84" s="181">
        <f>Q84*H84</f>
        <v>13.61252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133</v>
      </c>
      <c r="AT84" s="183" t="s">
        <v>140</v>
      </c>
      <c r="AU84" s="183" t="s">
        <v>69</v>
      </c>
      <c r="AY84" s="13" t="s">
        <v>118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77</v>
      </c>
      <c r="BK84" s="184">
        <f>ROUND(I84*H84,2)</f>
        <v>0</v>
      </c>
      <c r="BL84" s="13" t="s">
        <v>117</v>
      </c>
      <c r="BM84" s="183" t="s">
        <v>128</v>
      </c>
    </row>
    <row r="85" s="2" customFormat="1">
      <c r="A85" s="34"/>
      <c r="B85" s="35"/>
      <c r="C85" s="36"/>
      <c r="D85" s="185" t="s">
        <v>119</v>
      </c>
      <c r="E85" s="36"/>
      <c r="F85" s="186" t="s">
        <v>275</v>
      </c>
      <c r="G85" s="36"/>
      <c r="H85" s="36"/>
      <c r="I85" s="187"/>
      <c r="J85" s="36"/>
      <c r="K85" s="36"/>
      <c r="L85" s="40"/>
      <c r="M85" s="188"/>
      <c r="N85" s="189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119</v>
      </c>
      <c r="AU85" s="13" t="s">
        <v>69</v>
      </c>
    </row>
    <row r="86" s="2" customFormat="1" ht="16.5" customHeight="1">
      <c r="A86" s="34"/>
      <c r="B86" s="35"/>
      <c r="C86" s="190" t="s">
        <v>117</v>
      </c>
      <c r="D86" s="190" t="s">
        <v>140</v>
      </c>
      <c r="E86" s="191" t="s">
        <v>276</v>
      </c>
      <c r="F86" s="192" t="s">
        <v>277</v>
      </c>
      <c r="G86" s="193" t="s">
        <v>115</v>
      </c>
      <c r="H86" s="194">
        <v>3</v>
      </c>
      <c r="I86" s="195"/>
      <c r="J86" s="196">
        <f>ROUND(I86*H86,2)</f>
        <v>0</v>
      </c>
      <c r="K86" s="192" t="s">
        <v>116</v>
      </c>
      <c r="L86" s="197"/>
      <c r="M86" s="198" t="s">
        <v>19</v>
      </c>
      <c r="N86" s="199" t="s">
        <v>40</v>
      </c>
      <c r="O86" s="80"/>
      <c r="P86" s="181">
        <f>O86*H86</f>
        <v>0</v>
      </c>
      <c r="Q86" s="181">
        <v>0.06021</v>
      </c>
      <c r="R86" s="181">
        <f>Q86*H86</f>
        <v>0.18063000000000001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133</v>
      </c>
      <c r="AT86" s="183" t="s">
        <v>140</v>
      </c>
      <c r="AU86" s="183" t="s">
        <v>69</v>
      </c>
      <c r="AY86" s="13" t="s">
        <v>118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77</v>
      </c>
      <c r="BK86" s="184">
        <f>ROUND(I86*H86,2)</f>
        <v>0</v>
      </c>
      <c r="BL86" s="13" t="s">
        <v>117</v>
      </c>
      <c r="BM86" s="183" t="s">
        <v>133</v>
      </c>
    </row>
    <row r="87" s="2" customFormat="1">
      <c r="A87" s="34"/>
      <c r="B87" s="35"/>
      <c r="C87" s="36"/>
      <c r="D87" s="185" t="s">
        <v>119</v>
      </c>
      <c r="E87" s="36"/>
      <c r="F87" s="186" t="s">
        <v>278</v>
      </c>
      <c r="G87" s="36"/>
      <c r="H87" s="36"/>
      <c r="I87" s="187"/>
      <c r="J87" s="36"/>
      <c r="K87" s="36"/>
      <c r="L87" s="40"/>
      <c r="M87" s="188"/>
      <c r="N87" s="189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119</v>
      </c>
      <c r="AU87" s="13" t="s">
        <v>69</v>
      </c>
    </row>
    <row r="88" s="2" customFormat="1" ht="16.5" customHeight="1">
      <c r="A88" s="34"/>
      <c r="B88" s="35"/>
      <c r="C88" s="190" t="s">
        <v>135</v>
      </c>
      <c r="D88" s="190" t="s">
        <v>140</v>
      </c>
      <c r="E88" s="191" t="s">
        <v>279</v>
      </c>
      <c r="F88" s="192" t="s">
        <v>280</v>
      </c>
      <c r="G88" s="193" t="s">
        <v>115</v>
      </c>
      <c r="H88" s="194">
        <v>3</v>
      </c>
      <c r="I88" s="195"/>
      <c r="J88" s="196">
        <f>ROUND(I88*H88,2)</f>
        <v>0</v>
      </c>
      <c r="K88" s="192" t="s">
        <v>116</v>
      </c>
      <c r="L88" s="197"/>
      <c r="M88" s="198" t="s">
        <v>19</v>
      </c>
      <c r="N88" s="199" t="s">
        <v>40</v>
      </c>
      <c r="O88" s="80"/>
      <c r="P88" s="181">
        <f>O88*H88</f>
        <v>0</v>
      </c>
      <c r="Q88" s="181">
        <v>0.06021</v>
      </c>
      <c r="R88" s="181">
        <f>Q88*H88</f>
        <v>0.18063000000000001</v>
      </c>
      <c r="S88" s="181">
        <v>0</v>
      </c>
      <c r="T88" s="18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133</v>
      </c>
      <c r="AT88" s="183" t="s">
        <v>140</v>
      </c>
      <c r="AU88" s="183" t="s">
        <v>69</v>
      </c>
      <c r="AY88" s="13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3" t="s">
        <v>77</v>
      </c>
      <c r="BK88" s="184">
        <f>ROUND(I88*H88,2)</f>
        <v>0</v>
      </c>
      <c r="BL88" s="13" t="s">
        <v>117</v>
      </c>
      <c r="BM88" s="183" t="s">
        <v>138</v>
      </c>
    </row>
    <row r="89" s="2" customFormat="1">
      <c r="A89" s="34"/>
      <c r="B89" s="35"/>
      <c r="C89" s="36"/>
      <c r="D89" s="185" t="s">
        <v>119</v>
      </c>
      <c r="E89" s="36"/>
      <c r="F89" s="186" t="s">
        <v>278</v>
      </c>
      <c r="G89" s="36"/>
      <c r="H89" s="36"/>
      <c r="I89" s="187"/>
      <c r="J89" s="36"/>
      <c r="K89" s="36"/>
      <c r="L89" s="40"/>
      <c r="M89" s="200"/>
      <c r="N89" s="201"/>
      <c r="O89" s="202"/>
      <c r="P89" s="202"/>
      <c r="Q89" s="202"/>
      <c r="R89" s="202"/>
      <c r="S89" s="202"/>
      <c r="T89" s="203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119</v>
      </c>
      <c r="AU89" s="13" t="s">
        <v>69</v>
      </c>
    </row>
    <row r="90" s="2" customFormat="1" ht="6.96" customHeight="1">
      <c r="A90" s="34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40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sheet="1" autoFilter="0" formatColumns="0" formatRows="0" objects="1" scenarios="1" spinCount="100000" saltValue="gJvqx7hk0xWX6cNIukwF0JC75rTFvxLqFWZOxGOPlabM/LfufL9uJ+h5v+qFR8l6fUHZ/vYkqzy+i1TqtVoccQ==" hashValue="TVCkh4gMdM6SRagX8k1GYYZbiejICij9Zx80VPAFLIOwHR4oEUHFMx3P44zujSY7AmWD6u2AAsqb+QkFWNbSKw==" algorithmName="SHA-512" password="CC35"/>
  <autoFilter ref="C78:K8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79</v>
      </c>
    </row>
    <row r="4" hidden="1" s="1" customFormat="1" ht="24.96" customHeight="1">
      <c r="B4" s="16"/>
      <c r="D4" s="126" t="s">
        <v>92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stavby'!K6</f>
        <v>Cyklická údržba trati v úseku Třebovice v Čechách – Hoštejn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93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281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17. 5. 2023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27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27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27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26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27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33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35</v>
      </c>
      <c r="E30" s="34"/>
      <c r="F30" s="34"/>
      <c r="G30" s="34"/>
      <c r="H30" s="34"/>
      <c r="I30" s="34"/>
      <c r="J30" s="140">
        <f>ROUND(J88,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37</v>
      </c>
      <c r="G32" s="34"/>
      <c r="H32" s="34"/>
      <c r="I32" s="141" t="s">
        <v>36</v>
      </c>
      <c r="J32" s="141" t="s">
        <v>38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39</v>
      </c>
      <c r="E33" s="128" t="s">
        <v>40</v>
      </c>
      <c r="F33" s="143">
        <f>ROUND((SUM(BE88:BE138)),  2)</f>
        <v>0</v>
      </c>
      <c r="G33" s="34"/>
      <c r="H33" s="34"/>
      <c r="I33" s="144">
        <v>0.20999999999999999</v>
      </c>
      <c r="J33" s="143">
        <f>ROUND(((SUM(BE88:BE138))*I33),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41</v>
      </c>
      <c r="F34" s="143">
        <f>ROUND((SUM(BF88:BF138)),  2)</f>
        <v>0</v>
      </c>
      <c r="G34" s="34"/>
      <c r="H34" s="34"/>
      <c r="I34" s="144">
        <v>0.14999999999999999</v>
      </c>
      <c r="J34" s="143">
        <f>ROUND(((SUM(BF88:BF138))*I34),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42</v>
      </c>
      <c r="F35" s="143">
        <f>ROUND((SUM(BG88:BG138)),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43</v>
      </c>
      <c r="F36" s="143">
        <f>ROUND((SUM(BH88:BH138)),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44</v>
      </c>
      <c r="F37" s="143">
        <f>ROUND((SUM(BI88:BI138)),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95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Cyklická údržba trati v úseku Třebovice v Čechách – Hoštejn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04 - Odstranění zeleně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17. 5. 2023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96</v>
      </c>
      <c r="D57" s="158"/>
      <c r="E57" s="158"/>
      <c r="F57" s="158"/>
      <c r="G57" s="158"/>
      <c r="H57" s="158"/>
      <c r="I57" s="158"/>
      <c r="J57" s="159" t="s">
        <v>97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67</v>
      </c>
      <c r="D59" s="36"/>
      <c r="E59" s="36"/>
      <c r="F59" s="36"/>
      <c r="G59" s="36"/>
      <c r="H59" s="36"/>
      <c r="I59" s="36"/>
      <c r="J59" s="98">
        <f>J88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98</v>
      </c>
    </row>
    <row r="60" s="10" customFormat="1" ht="24.96" customHeight="1">
      <c r="A60" s="10"/>
      <c r="B60" s="204"/>
      <c r="C60" s="205"/>
      <c r="D60" s="206" t="s">
        <v>282</v>
      </c>
      <c r="E60" s="207"/>
      <c r="F60" s="207"/>
      <c r="G60" s="207"/>
      <c r="H60" s="207"/>
      <c r="I60" s="207"/>
      <c r="J60" s="208">
        <f>J89</f>
        <v>0</v>
      </c>
      <c r="K60" s="205"/>
      <c r="L60" s="20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24.96" customHeight="1">
      <c r="A61" s="10"/>
      <c r="B61" s="204"/>
      <c r="C61" s="205"/>
      <c r="D61" s="206" t="s">
        <v>283</v>
      </c>
      <c r="E61" s="207"/>
      <c r="F61" s="207"/>
      <c r="G61" s="207"/>
      <c r="H61" s="207"/>
      <c r="I61" s="207"/>
      <c r="J61" s="208">
        <f>J94</f>
        <v>0</v>
      </c>
      <c r="K61" s="205"/>
      <c r="L61" s="20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24.96" customHeight="1">
      <c r="A62" s="10"/>
      <c r="B62" s="204"/>
      <c r="C62" s="205"/>
      <c r="D62" s="206" t="s">
        <v>284</v>
      </c>
      <c r="E62" s="207"/>
      <c r="F62" s="207"/>
      <c r="G62" s="207"/>
      <c r="H62" s="207"/>
      <c r="I62" s="207"/>
      <c r="J62" s="208">
        <f>J98</f>
        <v>0</v>
      </c>
      <c r="K62" s="205"/>
      <c r="L62" s="20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24.96" customHeight="1">
      <c r="A63" s="10"/>
      <c r="B63" s="204"/>
      <c r="C63" s="205"/>
      <c r="D63" s="206" t="s">
        <v>285</v>
      </c>
      <c r="E63" s="207"/>
      <c r="F63" s="207"/>
      <c r="G63" s="207"/>
      <c r="H63" s="207"/>
      <c r="I63" s="207"/>
      <c r="J63" s="208">
        <f>J106</f>
        <v>0</v>
      </c>
      <c r="K63" s="205"/>
      <c r="L63" s="20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24.96" customHeight="1">
      <c r="A64" s="10"/>
      <c r="B64" s="204"/>
      <c r="C64" s="205"/>
      <c r="D64" s="206" t="s">
        <v>286</v>
      </c>
      <c r="E64" s="207"/>
      <c r="F64" s="207"/>
      <c r="G64" s="207"/>
      <c r="H64" s="207"/>
      <c r="I64" s="207"/>
      <c r="J64" s="208">
        <f>J112</f>
        <v>0</v>
      </c>
      <c r="K64" s="205"/>
      <c r="L64" s="20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24.96" customHeight="1">
      <c r="A65" s="10"/>
      <c r="B65" s="204"/>
      <c r="C65" s="205"/>
      <c r="D65" s="206" t="s">
        <v>287</v>
      </c>
      <c r="E65" s="207"/>
      <c r="F65" s="207"/>
      <c r="G65" s="207"/>
      <c r="H65" s="207"/>
      <c r="I65" s="207"/>
      <c r="J65" s="208">
        <f>J120</f>
        <v>0</v>
      </c>
      <c r="K65" s="205"/>
      <c r="L65" s="20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24.96" customHeight="1">
      <c r="A66" s="10"/>
      <c r="B66" s="204"/>
      <c r="C66" s="205"/>
      <c r="D66" s="206" t="s">
        <v>288</v>
      </c>
      <c r="E66" s="207"/>
      <c r="F66" s="207"/>
      <c r="G66" s="207"/>
      <c r="H66" s="207"/>
      <c r="I66" s="207"/>
      <c r="J66" s="208">
        <f>J128</f>
        <v>0</v>
      </c>
      <c r="K66" s="205"/>
      <c r="L66" s="20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4.96" customHeight="1">
      <c r="A67" s="10"/>
      <c r="B67" s="204"/>
      <c r="C67" s="205"/>
      <c r="D67" s="206" t="s">
        <v>289</v>
      </c>
      <c r="E67" s="207"/>
      <c r="F67" s="207"/>
      <c r="G67" s="207"/>
      <c r="H67" s="207"/>
      <c r="I67" s="207"/>
      <c r="J67" s="208">
        <f>J132</f>
        <v>0</v>
      </c>
      <c r="K67" s="205"/>
      <c r="L67" s="20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4.96" customHeight="1">
      <c r="A68" s="10"/>
      <c r="B68" s="204"/>
      <c r="C68" s="205"/>
      <c r="D68" s="206" t="s">
        <v>290</v>
      </c>
      <c r="E68" s="207"/>
      <c r="F68" s="207"/>
      <c r="G68" s="207"/>
      <c r="H68" s="207"/>
      <c r="I68" s="207"/>
      <c r="J68" s="208">
        <f>J136</f>
        <v>0</v>
      </c>
      <c r="K68" s="205"/>
      <c r="L68" s="20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="2" customFormat="1" ht="6.96" customHeight="1">
      <c r="A74" s="34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24.96" customHeight="1">
      <c r="A75" s="34"/>
      <c r="B75" s="35"/>
      <c r="C75" s="19" t="s">
        <v>99</v>
      </c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16</v>
      </c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156" t="str">
        <f>E7</f>
        <v>Cyklická údržba trati v úseku Třebovice v Čechách – Hoštejn</v>
      </c>
      <c r="F78" s="28"/>
      <c r="G78" s="28"/>
      <c r="H78" s="28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2" customHeight="1">
      <c r="A79" s="34"/>
      <c r="B79" s="35"/>
      <c r="C79" s="28" t="s">
        <v>93</v>
      </c>
      <c r="D79" s="36"/>
      <c r="E79" s="36"/>
      <c r="F79" s="36"/>
      <c r="G79" s="36"/>
      <c r="H79" s="36"/>
      <c r="I79" s="36"/>
      <c r="J79" s="36"/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6.5" customHeight="1">
      <c r="A80" s="34"/>
      <c r="B80" s="35"/>
      <c r="C80" s="36"/>
      <c r="D80" s="36"/>
      <c r="E80" s="65" t="str">
        <f>E9</f>
        <v>SO 04 - Odstranění zeleně</v>
      </c>
      <c r="F80" s="36"/>
      <c r="G80" s="36"/>
      <c r="H80" s="36"/>
      <c r="I80" s="36"/>
      <c r="J80" s="36"/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28" t="s">
        <v>21</v>
      </c>
      <c r="D82" s="36"/>
      <c r="E82" s="36"/>
      <c r="F82" s="23" t="str">
        <f>F12</f>
        <v xml:space="preserve"> </v>
      </c>
      <c r="G82" s="36"/>
      <c r="H82" s="36"/>
      <c r="I82" s="28" t="s">
        <v>23</v>
      </c>
      <c r="J82" s="68" t="str">
        <f>IF(J12="","",J12)</f>
        <v>17. 5. 2023</v>
      </c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28" t="s">
        <v>25</v>
      </c>
      <c r="D84" s="36"/>
      <c r="E84" s="36"/>
      <c r="F84" s="23" t="str">
        <f>E15</f>
        <v xml:space="preserve"> </v>
      </c>
      <c r="G84" s="36"/>
      <c r="H84" s="36"/>
      <c r="I84" s="28" t="s">
        <v>30</v>
      </c>
      <c r="J84" s="32" t="str">
        <f>E21</f>
        <v xml:space="preserve"> </v>
      </c>
      <c r="K84" s="36"/>
      <c r="L84" s="13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5.15" customHeight="1">
      <c r="A85" s="34"/>
      <c r="B85" s="35"/>
      <c r="C85" s="28" t="s">
        <v>28</v>
      </c>
      <c r="D85" s="36"/>
      <c r="E85" s="36"/>
      <c r="F85" s="23" t="str">
        <f>IF(E18="","",E18)</f>
        <v>Vyplň údaj</v>
      </c>
      <c r="G85" s="36"/>
      <c r="H85" s="36"/>
      <c r="I85" s="28" t="s">
        <v>32</v>
      </c>
      <c r="J85" s="32" t="str">
        <f>E24</f>
        <v xml:space="preserve"> </v>
      </c>
      <c r="K85" s="36"/>
      <c r="L85" s="13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0.32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0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9" customFormat="1" ht="29.28" customHeight="1">
      <c r="A87" s="161"/>
      <c r="B87" s="162"/>
      <c r="C87" s="163" t="s">
        <v>100</v>
      </c>
      <c r="D87" s="164" t="s">
        <v>54</v>
      </c>
      <c r="E87" s="164" t="s">
        <v>50</v>
      </c>
      <c r="F87" s="164" t="s">
        <v>51</v>
      </c>
      <c r="G87" s="164" t="s">
        <v>101</v>
      </c>
      <c r="H87" s="164" t="s">
        <v>102</v>
      </c>
      <c r="I87" s="164" t="s">
        <v>103</v>
      </c>
      <c r="J87" s="164" t="s">
        <v>97</v>
      </c>
      <c r="K87" s="165" t="s">
        <v>104</v>
      </c>
      <c r="L87" s="166"/>
      <c r="M87" s="88" t="s">
        <v>19</v>
      </c>
      <c r="N87" s="89" t="s">
        <v>39</v>
      </c>
      <c r="O87" s="89" t="s">
        <v>105</v>
      </c>
      <c r="P87" s="89" t="s">
        <v>106</v>
      </c>
      <c r="Q87" s="89" t="s">
        <v>107</v>
      </c>
      <c r="R87" s="89" t="s">
        <v>108</v>
      </c>
      <c r="S87" s="89" t="s">
        <v>109</v>
      </c>
      <c r="T87" s="90" t="s">
        <v>110</v>
      </c>
      <c r="U87" s="161"/>
      <c r="V87" s="161"/>
      <c r="W87" s="161"/>
      <c r="X87" s="161"/>
      <c r="Y87" s="161"/>
      <c r="Z87" s="161"/>
      <c r="AA87" s="161"/>
      <c r="AB87" s="161"/>
      <c r="AC87" s="161"/>
      <c r="AD87" s="161"/>
      <c r="AE87" s="161"/>
    </row>
    <row r="88" s="2" customFormat="1" ht="22.8" customHeight="1">
      <c r="A88" s="34"/>
      <c r="B88" s="35"/>
      <c r="C88" s="95" t="s">
        <v>111</v>
      </c>
      <c r="D88" s="36"/>
      <c r="E88" s="36"/>
      <c r="F88" s="36"/>
      <c r="G88" s="36"/>
      <c r="H88" s="36"/>
      <c r="I88" s="36"/>
      <c r="J88" s="167">
        <f>BK88</f>
        <v>0</v>
      </c>
      <c r="K88" s="36"/>
      <c r="L88" s="40"/>
      <c r="M88" s="91"/>
      <c r="N88" s="168"/>
      <c r="O88" s="92"/>
      <c r="P88" s="169">
        <f>P89+P94+P98+P106+P112+P120+P128+P132+P136</f>
        <v>0</v>
      </c>
      <c r="Q88" s="92"/>
      <c r="R88" s="169">
        <f>R89+R94+R98+R106+R112+R120+R128+R132+R136</f>
        <v>0</v>
      </c>
      <c r="S88" s="92"/>
      <c r="T88" s="170">
        <f>T89+T94+T98+T106+T112+T120+T128+T132+T136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68</v>
      </c>
      <c r="AU88" s="13" t="s">
        <v>98</v>
      </c>
      <c r="BK88" s="171">
        <f>BK89+BK94+BK98+BK106+BK112+BK120+BK128+BK132+BK136</f>
        <v>0</v>
      </c>
    </row>
    <row r="89" s="11" customFormat="1" ht="25.92" customHeight="1">
      <c r="A89" s="11"/>
      <c r="B89" s="210"/>
      <c r="C89" s="211"/>
      <c r="D89" s="212" t="s">
        <v>68</v>
      </c>
      <c r="E89" s="213" t="s">
        <v>291</v>
      </c>
      <c r="F89" s="213" t="s">
        <v>292</v>
      </c>
      <c r="G89" s="211"/>
      <c r="H89" s="211"/>
      <c r="I89" s="214"/>
      <c r="J89" s="215">
        <f>BK89</f>
        <v>0</v>
      </c>
      <c r="K89" s="211"/>
      <c r="L89" s="216"/>
      <c r="M89" s="217"/>
      <c r="N89" s="218"/>
      <c r="O89" s="218"/>
      <c r="P89" s="219">
        <f>SUM(P90:P93)</f>
        <v>0</v>
      </c>
      <c r="Q89" s="218"/>
      <c r="R89" s="219">
        <f>SUM(R90:R93)</f>
        <v>0</v>
      </c>
      <c r="S89" s="218"/>
      <c r="T89" s="220">
        <f>SUM(T90:T93)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21" t="s">
        <v>77</v>
      </c>
      <c r="AT89" s="222" t="s">
        <v>68</v>
      </c>
      <c r="AU89" s="222" t="s">
        <v>69</v>
      </c>
      <c r="AY89" s="221" t="s">
        <v>118</v>
      </c>
      <c r="BK89" s="223">
        <f>SUM(BK90:BK93)</f>
        <v>0</v>
      </c>
    </row>
    <row r="90" s="2" customFormat="1" ht="44.25" customHeight="1">
      <c r="A90" s="34"/>
      <c r="B90" s="35"/>
      <c r="C90" s="172" t="s">
        <v>77</v>
      </c>
      <c r="D90" s="172" t="s">
        <v>112</v>
      </c>
      <c r="E90" s="173" t="s">
        <v>293</v>
      </c>
      <c r="F90" s="174" t="s">
        <v>294</v>
      </c>
      <c r="G90" s="175" t="s">
        <v>295</v>
      </c>
      <c r="H90" s="176">
        <v>330</v>
      </c>
      <c r="I90" s="177"/>
      <c r="J90" s="178">
        <f>ROUND(I90*H90,2)</f>
        <v>0</v>
      </c>
      <c r="K90" s="174" t="s">
        <v>116</v>
      </c>
      <c r="L90" s="40"/>
      <c r="M90" s="179" t="s">
        <v>19</v>
      </c>
      <c r="N90" s="180" t="s">
        <v>40</v>
      </c>
      <c r="O90" s="80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3" t="s">
        <v>117</v>
      </c>
      <c r="AT90" s="183" t="s">
        <v>112</v>
      </c>
      <c r="AU90" s="183" t="s">
        <v>77</v>
      </c>
      <c r="AY90" s="13" t="s">
        <v>118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3" t="s">
        <v>77</v>
      </c>
      <c r="BK90" s="184">
        <f>ROUND(I90*H90,2)</f>
        <v>0</v>
      </c>
      <c r="BL90" s="13" t="s">
        <v>117</v>
      </c>
      <c r="BM90" s="183" t="s">
        <v>79</v>
      </c>
    </row>
    <row r="91" s="2" customFormat="1" ht="55.5" customHeight="1">
      <c r="A91" s="34"/>
      <c r="B91" s="35"/>
      <c r="C91" s="172" t="s">
        <v>79</v>
      </c>
      <c r="D91" s="172" t="s">
        <v>112</v>
      </c>
      <c r="E91" s="173" t="s">
        <v>296</v>
      </c>
      <c r="F91" s="174" t="s">
        <v>297</v>
      </c>
      <c r="G91" s="175" t="s">
        <v>115</v>
      </c>
      <c r="H91" s="176">
        <v>1</v>
      </c>
      <c r="I91" s="177"/>
      <c r="J91" s="178">
        <f>ROUND(I91*H91,2)</f>
        <v>0</v>
      </c>
      <c r="K91" s="174" t="s">
        <v>116</v>
      </c>
      <c r="L91" s="40"/>
      <c r="M91" s="179" t="s">
        <v>19</v>
      </c>
      <c r="N91" s="180" t="s">
        <v>40</v>
      </c>
      <c r="O91" s="80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3" t="s">
        <v>117</v>
      </c>
      <c r="AT91" s="183" t="s">
        <v>112</v>
      </c>
      <c r="AU91" s="183" t="s">
        <v>77</v>
      </c>
      <c r="AY91" s="13" t="s">
        <v>118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3" t="s">
        <v>77</v>
      </c>
      <c r="BK91" s="184">
        <f>ROUND(I91*H91,2)</f>
        <v>0</v>
      </c>
      <c r="BL91" s="13" t="s">
        <v>117</v>
      </c>
      <c r="BM91" s="183" t="s">
        <v>117</v>
      </c>
    </row>
    <row r="92" s="2" customFormat="1" ht="55.5" customHeight="1">
      <c r="A92" s="34"/>
      <c r="B92" s="35"/>
      <c r="C92" s="172" t="s">
        <v>125</v>
      </c>
      <c r="D92" s="172" t="s">
        <v>112</v>
      </c>
      <c r="E92" s="173" t="s">
        <v>298</v>
      </c>
      <c r="F92" s="174" t="s">
        <v>299</v>
      </c>
      <c r="G92" s="175" t="s">
        <v>115</v>
      </c>
      <c r="H92" s="176">
        <v>9</v>
      </c>
      <c r="I92" s="177"/>
      <c r="J92" s="178">
        <f>ROUND(I92*H92,2)</f>
        <v>0</v>
      </c>
      <c r="K92" s="174" t="s">
        <v>116</v>
      </c>
      <c r="L92" s="40"/>
      <c r="M92" s="179" t="s">
        <v>19</v>
      </c>
      <c r="N92" s="180" t="s">
        <v>40</v>
      </c>
      <c r="O92" s="80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3" t="s">
        <v>117</v>
      </c>
      <c r="AT92" s="183" t="s">
        <v>112</v>
      </c>
      <c r="AU92" s="183" t="s">
        <v>77</v>
      </c>
      <c r="AY92" s="13" t="s">
        <v>118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3" t="s">
        <v>77</v>
      </c>
      <c r="BK92" s="184">
        <f>ROUND(I92*H92,2)</f>
        <v>0</v>
      </c>
      <c r="BL92" s="13" t="s">
        <v>117</v>
      </c>
      <c r="BM92" s="183" t="s">
        <v>128</v>
      </c>
    </row>
    <row r="93" s="2" customFormat="1" ht="55.5" customHeight="1">
      <c r="A93" s="34"/>
      <c r="B93" s="35"/>
      <c r="C93" s="172" t="s">
        <v>117</v>
      </c>
      <c r="D93" s="172" t="s">
        <v>112</v>
      </c>
      <c r="E93" s="173" t="s">
        <v>300</v>
      </c>
      <c r="F93" s="174" t="s">
        <v>301</v>
      </c>
      <c r="G93" s="175" t="s">
        <v>115</v>
      </c>
      <c r="H93" s="176">
        <v>1</v>
      </c>
      <c r="I93" s="177"/>
      <c r="J93" s="178">
        <f>ROUND(I93*H93,2)</f>
        <v>0</v>
      </c>
      <c r="K93" s="174" t="s">
        <v>116</v>
      </c>
      <c r="L93" s="40"/>
      <c r="M93" s="179" t="s">
        <v>19</v>
      </c>
      <c r="N93" s="180" t="s">
        <v>40</v>
      </c>
      <c r="O93" s="80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3" t="s">
        <v>117</v>
      </c>
      <c r="AT93" s="183" t="s">
        <v>112</v>
      </c>
      <c r="AU93" s="183" t="s">
        <v>77</v>
      </c>
      <c r="AY93" s="13" t="s">
        <v>118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3" t="s">
        <v>77</v>
      </c>
      <c r="BK93" s="184">
        <f>ROUND(I93*H93,2)</f>
        <v>0</v>
      </c>
      <c r="BL93" s="13" t="s">
        <v>117</v>
      </c>
      <c r="BM93" s="183" t="s">
        <v>133</v>
      </c>
    </row>
    <row r="94" s="11" customFormat="1" ht="25.92" customHeight="1">
      <c r="A94" s="11"/>
      <c r="B94" s="210"/>
      <c r="C94" s="211"/>
      <c r="D94" s="212" t="s">
        <v>68</v>
      </c>
      <c r="E94" s="213" t="s">
        <v>302</v>
      </c>
      <c r="F94" s="213" t="s">
        <v>303</v>
      </c>
      <c r="G94" s="211"/>
      <c r="H94" s="211"/>
      <c r="I94" s="214"/>
      <c r="J94" s="215">
        <f>BK94</f>
        <v>0</v>
      </c>
      <c r="K94" s="211"/>
      <c r="L94" s="216"/>
      <c r="M94" s="217"/>
      <c r="N94" s="218"/>
      <c r="O94" s="218"/>
      <c r="P94" s="219">
        <f>SUM(P95:P97)</f>
        <v>0</v>
      </c>
      <c r="Q94" s="218"/>
      <c r="R94" s="219">
        <f>SUM(R95:R97)</f>
        <v>0</v>
      </c>
      <c r="S94" s="218"/>
      <c r="T94" s="220">
        <f>SUM(T95:T97)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21" t="s">
        <v>77</v>
      </c>
      <c r="AT94" s="222" t="s">
        <v>68</v>
      </c>
      <c r="AU94" s="222" t="s">
        <v>69</v>
      </c>
      <c r="AY94" s="221" t="s">
        <v>118</v>
      </c>
      <c r="BK94" s="223">
        <f>SUM(BK95:BK97)</f>
        <v>0</v>
      </c>
    </row>
    <row r="95" s="2" customFormat="1" ht="44.25" customHeight="1">
      <c r="A95" s="34"/>
      <c r="B95" s="35"/>
      <c r="C95" s="172" t="s">
        <v>135</v>
      </c>
      <c r="D95" s="172" t="s">
        <v>112</v>
      </c>
      <c r="E95" s="173" t="s">
        <v>293</v>
      </c>
      <c r="F95" s="174" t="s">
        <v>294</v>
      </c>
      <c r="G95" s="175" t="s">
        <v>295</v>
      </c>
      <c r="H95" s="176">
        <v>375</v>
      </c>
      <c r="I95" s="177"/>
      <c r="J95" s="178">
        <f>ROUND(I95*H95,2)</f>
        <v>0</v>
      </c>
      <c r="K95" s="174" t="s">
        <v>116</v>
      </c>
      <c r="L95" s="40"/>
      <c r="M95" s="179" t="s">
        <v>19</v>
      </c>
      <c r="N95" s="180" t="s">
        <v>40</v>
      </c>
      <c r="O95" s="80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3" t="s">
        <v>117</v>
      </c>
      <c r="AT95" s="183" t="s">
        <v>112</v>
      </c>
      <c r="AU95" s="183" t="s">
        <v>77</v>
      </c>
      <c r="AY95" s="13" t="s">
        <v>118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3" t="s">
        <v>77</v>
      </c>
      <c r="BK95" s="184">
        <f>ROUND(I95*H95,2)</f>
        <v>0</v>
      </c>
      <c r="BL95" s="13" t="s">
        <v>117</v>
      </c>
      <c r="BM95" s="183" t="s">
        <v>138</v>
      </c>
    </row>
    <row r="96" s="2" customFormat="1" ht="55.5" customHeight="1">
      <c r="A96" s="34"/>
      <c r="B96" s="35"/>
      <c r="C96" s="172" t="s">
        <v>128</v>
      </c>
      <c r="D96" s="172" t="s">
        <v>112</v>
      </c>
      <c r="E96" s="173" t="s">
        <v>304</v>
      </c>
      <c r="F96" s="174" t="s">
        <v>305</v>
      </c>
      <c r="G96" s="175" t="s">
        <v>115</v>
      </c>
      <c r="H96" s="176">
        <v>3</v>
      </c>
      <c r="I96" s="177"/>
      <c r="J96" s="178">
        <f>ROUND(I96*H96,2)</f>
        <v>0</v>
      </c>
      <c r="K96" s="174" t="s">
        <v>116</v>
      </c>
      <c r="L96" s="40"/>
      <c r="M96" s="179" t="s">
        <v>19</v>
      </c>
      <c r="N96" s="180" t="s">
        <v>40</v>
      </c>
      <c r="O96" s="8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117</v>
      </c>
      <c r="AT96" s="183" t="s">
        <v>112</v>
      </c>
      <c r="AU96" s="183" t="s">
        <v>77</v>
      </c>
      <c r="AY96" s="13" t="s">
        <v>118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3" t="s">
        <v>77</v>
      </c>
      <c r="BK96" s="184">
        <f>ROUND(I96*H96,2)</f>
        <v>0</v>
      </c>
      <c r="BL96" s="13" t="s">
        <v>117</v>
      </c>
      <c r="BM96" s="183" t="s">
        <v>143</v>
      </c>
    </row>
    <row r="97" s="2" customFormat="1" ht="55.5" customHeight="1">
      <c r="A97" s="34"/>
      <c r="B97" s="35"/>
      <c r="C97" s="172" t="s">
        <v>145</v>
      </c>
      <c r="D97" s="172" t="s">
        <v>112</v>
      </c>
      <c r="E97" s="173" t="s">
        <v>306</v>
      </c>
      <c r="F97" s="174" t="s">
        <v>307</v>
      </c>
      <c r="G97" s="175" t="s">
        <v>115</v>
      </c>
      <c r="H97" s="176">
        <v>3</v>
      </c>
      <c r="I97" s="177"/>
      <c r="J97" s="178">
        <f>ROUND(I97*H97,2)</f>
        <v>0</v>
      </c>
      <c r="K97" s="174" t="s">
        <v>116</v>
      </c>
      <c r="L97" s="40"/>
      <c r="M97" s="179" t="s">
        <v>19</v>
      </c>
      <c r="N97" s="180" t="s">
        <v>40</v>
      </c>
      <c r="O97" s="8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3" t="s">
        <v>117</v>
      </c>
      <c r="AT97" s="183" t="s">
        <v>112</v>
      </c>
      <c r="AU97" s="183" t="s">
        <v>77</v>
      </c>
      <c r="AY97" s="13" t="s">
        <v>118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3" t="s">
        <v>77</v>
      </c>
      <c r="BK97" s="184">
        <f>ROUND(I97*H97,2)</f>
        <v>0</v>
      </c>
      <c r="BL97" s="13" t="s">
        <v>117</v>
      </c>
      <c r="BM97" s="183" t="s">
        <v>148</v>
      </c>
    </row>
    <row r="98" s="11" customFormat="1" ht="25.92" customHeight="1">
      <c r="A98" s="11"/>
      <c r="B98" s="210"/>
      <c r="C98" s="211"/>
      <c r="D98" s="212" t="s">
        <v>68</v>
      </c>
      <c r="E98" s="213" t="s">
        <v>308</v>
      </c>
      <c r="F98" s="213" t="s">
        <v>309</v>
      </c>
      <c r="G98" s="211"/>
      <c r="H98" s="211"/>
      <c r="I98" s="214"/>
      <c r="J98" s="215">
        <f>BK98</f>
        <v>0</v>
      </c>
      <c r="K98" s="211"/>
      <c r="L98" s="216"/>
      <c r="M98" s="217"/>
      <c r="N98" s="218"/>
      <c r="O98" s="218"/>
      <c r="P98" s="219">
        <f>SUM(P99:P105)</f>
        <v>0</v>
      </c>
      <c r="Q98" s="218"/>
      <c r="R98" s="219">
        <f>SUM(R99:R105)</f>
        <v>0</v>
      </c>
      <c r="S98" s="218"/>
      <c r="T98" s="220">
        <f>SUM(T99:T105)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221" t="s">
        <v>77</v>
      </c>
      <c r="AT98" s="222" t="s">
        <v>68</v>
      </c>
      <c r="AU98" s="222" t="s">
        <v>69</v>
      </c>
      <c r="AY98" s="221" t="s">
        <v>118</v>
      </c>
      <c r="BK98" s="223">
        <f>SUM(BK99:BK105)</f>
        <v>0</v>
      </c>
    </row>
    <row r="99" s="2" customFormat="1" ht="44.25" customHeight="1">
      <c r="A99" s="34"/>
      <c r="B99" s="35"/>
      <c r="C99" s="172" t="s">
        <v>133</v>
      </c>
      <c r="D99" s="172" t="s">
        <v>112</v>
      </c>
      <c r="E99" s="173" t="s">
        <v>310</v>
      </c>
      <c r="F99" s="174" t="s">
        <v>311</v>
      </c>
      <c r="G99" s="175" t="s">
        <v>295</v>
      </c>
      <c r="H99" s="176">
        <v>3120</v>
      </c>
      <c r="I99" s="177"/>
      <c r="J99" s="178">
        <f>ROUND(I99*H99,2)</f>
        <v>0</v>
      </c>
      <c r="K99" s="174" t="s">
        <v>116</v>
      </c>
      <c r="L99" s="40"/>
      <c r="M99" s="179" t="s">
        <v>19</v>
      </c>
      <c r="N99" s="180" t="s">
        <v>40</v>
      </c>
      <c r="O99" s="80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3" t="s">
        <v>117</v>
      </c>
      <c r="AT99" s="183" t="s">
        <v>112</v>
      </c>
      <c r="AU99" s="183" t="s">
        <v>77</v>
      </c>
      <c r="AY99" s="13" t="s">
        <v>118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3" t="s">
        <v>77</v>
      </c>
      <c r="BK99" s="184">
        <f>ROUND(I99*H99,2)</f>
        <v>0</v>
      </c>
      <c r="BL99" s="13" t="s">
        <v>117</v>
      </c>
      <c r="BM99" s="183" t="s">
        <v>151</v>
      </c>
    </row>
    <row r="100" s="2" customFormat="1" ht="44.25" customHeight="1">
      <c r="A100" s="34"/>
      <c r="B100" s="35"/>
      <c r="C100" s="172" t="s">
        <v>153</v>
      </c>
      <c r="D100" s="172" t="s">
        <v>112</v>
      </c>
      <c r="E100" s="173" t="s">
        <v>293</v>
      </c>
      <c r="F100" s="174" t="s">
        <v>294</v>
      </c>
      <c r="G100" s="175" t="s">
        <v>295</v>
      </c>
      <c r="H100" s="176">
        <v>3730</v>
      </c>
      <c r="I100" s="177"/>
      <c r="J100" s="178">
        <f>ROUND(I100*H100,2)</f>
        <v>0</v>
      </c>
      <c r="K100" s="174" t="s">
        <v>116</v>
      </c>
      <c r="L100" s="40"/>
      <c r="M100" s="179" t="s">
        <v>19</v>
      </c>
      <c r="N100" s="180" t="s">
        <v>40</v>
      </c>
      <c r="O100" s="80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117</v>
      </c>
      <c r="AT100" s="183" t="s">
        <v>112</v>
      </c>
      <c r="AU100" s="183" t="s">
        <v>77</v>
      </c>
      <c r="AY100" s="13" t="s">
        <v>118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3" t="s">
        <v>77</v>
      </c>
      <c r="BK100" s="184">
        <f>ROUND(I100*H100,2)</f>
        <v>0</v>
      </c>
      <c r="BL100" s="13" t="s">
        <v>117</v>
      </c>
      <c r="BM100" s="183" t="s">
        <v>156</v>
      </c>
    </row>
    <row r="101" s="2" customFormat="1" ht="55.5" customHeight="1">
      <c r="A101" s="34"/>
      <c r="B101" s="35"/>
      <c r="C101" s="172" t="s">
        <v>138</v>
      </c>
      <c r="D101" s="172" t="s">
        <v>112</v>
      </c>
      <c r="E101" s="173" t="s">
        <v>312</v>
      </c>
      <c r="F101" s="174" t="s">
        <v>313</v>
      </c>
      <c r="G101" s="175" t="s">
        <v>115</v>
      </c>
      <c r="H101" s="176">
        <v>26</v>
      </c>
      <c r="I101" s="177"/>
      <c r="J101" s="178">
        <f>ROUND(I101*H101,2)</f>
        <v>0</v>
      </c>
      <c r="K101" s="174" t="s">
        <v>116</v>
      </c>
      <c r="L101" s="40"/>
      <c r="M101" s="179" t="s">
        <v>19</v>
      </c>
      <c r="N101" s="180" t="s">
        <v>40</v>
      </c>
      <c r="O101" s="80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3" t="s">
        <v>117</v>
      </c>
      <c r="AT101" s="183" t="s">
        <v>112</v>
      </c>
      <c r="AU101" s="183" t="s">
        <v>77</v>
      </c>
      <c r="AY101" s="13" t="s">
        <v>118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3" t="s">
        <v>77</v>
      </c>
      <c r="BK101" s="184">
        <f>ROUND(I101*H101,2)</f>
        <v>0</v>
      </c>
      <c r="BL101" s="13" t="s">
        <v>117</v>
      </c>
      <c r="BM101" s="183" t="s">
        <v>160</v>
      </c>
    </row>
    <row r="102" s="2" customFormat="1" ht="55.5" customHeight="1">
      <c r="A102" s="34"/>
      <c r="B102" s="35"/>
      <c r="C102" s="172" t="s">
        <v>162</v>
      </c>
      <c r="D102" s="172" t="s">
        <v>112</v>
      </c>
      <c r="E102" s="173" t="s">
        <v>296</v>
      </c>
      <c r="F102" s="174" t="s">
        <v>297</v>
      </c>
      <c r="G102" s="175" t="s">
        <v>115</v>
      </c>
      <c r="H102" s="176">
        <v>2</v>
      </c>
      <c r="I102" s="177"/>
      <c r="J102" s="178">
        <f>ROUND(I102*H102,2)</f>
        <v>0</v>
      </c>
      <c r="K102" s="174" t="s">
        <v>116</v>
      </c>
      <c r="L102" s="40"/>
      <c r="M102" s="179" t="s">
        <v>19</v>
      </c>
      <c r="N102" s="180" t="s">
        <v>40</v>
      </c>
      <c r="O102" s="80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117</v>
      </c>
      <c r="AT102" s="183" t="s">
        <v>112</v>
      </c>
      <c r="AU102" s="183" t="s">
        <v>77</v>
      </c>
      <c r="AY102" s="13" t="s">
        <v>118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3" t="s">
        <v>77</v>
      </c>
      <c r="BK102" s="184">
        <f>ROUND(I102*H102,2)</f>
        <v>0</v>
      </c>
      <c r="BL102" s="13" t="s">
        <v>117</v>
      </c>
      <c r="BM102" s="183" t="s">
        <v>165</v>
      </c>
    </row>
    <row r="103" s="2" customFormat="1" ht="55.5" customHeight="1">
      <c r="A103" s="34"/>
      <c r="B103" s="35"/>
      <c r="C103" s="172" t="s">
        <v>143</v>
      </c>
      <c r="D103" s="172" t="s">
        <v>112</v>
      </c>
      <c r="E103" s="173" t="s">
        <v>298</v>
      </c>
      <c r="F103" s="174" t="s">
        <v>299</v>
      </c>
      <c r="G103" s="175" t="s">
        <v>115</v>
      </c>
      <c r="H103" s="176">
        <v>81</v>
      </c>
      <c r="I103" s="177"/>
      <c r="J103" s="178">
        <f>ROUND(I103*H103,2)</f>
        <v>0</v>
      </c>
      <c r="K103" s="174" t="s">
        <v>116</v>
      </c>
      <c r="L103" s="40"/>
      <c r="M103" s="179" t="s">
        <v>19</v>
      </c>
      <c r="N103" s="180" t="s">
        <v>40</v>
      </c>
      <c r="O103" s="80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3" t="s">
        <v>117</v>
      </c>
      <c r="AT103" s="183" t="s">
        <v>112</v>
      </c>
      <c r="AU103" s="183" t="s">
        <v>77</v>
      </c>
      <c r="AY103" s="13" t="s">
        <v>118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3" t="s">
        <v>77</v>
      </c>
      <c r="BK103" s="184">
        <f>ROUND(I103*H103,2)</f>
        <v>0</v>
      </c>
      <c r="BL103" s="13" t="s">
        <v>117</v>
      </c>
      <c r="BM103" s="183" t="s">
        <v>169</v>
      </c>
    </row>
    <row r="104" s="2" customFormat="1" ht="55.5" customHeight="1">
      <c r="A104" s="34"/>
      <c r="B104" s="35"/>
      <c r="C104" s="172" t="s">
        <v>170</v>
      </c>
      <c r="D104" s="172" t="s">
        <v>112</v>
      </c>
      <c r="E104" s="173" t="s">
        <v>300</v>
      </c>
      <c r="F104" s="174" t="s">
        <v>301</v>
      </c>
      <c r="G104" s="175" t="s">
        <v>115</v>
      </c>
      <c r="H104" s="176">
        <v>12</v>
      </c>
      <c r="I104" s="177"/>
      <c r="J104" s="178">
        <f>ROUND(I104*H104,2)</f>
        <v>0</v>
      </c>
      <c r="K104" s="174" t="s">
        <v>116</v>
      </c>
      <c r="L104" s="40"/>
      <c r="M104" s="179" t="s">
        <v>19</v>
      </c>
      <c r="N104" s="180" t="s">
        <v>40</v>
      </c>
      <c r="O104" s="80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3" t="s">
        <v>117</v>
      </c>
      <c r="AT104" s="183" t="s">
        <v>112</v>
      </c>
      <c r="AU104" s="183" t="s">
        <v>77</v>
      </c>
      <c r="AY104" s="13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3" t="s">
        <v>77</v>
      </c>
      <c r="BK104" s="184">
        <f>ROUND(I104*H104,2)</f>
        <v>0</v>
      </c>
      <c r="BL104" s="13" t="s">
        <v>117</v>
      </c>
      <c r="BM104" s="183" t="s">
        <v>173</v>
      </c>
    </row>
    <row r="105" s="2" customFormat="1" ht="55.5" customHeight="1">
      <c r="A105" s="34"/>
      <c r="B105" s="35"/>
      <c r="C105" s="172" t="s">
        <v>148</v>
      </c>
      <c r="D105" s="172" t="s">
        <v>112</v>
      </c>
      <c r="E105" s="173" t="s">
        <v>314</v>
      </c>
      <c r="F105" s="174" t="s">
        <v>315</v>
      </c>
      <c r="G105" s="175" t="s">
        <v>115</v>
      </c>
      <c r="H105" s="176">
        <v>2</v>
      </c>
      <c r="I105" s="177"/>
      <c r="J105" s="178">
        <f>ROUND(I105*H105,2)</f>
        <v>0</v>
      </c>
      <c r="K105" s="174" t="s">
        <v>116</v>
      </c>
      <c r="L105" s="40"/>
      <c r="M105" s="179" t="s">
        <v>19</v>
      </c>
      <c r="N105" s="180" t="s">
        <v>40</v>
      </c>
      <c r="O105" s="80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3" t="s">
        <v>117</v>
      </c>
      <c r="AT105" s="183" t="s">
        <v>112</v>
      </c>
      <c r="AU105" s="183" t="s">
        <v>77</v>
      </c>
      <c r="AY105" s="13" t="s">
        <v>118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3" t="s">
        <v>77</v>
      </c>
      <c r="BK105" s="184">
        <f>ROUND(I105*H105,2)</f>
        <v>0</v>
      </c>
      <c r="BL105" s="13" t="s">
        <v>117</v>
      </c>
      <c r="BM105" s="183" t="s">
        <v>178</v>
      </c>
    </row>
    <row r="106" s="11" customFormat="1" ht="25.92" customHeight="1">
      <c r="A106" s="11"/>
      <c r="B106" s="210"/>
      <c r="C106" s="211"/>
      <c r="D106" s="212" t="s">
        <v>68</v>
      </c>
      <c r="E106" s="213" t="s">
        <v>316</v>
      </c>
      <c r="F106" s="213" t="s">
        <v>317</v>
      </c>
      <c r="G106" s="211"/>
      <c r="H106" s="211"/>
      <c r="I106" s="214"/>
      <c r="J106" s="215">
        <f>BK106</f>
        <v>0</v>
      </c>
      <c r="K106" s="211"/>
      <c r="L106" s="216"/>
      <c r="M106" s="217"/>
      <c r="N106" s="218"/>
      <c r="O106" s="218"/>
      <c r="P106" s="219">
        <f>SUM(P107:P111)</f>
        <v>0</v>
      </c>
      <c r="Q106" s="218"/>
      <c r="R106" s="219">
        <f>SUM(R107:R111)</f>
        <v>0</v>
      </c>
      <c r="S106" s="218"/>
      <c r="T106" s="220">
        <f>SUM(T107:T111)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221" t="s">
        <v>77</v>
      </c>
      <c r="AT106" s="222" t="s">
        <v>68</v>
      </c>
      <c r="AU106" s="222" t="s">
        <v>69</v>
      </c>
      <c r="AY106" s="221" t="s">
        <v>118</v>
      </c>
      <c r="BK106" s="223">
        <f>SUM(BK107:BK111)</f>
        <v>0</v>
      </c>
    </row>
    <row r="107" s="2" customFormat="1" ht="44.25" customHeight="1">
      <c r="A107" s="34"/>
      <c r="B107" s="35"/>
      <c r="C107" s="172" t="s">
        <v>8</v>
      </c>
      <c r="D107" s="172" t="s">
        <v>112</v>
      </c>
      <c r="E107" s="173" t="s">
        <v>310</v>
      </c>
      <c r="F107" s="174" t="s">
        <v>311</v>
      </c>
      <c r="G107" s="175" t="s">
        <v>295</v>
      </c>
      <c r="H107" s="176">
        <v>975</v>
      </c>
      <c r="I107" s="177"/>
      <c r="J107" s="178">
        <f>ROUND(I107*H107,2)</f>
        <v>0</v>
      </c>
      <c r="K107" s="174" t="s">
        <v>116</v>
      </c>
      <c r="L107" s="40"/>
      <c r="M107" s="179" t="s">
        <v>19</v>
      </c>
      <c r="N107" s="180" t="s">
        <v>40</v>
      </c>
      <c r="O107" s="80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3" t="s">
        <v>117</v>
      </c>
      <c r="AT107" s="183" t="s">
        <v>112</v>
      </c>
      <c r="AU107" s="183" t="s">
        <v>77</v>
      </c>
      <c r="AY107" s="13" t="s">
        <v>118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3" t="s">
        <v>77</v>
      </c>
      <c r="BK107" s="184">
        <f>ROUND(I107*H107,2)</f>
        <v>0</v>
      </c>
      <c r="BL107" s="13" t="s">
        <v>117</v>
      </c>
      <c r="BM107" s="183" t="s">
        <v>182</v>
      </c>
    </row>
    <row r="108" s="2" customFormat="1" ht="44.25" customHeight="1">
      <c r="A108" s="34"/>
      <c r="B108" s="35"/>
      <c r="C108" s="172" t="s">
        <v>151</v>
      </c>
      <c r="D108" s="172" t="s">
        <v>112</v>
      </c>
      <c r="E108" s="173" t="s">
        <v>293</v>
      </c>
      <c r="F108" s="174" t="s">
        <v>294</v>
      </c>
      <c r="G108" s="175" t="s">
        <v>295</v>
      </c>
      <c r="H108" s="176">
        <v>4035</v>
      </c>
      <c r="I108" s="177"/>
      <c r="J108" s="178">
        <f>ROUND(I108*H108,2)</f>
        <v>0</v>
      </c>
      <c r="K108" s="174" t="s">
        <v>116</v>
      </c>
      <c r="L108" s="40"/>
      <c r="M108" s="179" t="s">
        <v>19</v>
      </c>
      <c r="N108" s="180" t="s">
        <v>40</v>
      </c>
      <c r="O108" s="80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3" t="s">
        <v>117</v>
      </c>
      <c r="AT108" s="183" t="s">
        <v>112</v>
      </c>
      <c r="AU108" s="183" t="s">
        <v>77</v>
      </c>
      <c r="AY108" s="13" t="s">
        <v>118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3" t="s">
        <v>77</v>
      </c>
      <c r="BK108" s="184">
        <f>ROUND(I108*H108,2)</f>
        <v>0</v>
      </c>
      <c r="BL108" s="13" t="s">
        <v>117</v>
      </c>
      <c r="BM108" s="183" t="s">
        <v>187</v>
      </c>
    </row>
    <row r="109" s="2" customFormat="1" ht="55.5" customHeight="1">
      <c r="A109" s="34"/>
      <c r="B109" s="35"/>
      <c r="C109" s="172" t="s">
        <v>189</v>
      </c>
      <c r="D109" s="172" t="s">
        <v>112</v>
      </c>
      <c r="E109" s="173" t="s">
        <v>298</v>
      </c>
      <c r="F109" s="174" t="s">
        <v>299</v>
      </c>
      <c r="G109" s="175" t="s">
        <v>115</v>
      </c>
      <c r="H109" s="176">
        <v>10</v>
      </c>
      <c r="I109" s="177"/>
      <c r="J109" s="178">
        <f>ROUND(I109*H109,2)</f>
        <v>0</v>
      </c>
      <c r="K109" s="174" t="s">
        <v>116</v>
      </c>
      <c r="L109" s="40"/>
      <c r="M109" s="179" t="s">
        <v>19</v>
      </c>
      <c r="N109" s="180" t="s">
        <v>40</v>
      </c>
      <c r="O109" s="80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3" t="s">
        <v>117</v>
      </c>
      <c r="AT109" s="183" t="s">
        <v>112</v>
      </c>
      <c r="AU109" s="183" t="s">
        <v>77</v>
      </c>
      <c r="AY109" s="13" t="s">
        <v>118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3" t="s">
        <v>77</v>
      </c>
      <c r="BK109" s="184">
        <f>ROUND(I109*H109,2)</f>
        <v>0</v>
      </c>
      <c r="BL109" s="13" t="s">
        <v>117</v>
      </c>
      <c r="BM109" s="183" t="s">
        <v>192</v>
      </c>
    </row>
    <row r="110" s="2" customFormat="1" ht="55.5" customHeight="1">
      <c r="A110" s="34"/>
      <c r="B110" s="35"/>
      <c r="C110" s="172" t="s">
        <v>156</v>
      </c>
      <c r="D110" s="172" t="s">
        <v>112</v>
      </c>
      <c r="E110" s="173" t="s">
        <v>300</v>
      </c>
      <c r="F110" s="174" t="s">
        <v>301</v>
      </c>
      <c r="G110" s="175" t="s">
        <v>115</v>
      </c>
      <c r="H110" s="176">
        <v>5</v>
      </c>
      <c r="I110" s="177"/>
      <c r="J110" s="178">
        <f>ROUND(I110*H110,2)</f>
        <v>0</v>
      </c>
      <c r="K110" s="174" t="s">
        <v>116</v>
      </c>
      <c r="L110" s="40"/>
      <c r="M110" s="179" t="s">
        <v>19</v>
      </c>
      <c r="N110" s="180" t="s">
        <v>40</v>
      </c>
      <c r="O110" s="80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3" t="s">
        <v>117</v>
      </c>
      <c r="AT110" s="183" t="s">
        <v>112</v>
      </c>
      <c r="AU110" s="183" t="s">
        <v>77</v>
      </c>
      <c r="AY110" s="13" t="s">
        <v>118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3" t="s">
        <v>77</v>
      </c>
      <c r="BK110" s="184">
        <f>ROUND(I110*H110,2)</f>
        <v>0</v>
      </c>
      <c r="BL110" s="13" t="s">
        <v>117</v>
      </c>
      <c r="BM110" s="183" t="s">
        <v>196</v>
      </c>
    </row>
    <row r="111" s="2" customFormat="1" ht="55.5" customHeight="1">
      <c r="A111" s="34"/>
      <c r="B111" s="35"/>
      <c r="C111" s="172" t="s">
        <v>198</v>
      </c>
      <c r="D111" s="172" t="s">
        <v>112</v>
      </c>
      <c r="E111" s="173" t="s">
        <v>306</v>
      </c>
      <c r="F111" s="174" t="s">
        <v>307</v>
      </c>
      <c r="G111" s="175" t="s">
        <v>115</v>
      </c>
      <c r="H111" s="176">
        <v>1</v>
      </c>
      <c r="I111" s="177"/>
      <c r="J111" s="178">
        <f>ROUND(I111*H111,2)</f>
        <v>0</v>
      </c>
      <c r="K111" s="174" t="s">
        <v>116</v>
      </c>
      <c r="L111" s="40"/>
      <c r="M111" s="179" t="s">
        <v>19</v>
      </c>
      <c r="N111" s="180" t="s">
        <v>40</v>
      </c>
      <c r="O111" s="80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3" t="s">
        <v>117</v>
      </c>
      <c r="AT111" s="183" t="s">
        <v>112</v>
      </c>
      <c r="AU111" s="183" t="s">
        <v>77</v>
      </c>
      <c r="AY111" s="13" t="s">
        <v>118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3" t="s">
        <v>77</v>
      </c>
      <c r="BK111" s="184">
        <f>ROUND(I111*H111,2)</f>
        <v>0</v>
      </c>
      <c r="BL111" s="13" t="s">
        <v>117</v>
      </c>
      <c r="BM111" s="183" t="s">
        <v>201</v>
      </c>
    </row>
    <row r="112" s="11" customFormat="1" ht="25.92" customHeight="1">
      <c r="A112" s="11"/>
      <c r="B112" s="210"/>
      <c r="C112" s="211"/>
      <c r="D112" s="212" t="s">
        <v>68</v>
      </c>
      <c r="E112" s="213" t="s">
        <v>318</v>
      </c>
      <c r="F112" s="213" t="s">
        <v>319</v>
      </c>
      <c r="G112" s="211"/>
      <c r="H112" s="211"/>
      <c r="I112" s="214"/>
      <c r="J112" s="215">
        <f>BK112</f>
        <v>0</v>
      </c>
      <c r="K112" s="211"/>
      <c r="L112" s="216"/>
      <c r="M112" s="217"/>
      <c r="N112" s="218"/>
      <c r="O112" s="218"/>
      <c r="P112" s="219">
        <f>SUM(P113:P119)</f>
        <v>0</v>
      </c>
      <c r="Q112" s="218"/>
      <c r="R112" s="219">
        <f>SUM(R113:R119)</f>
        <v>0</v>
      </c>
      <c r="S112" s="218"/>
      <c r="T112" s="220">
        <f>SUM(T113:T119)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221" t="s">
        <v>77</v>
      </c>
      <c r="AT112" s="222" t="s">
        <v>68</v>
      </c>
      <c r="AU112" s="222" t="s">
        <v>69</v>
      </c>
      <c r="AY112" s="221" t="s">
        <v>118</v>
      </c>
      <c r="BK112" s="223">
        <f>SUM(BK113:BK119)</f>
        <v>0</v>
      </c>
    </row>
    <row r="113" s="2" customFormat="1" ht="44.25" customHeight="1">
      <c r="A113" s="34"/>
      <c r="B113" s="35"/>
      <c r="C113" s="172" t="s">
        <v>160</v>
      </c>
      <c r="D113" s="172" t="s">
        <v>112</v>
      </c>
      <c r="E113" s="173" t="s">
        <v>293</v>
      </c>
      <c r="F113" s="174" t="s">
        <v>294</v>
      </c>
      <c r="G113" s="175" t="s">
        <v>295</v>
      </c>
      <c r="H113" s="176">
        <v>600</v>
      </c>
      <c r="I113" s="177"/>
      <c r="J113" s="178">
        <f>ROUND(I113*H113,2)</f>
        <v>0</v>
      </c>
      <c r="K113" s="174" t="s">
        <v>116</v>
      </c>
      <c r="L113" s="40"/>
      <c r="M113" s="179" t="s">
        <v>19</v>
      </c>
      <c r="N113" s="180" t="s">
        <v>40</v>
      </c>
      <c r="O113" s="80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3" t="s">
        <v>117</v>
      </c>
      <c r="AT113" s="183" t="s">
        <v>112</v>
      </c>
      <c r="AU113" s="183" t="s">
        <v>77</v>
      </c>
      <c r="AY113" s="13" t="s">
        <v>118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3" t="s">
        <v>77</v>
      </c>
      <c r="BK113" s="184">
        <f>ROUND(I113*H113,2)</f>
        <v>0</v>
      </c>
      <c r="BL113" s="13" t="s">
        <v>117</v>
      </c>
      <c r="BM113" s="183" t="s">
        <v>205</v>
      </c>
    </row>
    <row r="114" s="2" customFormat="1" ht="55.5" customHeight="1">
      <c r="A114" s="34"/>
      <c r="B114" s="35"/>
      <c r="C114" s="172" t="s">
        <v>7</v>
      </c>
      <c r="D114" s="172" t="s">
        <v>112</v>
      </c>
      <c r="E114" s="173" t="s">
        <v>312</v>
      </c>
      <c r="F114" s="174" t="s">
        <v>313</v>
      </c>
      <c r="G114" s="175" t="s">
        <v>115</v>
      </c>
      <c r="H114" s="176">
        <v>150</v>
      </c>
      <c r="I114" s="177"/>
      <c r="J114" s="178">
        <f>ROUND(I114*H114,2)</f>
        <v>0</v>
      </c>
      <c r="K114" s="174" t="s">
        <v>116</v>
      </c>
      <c r="L114" s="40"/>
      <c r="M114" s="179" t="s">
        <v>19</v>
      </c>
      <c r="N114" s="180" t="s">
        <v>40</v>
      </c>
      <c r="O114" s="80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3" t="s">
        <v>117</v>
      </c>
      <c r="AT114" s="183" t="s">
        <v>112</v>
      </c>
      <c r="AU114" s="183" t="s">
        <v>77</v>
      </c>
      <c r="AY114" s="13" t="s">
        <v>118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3" t="s">
        <v>77</v>
      </c>
      <c r="BK114" s="184">
        <f>ROUND(I114*H114,2)</f>
        <v>0</v>
      </c>
      <c r="BL114" s="13" t="s">
        <v>117</v>
      </c>
      <c r="BM114" s="183" t="s">
        <v>209</v>
      </c>
    </row>
    <row r="115" s="2" customFormat="1" ht="55.5" customHeight="1">
      <c r="A115" s="34"/>
      <c r="B115" s="35"/>
      <c r="C115" s="172" t="s">
        <v>165</v>
      </c>
      <c r="D115" s="172" t="s">
        <v>112</v>
      </c>
      <c r="E115" s="173" t="s">
        <v>296</v>
      </c>
      <c r="F115" s="174" t="s">
        <v>297</v>
      </c>
      <c r="G115" s="175" t="s">
        <v>115</v>
      </c>
      <c r="H115" s="176">
        <v>49</v>
      </c>
      <c r="I115" s="177"/>
      <c r="J115" s="178">
        <f>ROUND(I115*H115,2)</f>
        <v>0</v>
      </c>
      <c r="K115" s="174" t="s">
        <v>116</v>
      </c>
      <c r="L115" s="40"/>
      <c r="M115" s="179" t="s">
        <v>19</v>
      </c>
      <c r="N115" s="180" t="s">
        <v>40</v>
      </c>
      <c r="O115" s="80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3" t="s">
        <v>117</v>
      </c>
      <c r="AT115" s="183" t="s">
        <v>112</v>
      </c>
      <c r="AU115" s="183" t="s">
        <v>77</v>
      </c>
      <c r="AY115" s="13" t="s">
        <v>118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3" t="s">
        <v>77</v>
      </c>
      <c r="BK115" s="184">
        <f>ROUND(I115*H115,2)</f>
        <v>0</v>
      </c>
      <c r="BL115" s="13" t="s">
        <v>117</v>
      </c>
      <c r="BM115" s="183" t="s">
        <v>213</v>
      </c>
    </row>
    <row r="116" s="2" customFormat="1" ht="55.5" customHeight="1">
      <c r="A116" s="34"/>
      <c r="B116" s="35"/>
      <c r="C116" s="172" t="s">
        <v>215</v>
      </c>
      <c r="D116" s="172" t="s">
        <v>112</v>
      </c>
      <c r="E116" s="173" t="s">
        <v>298</v>
      </c>
      <c r="F116" s="174" t="s">
        <v>299</v>
      </c>
      <c r="G116" s="175" t="s">
        <v>115</v>
      </c>
      <c r="H116" s="176">
        <v>38</v>
      </c>
      <c r="I116" s="177"/>
      <c r="J116" s="178">
        <f>ROUND(I116*H116,2)</f>
        <v>0</v>
      </c>
      <c r="K116" s="174" t="s">
        <v>116</v>
      </c>
      <c r="L116" s="40"/>
      <c r="M116" s="179" t="s">
        <v>19</v>
      </c>
      <c r="N116" s="180" t="s">
        <v>40</v>
      </c>
      <c r="O116" s="80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3" t="s">
        <v>117</v>
      </c>
      <c r="AT116" s="183" t="s">
        <v>112</v>
      </c>
      <c r="AU116" s="183" t="s">
        <v>77</v>
      </c>
      <c r="AY116" s="13" t="s">
        <v>118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3" t="s">
        <v>77</v>
      </c>
      <c r="BK116" s="184">
        <f>ROUND(I116*H116,2)</f>
        <v>0</v>
      </c>
      <c r="BL116" s="13" t="s">
        <v>117</v>
      </c>
      <c r="BM116" s="183" t="s">
        <v>218</v>
      </c>
    </row>
    <row r="117" s="2" customFormat="1" ht="55.5" customHeight="1">
      <c r="A117" s="34"/>
      <c r="B117" s="35"/>
      <c r="C117" s="172" t="s">
        <v>169</v>
      </c>
      <c r="D117" s="172" t="s">
        <v>112</v>
      </c>
      <c r="E117" s="173" t="s">
        <v>300</v>
      </c>
      <c r="F117" s="174" t="s">
        <v>301</v>
      </c>
      <c r="G117" s="175" t="s">
        <v>115</v>
      </c>
      <c r="H117" s="176">
        <v>7</v>
      </c>
      <c r="I117" s="177"/>
      <c r="J117" s="178">
        <f>ROUND(I117*H117,2)</f>
        <v>0</v>
      </c>
      <c r="K117" s="174" t="s">
        <v>116</v>
      </c>
      <c r="L117" s="40"/>
      <c r="M117" s="179" t="s">
        <v>19</v>
      </c>
      <c r="N117" s="180" t="s">
        <v>40</v>
      </c>
      <c r="O117" s="80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3" t="s">
        <v>117</v>
      </c>
      <c r="AT117" s="183" t="s">
        <v>112</v>
      </c>
      <c r="AU117" s="183" t="s">
        <v>77</v>
      </c>
      <c r="AY117" s="13" t="s">
        <v>118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3" t="s">
        <v>77</v>
      </c>
      <c r="BK117" s="184">
        <f>ROUND(I117*H117,2)</f>
        <v>0</v>
      </c>
      <c r="BL117" s="13" t="s">
        <v>117</v>
      </c>
      <c r="BM117" s="183" t="s">
        <v>222</v>
      </c>
    </row>
    <row r="118" s="2" customFormat="1" ht="55.5" customHeight="1">
      <c r="A118" s="34"/>
      <c r="B118" s="35"/>
      <c r="C118" s="172" t="s">
        <v>223</v>
      </c>
      <c r="D118" s="172" t="s">
        <v>112</v>
      </c>
      <c r="E118" s="173" t="s">
        <v>306</v>
      </c>
      <c r="F118" s="174" t="s">
        <v>307</v>
      </c>
      <c r="G118" s="175" t="s">
        <v>115</v>
      </c>
      <c r="H118" s="176">
        <v>3</v>
      </c>
      <c r="I118" s="177"/>
      <c r="J118" s="178">
        <f>ROUND(I118*H118,2)</f>
        <v>0</v>
      </c>
      <c r="K118" s="174" t="s">
        <v>116</v>
      </c>
      <c r="L118" s="40"/>
      <c r="M118" s="179" t="s">
        <v>19</v>
      </c>
      <c r="N118" s="180" t="s">
        <v>40</v>
      </c>
      <c r="O118" s="80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3" t="s">
        <v>117</v>
      </c>
      <c r="AT118" s="183" t="s">
        <v>112</v>
      </c>
      <c r="AU118" s="183" t="s">
        <v>77</v>
      </c>
      <c r="AY118" s="13" t="s">
        <v>118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3" t="s">
        <v>77</v>
      </c>
      <c r="BK118" s="184">
        <f>ROUND(I118*H118,2)</f>
        <v>0</v>
      </c>
      <c r="BL118" s="13" t="s">
        <v>117</v>
      </c>
      <c r="BM118" s="183" t="s">
        <v>226</v>
      </c>
    </row>
    <row r="119" s="2" customFormat="1" ht="55.5" customHeight="1">
      <c r="A119" s="34"/>
      <c r="B119" s="35"/>
      <c r="C119" s="172" t="s">
        <v>173</v>
      </c>
      <c r="D119" s="172" t="s">
        <v>112</v>
      </c>
      <c r="E119" s="173" t="s">
        <v>314</v>
      </c>
      <c r="F119" s="174" t="s">
        <v>315</v>
      </c>
      <c r="G119" s="175" t="s">
        <v>115</v>
      </c>
      <c r="H119" s="176">
        <v>3</v>
      </c>
      <c r="I119" s="177"/>
      <c r="J119" s="178">
        <f>ROUND(I119*H119,2)</f>
        <v>0</v>
      </c>
      <c r="K119" s="174" t="s">
        <v>116</v>
      </c>
      <c r="L119" s="40"/>
      <c r="M119" s="179" t="s">
        <v>19</v>
      </c>
      <c r="N119" s="180" t="s">
        <v>40</v>
      </c>
      <c r="O119" s="80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3" t="s">
        <v>117</v>
      </c>
      <c r="AT119" s="183" t="s">
        <v>112</v>
      </c>
      <c r="AU119" s="183" t="s">
        <v>77</v>
      </c>
      <c r="AY119" s="13" t="s">
        <v>118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3" t="s">
        <v>77</v>
      </c>
      <c r="BK119" s="184">
        <f>ROUND(I119*H119,2)</f>
        <v>0</v>
      </c>
      <c r="BL119" s="13" t="s">
        <v>117</v>
      </c>
      <c r="BM119" s="183" t="s">
        <v>230</v>
      </c>
    </row>
    <row r="120" s="11" customFormat="1" ht="25.92" customHeight="1">
      <c r="A120" s="11"/>
      <c r="B120" s="210"/>
      <c r="C120" s="211"/>
      <c r="D120" s="212" t="s">
        <v>68</v>
      </c>
      <c r="E120" s="213" t="s">
        <v>320</v>
      </c>
      <c r="F120" s="213" t="s">
        <v>321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SUM(P121:P127)</f>
        <v>0</v>
      </c>
      <c r="Q120" s="218"/>
      <c r="R120" s="219">
        <f>SUM(R121:R127)</f>
        <v>0</v>
      </c>
      <c r="S120" s="218"/>
      <c r="T120" s="220">
        <f>SUM(T121:T127)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1" t="s">
        <v>77</v>
      </c>
      <c r="AT120" s="222" t="s">
        <v>68</v>
      </c>
      <c r="AU120" s="222" t="s">
        <v>69</v>
      </c>
      <c r="AY120" s="221" t="s">
        <v>118</v>
      </c>
      <c r="BK120" s="223">
        <f>SUM(BK121:BK127)</f>
        <v>0</v>
      </c>
    </row>
    <row r="121" s="2" customFormat="1" ht="55.5" customHeight="1">
      <c r="A121" s="34"/>
      <c r="B121" s="35"/>
      <c r="C121" s="172" t="s">
        <v>231</v>
      </c>
      <c r="D121" s="172" t="s">
        <v>112</v>
      </c>
      <c r="E121" s="173" t="s">
        <v>312</v>
      </c>
      <c r="F121" s="174" t="s">
        <v>313</v>
      </c>
      <c r="G121" s="175" t="s">
        <v>115</v>
      </c>
      <c r="H121" s="176">
        <v>311</v>
      </c>
      <c r="I121" s="177"/>
      <c r="J121" s="178">
        <f>ROUND(I121*H121,2)</f>
        <v>0</v>
      </c>
      <c r="K121" s="174" t="s">
        <v>116</v>
      </c>
      <c r="L121" s="40"/>
      <c r="M121" s="179" t="s">
        <v>19</v>
      </c>
      <c r="N121" s="180" t="s">
        <v>40</v>
      </c>
      <c r="O121" s="80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3" t="s">
        <v>117</v>
      </c>
      <c r="AT121" s="183" t="s">
        <v>112</v>
      </c>
      <c r="AU121" s="183" t="s">
        <v>77</v>
      </c>
      <c r="AY121" s="13" t="s">
        <v>118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3" t="s">
        <v>77</v>
      </c>
      <c r="BK121" s="184">
        <f>ROUND(I121*H121,2)</f>
        <v>0</v>
      </c>
      <c r="BL121" s="13" t="s">
        <v>117</v>
      </c>
      <c r="BM121" s="183" t="s">
        <v>234</v>
      </c>
    </row>
    <row r="122" s="2" customFormat="1" ht="55.5" customHeight="1">
      <c r="A122" s="34"/>
      <c r="B122" s="35"/>
      <c r="C122" s="172" t="s">
        <v>178</v>
      </c>
      <c r="D122" s="172" t="s">
        <v>112</v>
      </c>
      <c r="E122" s="173" t="s">
        <v>296</v>
      </c>
      <c r="F122" s="174" t="s">
        <v>297</v>
      </c>
      <c r="G122" s="175" t="s">
        <v>115</v>
      </c>
      <c r="H122" s="176">
        <v>140</v>
      </c>
      <c r="I122" s="177"/>
      <c r="J122" s="178">
        <f>ROUND(I122*H122,2)</f>
        <v>0</v>
      </c>
      <c r="K122" s="174" t="s">
        <v>116</v>
      </c>
      <c r="L122" s="40"/>
      <c r="M122" s="179" t="s">
        <v>19</v>
      </c>
      <c r="N122" s="180" t="s">
        <v>40</v>
      </c>
      <c r="O122" s="80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3" t="s">
        <v>117</v>
      </c>
      <c r="AT122" s="183" t="s">
        <v>112</v>
      </c>
      <c r="AU122" s="183" t="s">
        <v>77</v>
      </c>
      <c r="AY122" s="13" t="s">
        <v>118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3" t="s">
        <v>77</v>
      </c>
      <c r="BK122" s="184">
        <f>ROUND(I122*H122,2)</f>
        <v>0</v>
      </c>
      <c r="BL122" s="13" t="s">
        <v>117</v>
      </c>
      <c r="BM122" s="183" t="s">
        <v>238</v>
      </c>
    </row>
    <row r="123" s="2" customFormat="1" ht="55.5" customHeight="1">
      <c r="A123" s="34"/>
      <c r="B123" s="35"/>
      <c r="C123" s="172" t="s">
        <v>239</v>
      </c>
      <c r="D123" s="172" t="s">
        <v>112</v>
      </c>
      <c r="E123" s="173" t="s">
        <v>298</v>
      </c>
      <c r="F123" s="174" t="s">
        <v>299</v>
      </c>
      <c r="G123" s="175" t="s">
        <v>115</v>
      </c>
      <c r="H123" s="176">
        <v>79</v>
      </c>
      <c r="I123" s="177"/>
      <c r="J123" s="178">
        <f>ROUND(I123*H123,2)</f>
        <v>0</v>
      </c>
      <c r="K123" s="174" t="s">
        <v>116</v>
      </c>
      <c r="L123" s="40"/>
      <c r="M123" s="179" t="s">
        <v>19</v>
      </c>
      <c r="N123" s="180" t="s">
        <v>40</v>
      </c>
      <c r="O123" s="80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3" t="s">
        <v>117</v>
      </c>
      <c r="AT123" s="183" t="s">
        <v>112</v>
      </c>
      <c r="AU123" s="183" t="s">
        <v>77</v>
      </c>
      <c r="AY123" s="13" t="s">
        <v>118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3" t="s">
        <v>77</v>
      </c>
      <c r="BK123" s="184">
        <f>ROUND(I123*H123,2)</f>
        <v>0</v>
      </c>
      <c r="BL123" s="13" t="s">
        <v>117</v>
      </c>
      <c r="BM123" s="183" t="s">
        <v>242</v>
      </c>
    </row>
    <row r="124" s="2" customFormat="1" ht="55.5" customHeight="1">
      <c r="A124" s="34"/>
      <c r="B124" s="35"/>
      <c r="C124" s="172" t="s">
        <v>182</v>
      </c>
      <c r="D124" s="172" t="s">
        <v>112</v>
      </c>
      <c r="E124" s="173" t="s">
        <v>300</v>
      </c>
      <c r="F124" s="174" t="s">
        <v>301</v>
      </c>
      <c r="G124" s="175" t="s">
        <v>115</v>
      </c>
      <c r="H124" s="176">
        <v>4</v>
      </c>
      <c r="I124" s="177"/>
      <c r="J124" s="178">
        <f>ROUND(I124*H124,2)</f>
        <v>0</v>
      </c>
      <c r="K124" s="174" t="s">
        <v>116</v>
      </c>
      <c r="L124" s="40"/>
      <c r="M124" s="179" t="s">
        <v>19</v>
      </c>
      <c r="N124" s="180" t="s">
        <v>40</v>
      </c>
      <c r="O124" s="80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117</v>
      </c>
      <c r="AT124" s="183" t="s">
        <v>112</v>
      </c>
      <c r="AU124" s="183" t="s">
        <v>77</v>
      </c>
      <c r="AY124" s="13" t="s">
        <v>118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3" t="s">
        <v>77</v>
      </c>
      <c r="BK124" s="184">
        <f>ROUND(I124*H124,2)</f>
        <v>0</v>
      </c>
      <c r="BL124" s="13" t="s">
        <v>117</v>
      </c>
      <c r="BM124" s="183" t="s">
        <v>246</v>
      </c>
    </row>
    <row r="125" s="2" customFormat="1" ht="55.5" customHeight="1">
      <c r="A125" s="34"/>
      <c r="B125" s="35"/>
      <c r="C125" s="172" t="s">
        <v>322</v>
      </c>
      <c r="D125" s="172" t="s">
        <v>112</v>
      </c>
      <c r="E125" s="173" t="s">
        <v>323</v>
      </c>
      <c r="F125" s="174" t="s">
        <v>324</v>
      </c>
      <c r="G125" s="175" t="s">
        <v>115</v>
      </c>
      <c r="H125" s="176">
        <v>1</v>
      </c>
      <c r="I125" s="177"/>
      <c r="J125" s="178">
        <f>ROUND(I125*H125,2)</f>
        <v>0</v>
      </c>
      <c r="K125" s="174" t="s">
        <v>116</v>
      </c>
      <c r="L125" s="40"/>
      <c r="M125" s="179" t="s">
        <v>19</v>
      </c>
      <c r="N125" s="180" t="s">
        <v>40</v>
      </c>
      <c r="O125" s="80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3" t="s">
        <v>117</v>
      </c>
      <c r="AT125" s="183" t="s">
        <v>112</v>
      </c>
      <c r="AU125" s="183" t="s">
        <v>77</v>
      </c>
      <c r="AY125" s="13" t="s">
        <v>118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3" t="s">
        <v>77</v>
      </c>
      <c r="BK125" s="184">
        <f>ROUND(I125*H125,2)</f>
        <v>0</v>
      </c>
      <c r="BL125" s="13" t="s">
        <v>117</v>
      </c>
      <c r="BM125" s="183" t="s">
        <v>264</v>
      </c>
    </row>
    <row r="126" s="2" customFormat="1" ht="55.5" customHeight="1">
      <c r="A126" s="34"/>
      <c r="B126" s="35"/>
      <c r="C126" s="172" t="s">
        <v>187</v>
      </c>
      <c r="D126" s="172" t="s">
        <v>112</v>
      </c>
      <c r="E126" s="173" t="s">
        <v>306</v>
      </c>
      <c r="F126" s="174" t="s">
        <v>307</v>
      </c>
      <c r="G126" s="175" t="s">
        <v>115</v>
      </c>
      <c r="H126" s="176">
        <v>12</v>
      </c>
      <c r="I126" s="177"/>
      <c r="J126" s="178">
        <f>ROUND(I126*H126,2)</f>
        <v>0</v>
      </c>
      <c r="K126" s="174" t="s">
        <v>116</v>
      </c>
      <c r="L126" s="40"/>
      <c r="M126" s="179" t="s">
        <v>19</v>
      </c>
      <c r="N126" s="180" t="s">
        <v>40</v>
      </c>
      <c r="O126" s="80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3" t="s">
        <v>117</v>
      </c>
      <c r="AT126" s="183" t="s">
        <v>112</v>
      </c>
      <c r="AU126" s="183" t="s">
        <v>77</v>
      </c>
      <c r="AY126" s="13" t="s">
        <v>118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3" t="s">
        <v>77</v>
      </c>
      <c r="BK126" s="184">
        <f>ROUND(I126*H126,2)</f>
        <v>0</v>
      </c>
      <c r="BL126" s="13" t="s">
        <v>117</v>
      </c>
      <c r="BM126" s="183" t="s">
        <v>265</v>
      </c>
    </row>
    <row r="127" s="2" customFormat="1" ht="55.5" customHeight="1">
      <c r="A127" s="34"/>
      <c r="B127" s="35"/>
      <c r="C127" s="172" t="s">
        <v>325</v>
      </c>
      <c r="D127" s="172" t="s">
        <v>112</v>
      </c>
      <c r="E127" s="173" t="s">
        <v>314</v>
      </c>
      <c r="F127" s="174" t="s">
        <v>315</v>
      </c>
      <c r="G127" s="175" t="s">
        <v>115</v>
      </c>
      <c r="H127" s="176">
        <v>5</v>
      </c>
      <c r="I127" s="177"/>
      <c r="J127" s="178">
        <f>ROUND(I127*H127,2)</f>
        <v>0</v>
      </c>
      <c r="K127" s="174" t="s">
        <v>116</v>
      </c>
      <c r="L127" s="40"/>
      <c r="M127" s="179" t="s">
        <v>19</v>
      </c>
      <c r="N127" s="180" t="s">
        <v>40</v>
      </c>
      <c r="O127" s="80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3" t="s">
        <v>117</v>
      </c>
      <c r="AT127" s="183" t="s">
        <v>112</v>
      </c>
      <c r="AU127" s="183" t="s">
        <v>77</v>
      </c>
      <c r="AY127" s="13" t="s">
        <v>118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3" t="s">
        <v>77</v>
      </c>
      <c r="BK127" s="184">
        <f>ROUND(I127*H127,2)</f>
        <v>0</v>
      </c>
      <c r="BL127" s="13" t="s">
        <v>117</v>
      </c>
      <c r="BM127" s="183" t="s">
        <v>326</v>
      </c>
    </row>
    <row r="128" s="11" customFormat="1" ht="25.92" customHeight="1">
      <c r="A128" s="11"/>
      <c r="B128" s="210"/>
      <c r="C128" s="211"/>
      <c r="D128" s="212" t="s">
        <v>68</v>
      </c>
      <c r="E128" s="213" t="s">
        <v>327</v>
      </c>
      <c r="F128" s="213" t="s">
        <v>328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SUM(P129:P131)</f>
        <v>0</v>
      </c>
      <c r="Q128" s="218"/>
      <c r="R128" s="219">
        <f>SUM(R129:R131)</f>
        <v>0</v>
      </c>
      <c r="S128" s="218"/>
      <c r="T128" s="220">
        <f>SUM(T129:T131)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21" t="s">
        <v>77</v>
      </c>
      <c r="AT128" s="222" t="s">
        <v>68</v>
      </c>
      <c r="AU128" s="222" t="s">
        <v>69</v>
      </c>
      <c r="AY128" s="221" t="s">
        <v>118</v>
      </c>
      <c r="BK128" s="223">
        <f>SUM(BK129:BK131)</f>
        <v>0</v>
      </c>
    </row>
    <row r="129" s="2" customFormat="1" ht="55.5" customHeight="1">
      <c r="A129" s="34"/>
      <c r="B129" s="35"/>
      <c r="C129" s="172" t="s">
        <v>192</v>
      </c>
      <c r="D129" s="172" t="s">
        <v>112</v>
      </c>
      <c r="E129" s="173" t="s">
        <v>296</v>
      </c>
      <c r="F129" s="174" t="s">
        <v>297</v>
      </c>
      <c r="G129" s="175" t="s">
        <v>115</v>
      </c>
      <c r="H129" s="176">
        <v>2</v>
      </c>
      <c r="I129" s="177"/>
      <c r="J129" s="178">
        <f>ROUND(I129*H129,2)</f>
        <v>0</v>
      </c>
      <c r="K129" s="174" t="s">
        <v>116</v>
      </c>
      <c r="L129" s="40"/>
      <c r="M129" s="179" t="s">
        <v>19</v>
      </c>
      <c r="N129" s="180" t="s">
        <v>40</v>
      </c>
      <c r="O129" s="80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3" t="s">
        <v>117</v>
      </c>
      <c r="AT129" s="183" t="s">
        <v>112</v>
      </c>
      <c r="AU129" s="183" t="s">
        <v>77</v>
      </c>
      <c r="AY129" s="13" t="s">
        <v>118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3" t="s">
        <v>77</v>
      </c>
      <c r="BK129" s="184">
        <f>ROUND(I129*H129,2)</f>
        <v>0</v>
      </c>
      <c r="BL129" s="13" t="s">
        <v>117</v>
      </c>
      <c r="BM129" s="183" t="s">
        <v>329</v>
      </c>
    </row>
    <row r="130" s="2" customFormat="1" ht="55.5" customHeight="1">
      <c r="A130" s="34"/>
      <c r="B130" s="35"/>
      <c r="C130" s="172" t="s">
        <v>330</v>
      </c>
      <c r="D130" s="172" t="s">
        <v>112</v>
      </c>
      <c r="E130" s="173" t="s">
        <v>298</v>
      </c>
      <c r="F130" s="174" t="s">
        <v>299</v>
      </c>
      <c r="G130" s="175" t="s">
        <v>115</v>
      </c>
      <c r="H130" s="176">
        <v>28</v>
      </c>
      <c r="I130" s="177"/>
      <c r="J130" s="178">
        <f>ROUND(I130*H130,2)</f>
        <v>0</v>
      </c>
      <c r="K130" s="174" t="s">
        <v>116</v>
      </c>
      <c r="L130" s="40"/>
      <c r="M130" s="179" t="s">
        <v>19</v>
      </c>
      <c r="N130" s="180" t="s">
        <v>40</v>
      </c>
      <c r="O130" s="80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3" t="s">
        <v>117</v>
      </c>
      <c r="AT130" s="183" t="s">
        <v>112</v>
      </c>
      <c r="AU130" s="183" t="s">
        <v>77</v>
      </c>
      <c r="AY130" s="13" t="s">
        <v>118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3" t="s">
        <v>77</v>
      </c>
      <c r="BK130" s="184">
        <f>ROUND(I130*H130,2)</f>
        <v>0</v>
      </c>
      <c r="BL130" s="13" t="s">
        <v>117</v>
      </c>
      <c r="BM130" s="183" t="s">
        <v>331</v>
      </c>
    </row>
    <row r="131" s="2" customFormat="1" ht="55.5" customHeight="1">
      <c r="A131" s="34"/>
      <c r="B131" s="35"/>
      <c r="C131" s="172" t="s">
        <v>196</v>
      </c>
      <c r="D131" s="172" t="s">
        <v>112</v>
      </c>
      <c r="E131" s="173" t="s">
        <v>300</v>
      </c>
      <c r="F131" s="174" t="s">
        <v>301</v>
      </c>
      <c r="G131" s="175" t="s">
        <v>115</v>
      </c>
      <c r="H131" s="176">
        <v>2</v>
      </c>
      <c r="I131" s="177"/>
      <c r="J131" s="178">
        <f>ROUND(I131*H131,2)</f>
        <v>0</v>
      </c>
      <c r="K131" s="174" t="s">
        <v>116</v>
      </c>
      <c r="L131" s="40"/>
      <c r="M131" s="179" t="s">
        <v>19</v>
      </c>
      <c r="N131" s="180" t="s">
        <v>40</v>
      </c>
      <c r="O131" s="80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3" t="s">
        <v>117</v>
      </c>
      <c r="AT131" s="183" t="s">
        <v>112</v>
      </c>
      <c r="AU131" s="183" t="s">
        <v>77</v>
      </c>
      <c r="AY131" s="13" t="s">
        <v>118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3" t="s">
        <v>77</v>
      </c>
      <c r="BK131" s="184">
        <f>ROUND(I131*H131,2)</f>
        <v>0</v>
      </c>
      <c r="BL131" s="13" t="s">
        <v>117</v>
      </c>
      <c r="BM131" s="183" t="s">
        <v>332</v>
      </c>
    </row>
    <row r="132" s="11" customFormat="1" ht="25.92" customHeight="1">
      <c r="A132" s="11"/>
      <c r="B132" s="210"/>
      <c r="C132" s="211"/>
      <c r="D132" s="212" t="s">
        <v>68</v>
      </c>
      <c r="E132" s="213" t="s">
        <v>333</v>
      </c>
      <c r="F132" s="213" t="s">
        <v>334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SUM(P133:P135)</f>
        <v>0</v>
      </c>
      <c r="Q132" s="218"/>
      <c r="R132" s="219">
        <f>SUM(R133:R135)</f>
        <v>0</v>
      </c>
      <c r="S132" s="218"/>
      <c r="T132" s="220">
        <f>SUM(T133:T135)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21" t="s">
        <v>77</v>
      </c>
      <c r="AT132" s="222" t="s">
        <v>68</v>
      </c>
      <c r="AU132" s="222" t="s">
        <v>69</v>
      </c>
      <c r="AY132" s="221" t="s">
        <v>118</v>
      </c>
      <c r="BK132" s="223">
        <f>SUM(BK133:BK135)</f>
        <v>0</v>
      </c>
    </row>
    <row r="133" s="2" customFormat="1" ht="55.5" customHeight="1">
      <c r="A133" s="34"/>
      <c r="B133" s="35"/>
      <c r="C133" s="172" t="s">
        <v>335</v>
      </c>
      <c r="D133" s="172" t="s">
        <v>112</v>
      </c>
      <c r="E133" s="173" t="s">
        <v>296</v>
      </c>
      <c r="F133" s="174" t="s">
        <v>297</v>
      </c>
      <c r="G133" s="175" t="s">
        <v>115</v>
      </c>
      <c r="H133" s="176">
        <v>1</v>
      </c>
      <c r="I133" s="177"/>
      <c r="J133" s="178">
        <f>ROUND(I133*H133,2)</f>
        <v>0</v>
      </c>
      <c r="K133" s="174" t="s">
        <v>116</v>
      </c>
      <c r="L133" s="40"/>
      <c r="M133" s="179" t="s">
        <v>19</v>
      </c>
      <c r="N133" s="180" t="s">
        <v>40</v>
      </c>
      <c r="O133" s="80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3" t="s">
        <v>117</v>
      </c>
      <c r="AT133" s="183" t="s">
        <v>112</v>
      </c>
      <c r="AU133" s="183" t="s">
        <v>77</v>
      </c>
      <c r="AY133" s="13" t="s">
        <v>118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3" t="s">
        <v>77</v>
      </c>
      <c r="BK133" s="184">
        <f>ROUND(I133*H133,2)</f>
        <v>0</v>
      </c>
      <c r="BL133" s="13" t="s">
        <v>117</v>
      </c>
      <c r="BM133" s="183" t="s">
        <v>336</v>
      </c>
    </row>
    <row r="134" s="2" customFormat="1" ht="55.5" customHeight="1">
      <c r="A134" s="34"/>
      <c r="B134" s="35"/>
      <c r="C134" s="172" t="s">
        <v>201</v>
      </c>
      <c r="D134" s="172" t="s">
        <v>112</v>
      </c>
      <c r="E134" s="173" t="s">
        <v>298</v>
      </c>
      <c r="F134" s="174" t="s">
        <v>299</v>
      </c>
      <c r="G134" s="175" t="s">
        <v>115</v>
      </c>
      <c r="H134" s="176">
        <v>4</v>
      </c>
      <c r="I134" s="177"/>
      <c r="J134" s="178">
        <f>ROUND(I134*H134,2)</f>
        <v>0</v>
      </c>
      <c r="K134" s="174" t="s">
        <v>116</v>
      </c>
      <c r="L134" s="40"/>
      <c r="M134" s="179" t="s">
        <v>19</v>
      </c>
      <c r="N134" s="180" t="s">
        <v>40</v>
      </c>
      <c r="O134" s="80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3" t="s">
        <v>117</v>
      </c>
      <c r="AT134" s="183" t="s">
        <v>112</v>
      </c>
      <c r="AU134" s="183" t="s">
        <v>77</v>
      </c>
      <c r="AY134" s="13" t="s">
        <v>118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3" t="s">
        <v>77</v>
      </c>
      <c r="BK134" s="184">
        <f>ROUND(I134*H134,2)</f>
        <v>0</v>
      </c>
      <c r="BL134" s="13" t="s">
        <v>117</v>
      </c>
      <c r="BM134" s="183" t="s">
        <v>337</v>
      </c>
    </row>
    <row r="135" s="2" customFormat="1" ht="55.5" customHeight="1">
      <c r="A135" s="34"/>
      <c r="B135" s="35"/>
      <c r="C135" s="172" t="s">
        <v>338</v>
      </c>
      <c r="D135" s="172" t="s">
        <v>112</v>
      </c>
      <c r="E135" s="173" t="s">
        <v>300</v>
      </c>
      <c r="F135" s="174" t="s">
        <v>301</v>
      </c>
      <c r="G135" s="175" t="s">
        <v>115</v>
      </c>
      <c r="H135" s="176">
        <v>1</v>
      </c>
      <c r="I135" s="177"/>
      <c r="J135" s="178">
        <f>ROUND(I135*H135,2)</f>
        <v>0</v>
      </c>
      <c r="K135" s="174" t="s">
        <v>116</v>
      </c>
      <c r="L135" s="40"/>
      <c r="M135" s="179" t="s">
        <v>19</v>
      </c>
      <c r="N135" s="180" t="s">
        <v>40</v>
      </c>
      <c r="O135" s="80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3" t="s">
        <v>117</v>
      </c>
      <c r="AT135" s="183" t="s">
        <v>112</v>
      </c>
      <c r="AU135" s="183" t="s">
        <v>77</v>
      </c>
      <c r="AY135" s="13" t="s">
        <v>118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3" t="s">
        <v>77</v>
      </c>
      <c r="BK135" s="184">
        <f>ROUND(I135*H135,2)</f>
        <v>0</v>
      </c>
      <c r="BL135" s="13" t="s">
        <v>117</v>
      </c>
      <c r="BM135" s="183" t="s">
        <v>339</v>
      </c>
    </row>
    <row r="136" s="11" customFormat="1" ht="25.92" customHeight="1">
      <c r="A136" s="11"/>
      <c r="B136" s="210"/>
      <c r="C136" s="211"/>
      <c r="D136" s="212" t="s">
        <v>68</v>
      </c>
      <c r="E136" s="213" t="s">
        <v>340</v>
      </c>
      <c r="F136" s="213" t="s">
        <v>341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SUM(P137:P138)</f>
        <v>0</v>
      </c>
      <c r="Q136" s="218"/>
      <c r="R136" s="219">
        <f>SUM(R137:R138)</f>
        <v>0</v>
      </c>
      <c r="S136" s="218"/>
      <c r="T136" s="220">
        <f>SUM(T137:T138)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21" t="s">
        <v>77</v>
      </c>
      <c r="AT136" s="222" t="s">
        <v>68</v>
      </c>
      <c r="AU136" s="222" t="s">
        <v>69</v>
      </c>
      <c r="AY136" s="221" t="s">
        <v>118</v>
      </c>
      <c r="BK136" s="223">
        <f>SUM(BK137:BK138)</f>
        <v>0</v>
      </c>
    </row>
    <row r="137" s="2" customFormat="1" ht="62.7" customHeight="1">
      <c r="A137" s="34"/>
      <c r="B137" s="35"/>
      <c r="C137" s="172" t="s">
        <v>205</v>
      </c>
      <c r="D137" s="172" t="s">
        <v>112</v>
      </c>
      <c r="E137" s="173" t="s">
        <v>130</v>
      </c>
      <c r="F137" s="174" t="s">
        <v>131</v>
      </c>
      <c r="G137" s="175" t="s">
        <v>132</v>
      </c>
      <c r="H137" s="176">
        <v>1200</v>
      </c>
      <c r="I137" s="177"/>
      <c r="J137" s="178">
        <f>ROUND(I137*H137,2)</f>
        <v>0</v>
      </c>
      <c r="K137" s="174" t="s">
        <v>116</v>
      </c>
      <c r="L137" s="40"/>
      <c r="M137" s="179" t="s">
        <v>19</v>
      </c>
      <c r="N137" s="180" t="s">
        <v>40</v>
      </c>
      <c r="O137" s="80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3" t="s">
        <v>117</v>
      </c>
      <c r="AT137" s="183" t="s">
        <v>112</v>
      </c>
      <c r="AU137" s="183" t="s">
        <v>77</v>
      </c>
      <c r="AY137" s="13" t="s">
        <v>118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3" t="s">
        <v>77</v>
      </c>
      <c r="BK137" s="184">
        <f>ROUND(I137*H137,2)</f>
        <v>0</v>
      </c>
      <c r="BL137" s="13" t="s">
        <v>117</v>
      </c>
      <c r="BM137" s="183" t="s">
        <v>342</v>
      </c>
    </row>
    <row r="138" s="2" customFormat="1" ht="24.15" customHeight="1">
      <c r="A138" s="34"/>
      <c r="B138" s="35"/>
      <c r="C138" s="172" t="s">
        <v>343</v>
      </c>
      <c r="D138" s="172" t="s">
        <v>112</v>
      </c>
      <c r="E138" s="173" t="s">
        <v>344</v>
      </c>
      <c r="F138" s="174" t="s">
        <v>345</v>
      </c>
      <c r="G138" s="175" t="s">
        <v>132</v>
      </c>
      <c r="H138" s="176">
        <v>1200</v>
      </c>
      <c r="I138" s="177"/>
      <c r="J138" s="178">
        <f>ROUND(I138*H138,2)</f>
        <v>0</v>
      </c>
      <c r="K138" s="174" t="s">
        <v>116</v>
      </c>
      <c r="L138" s="40"/>
      <c r="M138" s="224" t="s">
        <v>19</v>
      </c>
      <c r="N138" s="225" t="s">
        <v>40</v>
      </c>
      <c r="O138" s="20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3" t="s">
        <v>117</v>
      </c>
      <c r="AT138" s="183" t="s">
        <v>112</v>
      </c>
      <c r="AU138" s="183" t="s">
        <v>77</v>
      </c>
      <c r="AY138" s="13" t="s">
        <v>118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3" t="s">
        <v>77</v>
      </c>
      <c r="BK138" s="184">
        <f>ROUND(I138*H138,2)</f>
        <v>0</v>
      </c>
      <c r="BL138" s="13" t="s">
        <v>117</v>
      </c>
      <c r="BM138" s="183" t="s">
        <v>346</v>
      </c>
    </row>
    <row r="139" s="2" customFormat="1" ht="6.96" customHeight="1">
      <c r="A139" s="34"/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8Bv30xiDz+tUtYHkyN3ipBE6DOL2uJUJLzPSBYrMUsBYZ0oBYp/eg3X3eMwfW1KKgbg27QNQq0I4mvquozAq7A==" hashValue="D61RPE8pjDWztxgoviit8vVW4uS6gKUrkHknfqXm9P7IWg+OUph1k+LzQFLuhxNgOrJXnJj6XonT3LBg3kjbaA==" algorithmName="SHA-512" password="CC35"/>
  <autoFilter ref="C87:K13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79</v>
      </c>
    </row>
    <row r="4" hidden="1" s="1" customFormat="1" ht="24.96" customHeight="1">
      <c r="B4" s="16"/>
      <c r="D4" s="126" t="s">
        <v>92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stavby'!K6</f>
        <v>Cyklická údržba trati v úseku Třebovice v Čechách – Hoštejn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93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347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17. 5. 2023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27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28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27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30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27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32</v>
      </c>
      <c r="E23" s="34"/>
      <c r="F23" s="34"/>
      <c r="G23" s="34"/>
      <c r="H23" s="34"/>
      <c r="I23" s="128" t="s">
        <v>26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27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33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35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37</v>
      </c>
      <c r="G32" s="34"/>
      <c r="H32" s="34"/>
      <c r="I32" s="141" t="s">
        <v>36</v>
      </c>
      <c r="J32" s="141" t="s">
        <v>38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39</v>
      </c>
      <c r="E33" s="128" t="s">
        <v>40</v>
      </c>
      <c r="F33" s="143">
        <f>ROUND((SUM(BE79:BE90)),  2)</f>
        <v>0</v>
      </c>
      <c r="G33" s="34"/>
      <c r="H33" s="34"/>
      <c r="I33" s="144">
        <v>0.20999999999999999</v>
      </c>
      <c r="J33" s="143">
        <f>ROUND(((SUM(BE79:BE90))*I33),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41</v>
      </c>
      <c r="F34" s="143">
        <f>ROUND((SUM(BF79:BF90)),  2)</f>
        <v>0</v>
      </c>
      <c r="G34" s="34"/>
      <c r="H34" s="34"/>
      <c r="I34" s="144">
        <v>0.14999999999999999</v>
      </c>
      <c r="J34" s="143">
        <f>ROUND(((SUM(BF79:BF90))*I34),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42</v>
      </c>
      <c r="F35" s="143">
        <f>ROUND((SUM(BG79:BG90)),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43</v>
      </c>
      <c r="F36" s="143">
        <f>ROUND((SUM(BH79:BH90)),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44</v>
      </c>
      <c r="F37" s="143">
        <f>ROUND((SUM(BI79:BI90)),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95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Cyklická údržba trati v úseku Třebovice v Čechách – Hoštejn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93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05 - VON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17. 5. 2023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96</v>
      </c>
      <c r="D57" s="158"/>
      <c r="E57" s="158"/>
      <c r="F57" s="158"/>
      <c r="G57" s="158"/>
      <c r="H57" s="158"/>
      <c r="I57" s="158"/>
      <c r="J57" s="159" t="s">
        <v>97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98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99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Cyklická údržba trati v úseku Třebovice v Čechách – Hoštejn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93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05 - VON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17. 5. 2023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100</v>
      </c>
      <c r="D78" s="164" t="s">
        <v>54</v>
      </c>
      <c r="E78" s="164" t="s">
        <v>50</v>
      </c>
      <c r="F78" s="164" t="s">
        <v>51</v>
      </c>
      <c r="G78" s="164" t="s">
        <v>101</v>
      </c>
      <c r="H78" s="164" t="s">
        <v>102</v>
      </c>
      <c r="I78" s="164" t="s">
        <v>103</v>
      </c>
      <c r="J78" s="164" t="s">
        <v>97</v>
      </c>
      <c r="K78" s="165" t="s">
        <v>104</v>
      </c>
      <c r="L78" s="166"/>
      <c r="M78" s="88" t="s">
        <v>19</v>
      </c>
      <c r="N78" s="89" t="s">
        <v>39</v>
      </c>
      <c r="O78" s="89" t="s">
        <v>105</v>
      </c>
      <c r="P78" s="89" t="s">
        <v>106</v>
      </c>
      <c r="Q78" s="89" t="s">
        <v>107</v>
      </c>
      <c r="R78" s="89" t="s">
        <v>108</v>
      </c>
      <c r="S78" s="89" t="s">
        <v>109</v>
      </c>
      <c r="T78" s="90" t="s">
        <v>110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111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SUM(P80:P90)</f>
        <v>0</v>
      </c>
      <c r="Q79" s="92"/>
      <c r="R79" s="169">
        <f>SUM(R80:R90)</f>
        <v>0</v>
      </c>
      <c r="S79" s="92"/>
      <c r="T79" s="170">
        <f>SUM(T80:T90)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98</v>
      </c>
      <c r="BK79" s="171">
        <f>SUM(BK80:BK90)</f>
        <v>0</v>
      </c>
    </row>
    <row r="80" s="2" customFormat="1" ht="16.5" customHeight="1">
      <c r="A80" s="34"/>
      <c r="B80" s="35"/>
      <c r="C80" s="172" t="s">
        <v>77</v>
      </c>
      <c r="D80" s="172" t="s">
        <v>112</v>
      </c>
      <c r="E80" s="173" t="s">
        <v>348</v>
      </c>
      <c r="F80" s="174" t="s">
        <v>349</v>
      </c>
      <c r="G80" s="175" t="s">
        <v>350</v>
      </c>
      <c r="H80" s="228"/>
      <c r="I80" s="177"/>
      <c r="J80" s="178">
        <f>ROUND(I80*H80,2)</f>
        <v>0</v>
      </c>
      <c r="K80" s="174" t="s">
        <v>19</v>
      </c>
      <c r="L80" s="40"/>
      <c r="M80" s="179" t="s">
        <v>19</v>
      </c>
      <c r="N80" s="180" t="s">
        <v>40</v>
      </c>
      <c r="O80" s="80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3" t="s">
        <v>117</v>
      </c>
      <c r="AT80" s="183" t="s">
        <v>112</v>
      </c>
      <c r="AU80" s="183" t="s">
        <v>69</v>
      </c>
      <c r="AY80" s="13" t="s">
        <v>118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3" t="s">
        <v>77</v>
      </c>
      <c r="BK80" s="184">
        <f>ROUND(I80*H80,2)</f>
        <v>0</v>
      </c>
      <c r="BL80" s="13" t="s">
        <v>117</v>
      </c>
      <c r="BM80" s="183" t="s">
        <v>79</v>
      </c>
    </row>
    <row r="81" s="2" customFormat="1" ht="16.5" customHeight="1">
      <c r="A81" s="34"/>
      <c r="B81" s="35"/>
      <c r="C81" s="172" t="s">
        <v>79</v>
      </c>
      <c r="D81" s="172" t="s">
        <v>112</v>
      </c>
      <c r="E81" s="173" t="s">
        <v>351</v>
      </c>
      <c r="F81" s="174" t="s">
        <v>352</v>
      </c>
      <c r="G81" s="175" t="s">
        <v>350</v>
      </c>
      <c r="H81" s="228"/>
      <c r="I81" s="177"/>
      <c r="J81" s="178">
        <f>ROUND(I81*H81,2)</f>
        <v>0</v>
      </c>
      <c r="K81" s="174" t="s">
        <v>19</v>
      </c>
      <c r="L81" s="40"/>
      <c r="M81" s="179" t="s">
        <v>19</v>
      </c>
      <c r="N81" s="180" t="s">
        <v>40</v>
      </c>
      <c r="O81" s="80"/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3" t="s">
        <v>117</v>
      </c>
      <c r="AT81" s="183" t="s">
        <v>112</v>
      </c>
      <c r="AU81" s="183" t="s">
        <v>69</v>
      </c>
      <c r="AY81" s="13" t="s">
        <v>118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13" t="s">
        <v>77</v>
      </c>
      <c r="BK81" s="184">
        <f>ROUND(I81*H81,2)</f>
        <v>0</v>
      </c>
      <c r="BL81" s="13" t="s">
        <v>117</v>
      </c>
      <c r="BM81" s="183" t="s">
        <v>117</v>
      </c>
    </row>
    <row r="82" s="2" customFormat="1" ht="16.5" customHeight="1">
      <c r="A82" s="34"/>
      <c r="B82" s="35"/>
      <c r="C82" s="172" t="s">
        <v>125</v>
      </c>
      <c r="D82" s="172" t="s">
        <v>112</v>
      </c>
      <c r="E82" s="173" t="s">
        <v>353</v>
      </c>
      <c r="F82" s="174" t="s">
        <v>354</v>
      </c>
      <c r="G82" s="175" t="s">
        <v>350</v>
      </c>
      <c r="H82" s="228"/>
      <c r="I82" s="177"/>
      <c r="J82" s="178">
        <f>ROUND(I82*H82,2)</f>
        <v>0</v>
      </c>
      <c r="K82" s="174" t="s">
        <v>19</v>
      </c>
      <c r="L82" s="40"/>
      <c r="M82" s="179" t="s">
        <v>19</v>
      </c>
      <c r="N82" s="180" t="s">
        <v>40</v>
      </c>
      <c r="O82" s="8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3" t="s">
        <v>117</v>
      </c>
      <c r="AT82" s="183" t="s">
        <v>112</v>
      </c>
      <c r="AU82" s="183" t="s">
        <v>69</v>
      </c>
      <c r="AY82" s="13" t="s">
        <v>118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3" t="s">
        <v>77</v>
      </c>
      <c r="BK82" s="184">
        <f>ROUND(I82*H82,2)</f>
        <v>0</v>
      </c>
      <c r="BL82" s="13" t="s">
        <v>117</v>
      </c>
      <c r="BM82" s="183" t="s">
        <v>128</v>
      </c>
    </row>
    <row r="83" s="2" customFormat="1">
      <c r="A83" s="34"/>
      <c r="B83" s="35"/>
      <c r="C83" s="36"/>
      <c r="D83" s="185" t="s">
        <v>119</v>
      </c>
      <c r="E83" s="36"/>
      <c r="F83" s="186" t="s">
        <v>355</v>
      </c>
      <c r="G83" s="36"/>
      <c r="H83" s="36"/>
      <c r="I83" s="187"/>
      <c r="J83" s="36"/>
      <c r="K83" s="36"/>
      <c r="L83" s="40"/>
      <c r="M83" s="188"/>
      <c r="N83" s="189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119</v>
      </c>
      <c r="AU83" s="13" t="s">
        <v>69</v>
      </c>
    </row>
    <row r="84" s="2" customFormat="1" ht="16.5" customHeight="1">
      <c r="A84" s="34"/>
      <c r="B84" s="35"/>
      <c r="C84" s="172" t="s">
        <v>117</v>
      </c>
      <c r="D84" s="172" t="s">
        <v>112</v>
      </c>
      <c r="E84" s="173" t="s">
        <v>356</v>
      </c>
      <c r="F84" s="174" t="s">
        <v>357</v>
      </c>
      <c r="G84" s="175" t="s">
        <v>350</v>
      </c>
      <c r="H84" s="228"/>
      <c r="I84" s="177"/>
      <c r="J84" s="178">
        <f>ROUND(I84*H84,2)</f>
        <v>0</v>
      </c>
      <c r="K84" s="174" t="s">
        <v>19</v>
      </c>
      <c r="L84" s="40"/>
      <c r="M84" s="179" t="s">
        <v>19</v>
      </c>
      <c r="N84" s="180" t="s">
        <v>40</v>
      </c>
      <c r="O84" s="8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3" t="s">
        <v>117</v>
      </c>
      <c r="AT84" s="183" t="s">
        <v>112</v>
      </c>
      <c r="AU84" s="183" t="s">
        <v>69</v>
      </c>
      <c r="AY84" s="13" t="s">
        <v>118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3" t="s">
        <v>77</v>
      </c>
      <c r="BK84" s="184">
        <f>ROUND(I84*H84,2)</f>
        <v>0</v>
      </c>
      <c r="BL84" s="13" t="s">
        <v>117</v>
      </c>
      <c r="BM84" s="183" t="s">
        <v>133</v>
      </c>
    </row>
    <row r="85" s="2" customFormat="1" ht="16.5" customHeight="1">
      <c r="A85" s="34"/>
      <c r="B85" s="35"/>
      <c r="C85" s="172" t="s">
        <v>135</v>
      </c>
      <c r="D85" s="172" t="s">
        <v>112</v>
      </c>
      <c r="E85" s="173" t="s">
        <v>358</v>
      </c>
      <c r="F85" s="174" t="s">
        <v>359</v>
      </c>
      <c r="G85" s="175" t="s">
        <v>350</v>
      </c>
      <c r="H85" s="228"/>
      <c r="I85" s="177"/>
      <c r="J85" s="178">
        <f>ROUND(I85*H85,2)</f>
        <v>0</v>
      </c>
      <c r="K85" s="174" t="s">
        <v>19</v>
      </c>
      <c r="L85" s="40"/>
      <c r="M85" s="179" t="s">
        <v>19</v>
      </c>
      <c r="N85" s="180" t="s">
        <v>40</v>
      </c>
      <c r="O85" s="80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3" t="s">
        <v>117</v>
      </c>
      <c r="AT85" s="183" t="s">
        <v>112</v>
      </c>
      <c r="AU85" s="183" t="s">
        <v>69</v>
      </c>
      <c r="AY85" s="13" t="s">
        <v>118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3" t="s">
        <v>77</v>
      </c>
      <c r="BK85" s="184">
        <f>ROUND(I85*H85,2)</f>
        <v>0</v>
      </c>
      <c r="BL85" s="13" t="s">
        <v>117</v>
      </c>
      <c r="BM85" s="183" t="s">
        <v>138</v>
      </c>
    </row>
    <row r="86" s="2" customFormat="1" ht="16.5" customHeight="1">
      <c r="A86" s="34"/>
      <c r="B86" s="35"/>
      <c r="C86" s="172" t="s">
        <v>128</v>
      </c>
      <c r="D86" s="172" t="s">
        <v>112</v>
      </c>
      <c r="E86" s="173" t="s">
        <v>360</v>
      </c>
      <c r="F86" s="174" t="s">
        <v>361</v>
      </c>
      <c r="G86" s="175" t="s">
        <v>350</v>
      </c>
      <c r="H86" s="228"/>
      <c r="I86" s="177"/>
      <c r="J86" s="178">
        <f>ROUND(I86*H86,2)</f>
        <v>0</v>
      </c>
      <c r="K86" s="174" t="s">
        <v>116</v>
      </c>
      <c r="L86" s="40"/>
      <c r="M86" s="179" t="s">
        <v>19</v>
      </c>
      <c r="N86" s="180" t="s">
        <v>40</v>
      </c>
      <c r="O86" s="80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3" t="s">
        <v>117</v>
      </c>
      <c r="AT86" s="183" t="s">
        <v>112</v>
      </c>
      <c r="AU86" s="183" t="s">
        <v>69</v>
      </c>
      <c r="AY86" s="13" t="s">
        <v>118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3" t="s">
        <v>77</v>
      </c>
      <c r="BK86" s="184">
        <f>ROUND(I86*H86,2)</f>
        <v>0</v>
      </c>
      <c r="BL86" s="13" t="s">
        <v>117</v>
      </c>
      <c r="BM86" s="183" t="s">
        <v>143</v>
      </c>
    </row>
    <row r="87" s="2" customFormat="1" ht="16.5" customHeight="1">
      <c r="A87" s="34"/>
      <c r="B87" s="35"/>
      <c r="C87" s="172" t="s">
        <v>145</v>
      </c>
      <c r="D87" s="172" t="s">
        <v>112</v>
      </c>
      <c r="E87" s="173" t="s">
        <v>362</v>
      </c>
      <c r="F87" s="174" t="s">
        <v>363</v>
      </c>
      <c r="G87" s="175" t="s">
        <v>364</v>
      </c>
      <c r="H87" s="176">
        <v>1</v>
      </c>
      <c r="I87" s="177"/>
      <c r="J87" s="178">
        <f>ROUND(I87*H87,2)</f>
        <v>0</v>
      </c>
      <c r="K87" s="174" t="s">
        <v>19</v>
      </c>
      <c r="L87" s="40"/>
      <c r="M87" s="179" t="s">
        <v>19</v>
      </c>
      <c r="N87" s="180" t="s">
        <v>40</v>
      </c>
      <c r="O87" s="80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3" t="s">
        <v>117</v>
      </c>
      <c r="AT87" s="183" t="s">
        <v>112</v>
      </c>
      <c r="AU87" s="183" t="s">
        <v>69</v>
      </c>
      <c r="AY87" s="13" t="s">
        <v>118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3" t="s">
        <v>77</v>
      </c>
      <c r="BK87" s="184">
        <f>ROUND(I87*H87,2)</f>
        <v>0</v>
      </c>
      <c r="BL87" s="13" t="s">
        <v>117</v>
      </c>
      <c r="BM87" s="183" t="s">
        <v>148</v>
      </c>
    </row>
    <row r="88" s="2" customFormat="1">
      <c r="A88" s="34"/>
      <c r="B88" s="35"/>
      <c r="C88" s="36"/>
      <c r="D88" s="185" t="s">
        <v>119</v>
      </c>
      <c r="E88" s="36"/>
      <c r="F88" s="186" t="s">
        <v>365</v>
      </c>
      <c r="G88" s="36"/>
      <c r="H88" s="36"/>
      <c r="I88" s="187"/>
      <c r="J88" s="36"/>
      <c r="K88" s="36"/>
      <c r="L88" s="40"/>
      <c r="M88" s="188"/>
      <c r="N88" s="189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119</v>
      </c>
      <c r="AU88" s="13" t="s">
        <v>69</v>
      </c>
    </row>
    <row r="89" s="2" customFormat="1" ht="44.25" customHeight="1">
      <c r="A89" s="34"/>
      <c r="B89" s="35"/>
      <c r="C89" s="172" t="s">
        <v>69</v>
      </c>
      <c r="D89" s="172" t="s">
        <v>112</v>
      </c>
      <c r="E89" s="173" t="s">
        <v>366</v>
      </c>
      <c r="F89" s="174" t="s">
        <v>367</v>
      </c>
      <c r="G89" s="175" t="s">
        <v>115</v>
      </c>
      <c r="H89" s="176">
        <v>6</v>
      </c>
      <c r="I89" s="177"/>
      <c r="J89" s="178">
        <f>ROUND(I89*H89,2)</f>
        <v>0</v>
      </c>
      <c r="K89" s="174" t="s">
        <v>116</v>
      </c>
      <c r="L89" s="40"/>
      <c r="M89" s="179" t="s">
        <v>19</v>
      </c>
      <c r="N89" s="180" t="s">
        <v>40</v>
      </c>
      <c r="O89" s="80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3" t="s">
        <v>117</v>
      </c>
      <c r="AT89" s="183" t="s">
        <v>112</v>
      </c>
      <c r="AU89" s="183" t="s">
        <v>69</v>
      </c>
      <c r="AY89" s="13" t="s">
        <v>118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3" t="s">
        <v>77</v>
      </c>
      <c r="BK89" s="184">
        <f>ROUND(I89*H89,2)</f>
        <v>0</v>
      </c>
      <c r="BL89" s="13" t="s">
        <v>117</v>
      </c>
      <c r="BM89" s="183" t="s">
        <v>151</v>
      </c>
    </row>
    <row r="90" s="2" customFormat="1">
      <c r="A90" s="34"/>
      <c r="B90" s="35"/>
      <c r="C90" s="36"/>
      <c r="D90" s="185" t="s">
        <v>119</v>
      </c>
      <c r="E90" s="36"/>
      <c r="F90" s="186" t="s">
        <v>368</v>
      </c>
      <c r="G90" s="36"/>
      <c r="H90" s="36"/>
      <c r="I90" s="187"/>
      <c r="J90" s="36"/>
      <c r="K90" s="36"/>
      <c r="L90" s="40"/>
      <c r="M90" s="200"/>
      <c r="N90" s="201"/>
      <c r="O90" s="202"/>
      <c r="P90" s="202"/>
      <c r="Q90" s="202"/>
      <c r="R90" s="202"/>
      <c r="S90" s="202"/>
      <c r="T90" s="203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119</v>
      </c>
      <c r="AU90" s="13" t="s">
        <v>69</v>
      </c>
    </row>
    <row r="91" s="2" customFormat="1" ht="6.96" customHeight="1">
      <c r="A91" s="34"/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40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sheet="1" autoFilter="0" formatColumns="0" formatRows="0" objects="1" scenarios="1" spinCount="100000" saltValue="balYXJtakGAqejFGo9gH8SVraG3p4vZ4pM939YEeoCWOC8kyEpmkPCgRFmv6VeK767Du7iNbm7YF6RCSnZzMIw==" hashValue="WLtZVVJFswZeRbnZ29LL/6USQ4Jwh0kl1afyq5Kxd5RcKFiV8LQIg1KMI2rhHLqVeAlcg3hOJv18DyUnn+XJew==" algorithmName="SHA-512" password="CC35"/>
  <autoFilter ref="C78:K9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2023-05-17T06:08:42Z</dcterms:created>
  <dcterms:modified xsi:type="dcterms:W3CDTF">2023-05-17T06:08:48Z</dcterms:modified>
</cp:coreProperties>
</file>