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5"/>
  </bookViews>
  <sheets>
    <sheet name="PS 65-14-01.1" sheetId="2" r:id="rId1"/>
  </sheets>
  <calcPr calcId="145621"/>
  <webPublishing codePage="0"/>
</workbook>
</file>

<file path=xl/calcChain.xml><?xml version="1.0" encoding="utf-8"?>
<calcChain xmlns="http://schemas.openxmlformats.org/spreadsheetml/2006/main">
  <c r="I512" i="2" l="1"/>
  <c r="O512" i="2" s="1"/>
  <c r="I508" i="2"/>
  <c r="O508" i="2" s="1"/>
  <c r="I504" i="2"/>
  <c r="O504" i="2" s="1"/>
  <c r="I500" i="2"/>
  <c r="O500" i="2" s="1"/>
  <c r="I496" i="2"/>
  <c r="O496" i="2" s="1"/>
  <c r="O492" i="2"/>
  <c r="I492" i="2"/>
  <c r="I488" i="2"/>
  <c r="O488" i="2" s="1"/>
  <c r="I484" i="2"/>
  <c r="O484" i="2" s="1"/>
  <c r="I480" i="2"/>
  <c r="O480" i="2" s="1"/>
  <c r="O476" i="2"/>
  <c r="I476" i="2"/>
  <c r="O472" i="2"/>
  <c r="I472" i="2"/>
  <c r="I468" i="2"/>
  <c r="O468" i="2" s="1"/>
  <c r="I464" i="2"/>
  <c r="O464" i="2" s="1"/>
  <c r="I460" i="2"/>
  <c r="O460" i="2" s="1"/>
  <c r="O456" i="2"/>
  <c r="I456" i="2"/>
  <c r="I452" i="2"/>
  <c r="O452" i="2" s="1"/>
  <c r="I448" i="2"/>
  <c r="O448" i="2" s="1"/>
  <c r="I444" i="2"/>
  <c r="O444" i="2" s="1"/>
  <c r="I440" i="2"/>
  <c r="O440" i="2" s="1"/>
  <c r="I436" i="2"/>
  <c r="O436" i="2" s="1"/>
  <c r="I432" i="2"/>
  <c r="O432" i="2" s="1"/>
  <c r="O428" i="2"/>
  <c r="I428" i="2"/>
  <c r="I424" i="2"/>
  <c r="O424" i="2" s="1"/>
  <c r="I420" i="2"/>
  <c r="O420" i="2" s="1"/>
  <c r="I416" i="2"/>
  <c r="O416" i="2" s="1"/>
  <c r="O412" i="2"/>
  <c r="I412" i="2"/>
  <c r="O408" i="2"/>
  <c r="I408" i="2"/>
  <c r="I404" i="2"/>
  <c r="O404" i="2" s="1"/>
  <c r="I400" i="2"/>
  <c r="O400" i="2" s="1"/>
  <c r="I396" i="2"/>
  <c r="O396" i="2" s="1"/>
  <c r="O392" i="2"/>
  <c r="I392" i="2"/>
  <c r="I388" i="2"/>
  <c r="O388" i="2" s="1"/>
  <c r="I384" i="2"/>
  <c r="O384" i="2" s="1"/>
  <c r="I380" i="2"/>
  <c r="O380" i="2" s="1"/>
  <c r="I376" i="2"/>
  <c r="O376" i="2" s="1"/>
  <c r="I372" i="2"/>
  <c r="O372" i="2" s="1"/>
  <c r="I368" i="2"/>
  <c r="O368" i="2" s="1"/>
  <c r="O364" i="2"/>
  <c r="I364" i="2"/>
  <c r="I360" i="2"/>
  <c r="O360" i="2" s="1"/>
  <c r="I356" i="2"/>
  <c r="O356" i="2" s="1"/>
  <c r="I352" i="2"/>
  <c r="O352" i="2" s="1"/>
  <c r="O348" i="2"/>
  <c r="I348" i="2"/>
  <c r="O344" i="2"/>
  <c r="I344" i="2"/>
  <c r="I340" i="2"/>
  <c r="O340" i="2" s="1"/>
  <c r="I336" i="2"/>
  <c r="O336" i="2" s="1"/>
  <c r="I332" i="2"/>
  <c r="O332" i="2" s="1"/>
  <c r="O328" i="2"/>
  <c r="I328" i="2"/>
  <c r="I324" i="2"/>
  <c r="O324" i="2" s="1"/>
  <c r="I320" i="2"/>
  <c r="O320" i="2" s="1"/>
  <c r="I316" i="2"/>
  <c r="O316" i="2" s="1"/>
  <c r="I312" i="2"/>
  <c r="O312" i="2" s="1"/>
  <c r="I308" i="2"/>
  <c r="O308" i="2" s="1"/>
  <c r="I304" i="2"/>
  <c r="O304" i="2" s="1"/>
  <c r="O300" i="2"/>
  <c r="I300" i="2"/>
  <c r="I296" i="2"/>
  <c r="O296" i="2" s="1"/>
  <c r="I292" i="2"/>
  <c r="O292" i="2" s="1"/>
  <c r="I288" i="2"/>
  <c r="O288" i="2" s="1"/>
  <c r="O284" i="2"/>
  <c r="I284" i="2"/>
  <c r="O280" i="2"/>
  <c r="I280" i="2"/>
  <c r="I276" i="2"/>
  <c r="O276" i="2" s="1"/>
  <c r="I272" i="2"/>
  <c r="O272" i="2" s="1"/>
  <c r="I268" i="2"/>
  <c r="O268" i="2" s="1"/>
  <c r="O264" i="2"/>
  <c r="I264" i="2"/>
  <c r="I260" i="2"/>
  <c r="O260" i="2" s="1"/>
  <c r="I256" i="2"/>
  <c r="O256" i="2" s="1"/>
  <c r="I252" i="2"/>
  <c r="O252" i="2" s="1"/>
  <c r="I248" i="2"/>
  <c r="O248" i="2" s="1"/>
  <c r="I244" i="2"/>
  <c r="O244" i="2" s="1"/>
  <c r="I240" i="2"/>
  <c r="O240" i="2" s="1"/>
  <c r="O236" i="2"/>
  <c r="I236" i="2"/>
  <c r="I232" i="2"/>
  <c r="O232" i="2" s="1"/>
  <c r="I228" i="2"/>
  <c r="O228" i="2" s="1"/>
  <c r="I224" i="2"/>
  <c r="O224" i="2" s="1"/>
  <c r="O220" i="2"/>
  <c r="I220" i="2"/>
  <c r="O216" i="2"/>
  <c r="I216" i="2"/>
  <c r="I212" i="2"/>
  <c r="O212" i="2" s="1"/>
  <c r="I208" i="2"/>
  <c r="O208" i="2" s="1"/>
  <c r="I204" i="2"/>
  <c r="O204" i="2" s="1"/>
  <c r="O200" i="2"/>
  <c r="I200" i="2"/>
  <c r="I196" i="2"/>
  <c r="O196" i="2" s="1"/>
  <c r="I192" i="2"/>
  <c r="O192" i="2" s="1"/>
  <c r="I188" i="2"/>
  <c r="O188" i="2" s="1"/>
  <c r="I184" i="2"/>
  <c r="O184" i="2" s="1"/>
  <c r="I180" i="2"/>
  <c r="O180" i="2" s="1"/>
  <c r="I176" i="2"/>
  <c r="O176" i="2" s="1"/>
  <c r="O172" i="2"/>
  <c r="I172" i="2"/>
  <c r="I168" i="2"/>
  <c r="I163" i="2"/>
  <c r="O163" i="2" s="1"/>
  <c r="I159" i="2"/>
  <c r="O159" i="2" s="1"/>
  <c r="I155" i="2"/>
  <c r="O155" i="2" s="1"/>
  <c r="I151" i="2"/>
  <c r="O151" i="2" s="1"/>
  <c r="I147" i="2"/>
  <c r="I142" i="2"/>
  <c r="O142" i="2" s="1"/>
  <c r="I138" i="2"/>
  <c r="O138" i="2" s="1"/>
  <c r="I134" i="2"/>
  <c r="O134" i="2" s="1"/>
  <c r="I130" i="2"/>
  <c r="O130" i="2" s="1"/>
  <c r="I126" i="2"/>
  <c r="O126" i="2" s="1"/>
  <c r="I122" i="2"/>
  <c r="O122" i="2" s="1"/>
  <c r="I118" i="2"/>
  <c r="O118" i="2" s="1"/>
  <c r="I114" i="2"/>
  <c r="O114" i="2" s="1"/>
  <c r="I110" i="2"/>
  <c r="O110" i="2" s="1"/>
  <c r="I106" i="2"/>
  <c r="O106" i="2" s="1"/>
  <c r="I102" i="2"/>
  <c r="O102" i="2" s="1"/>
  <c r="I98" i="2"/>
  <c r="O98" i="2" s="1"/>
  <c r="I94" i="2"/>
  <c r="O94" i="2" s="1"/>
  <c r="I90" i="2"/>
  <c r="O90" i="2" s="1"/>
  <c r="I86" i="2"/>
  <c r="O86" i="2" s="1"/>
  <c r="I82" i="2"/>
  <c r="O82" i="2" s="1"/>
  <c r="I78" i="2"/>
  <c r="O78" i="2" s="1"/>
  <c r="I74" i="2"/>
  <c r="O74" i="2" s="1"/>
  <c r="I70" i="2"/>
  <c r="I65" i="2"/>
  <c r="Q64" i="2" s="1"/>
  <c r="I64" i="2" s="1"/>
  <c r="I60" i="2"/>
  <c r="O60" i="2" s="1"/>
  <c r="R59" i="2" s="1"/>
  <c r="O59" i="2" s="1"/>
  <c r="I55" i="2"/>
  <c r="O55" i="2" s="1"/>
  <c r="R54" i="2" s="1"/>
  <c r="O54" i="2" s="1"/>
  <c r="I50" i="2"/>
  <c r="Q49" i="2" s="1"/>
  <c r="I49" i="2" s="1"/>
  <c r="O45" i="2"/>
  <c r="I45" i="2"/>
  <c r="I41" i="2"/>
  <c r="Q40" i="2" s="1"/>
  <c r="I40" i="2" s="1"/>
  <c r="I36" i="2"/>
  <c r="O36" i="2" s="1"/>
  <c r="I32" i="2"/>
  <c r="O32" i="2" s="1"/>
  <c r="I28" i="2"/>
  <c r="O28" i="2" s="1"/>
  <c r="I24" i="2"/>
  <c r="O24" i="2" s="1"/>
  <c r="I19" i="2"/>
  <c r="O19" i="2" s="1"/>
  <c r="I15" i="2"/>
  <c r="O15" i="2" s="1"/>
  <c r="I11" i="2"/>
  <c r="Q10" i="2" s="1"/>
  <c r="I10" i="2" s="1"/>
  <c r="Q167" i="2" l="1"/>
  <c r="I167" i="2" s="1"/>
  <c r="O168" i="2"/>
  <c r="Q146" i="2"/>
  <c r="I146" i="2" s="1"/>
  <c r="O147" i="2"/>
  <c r="Q69" i="2"/>
  <c r="I69" i="2" s="1"/>
  <c r="O70" i="2"/>
  <c r="R69" i="2" s="1"/>
  <c r="O69" i="2" s="1"/>
  <c r="O65" i="2"/>
  <c r="R64" i="2" s="1"/>
  <c r="O64" i="2" s="1"/>
  <c r="Q54" i="2"/>
  <c r="I54" i="2" s="1"/>
  <c r="O50" i="2"/>
  <c r="R49" i="2" s="1"/>
  <c r="O49" i="2" s="1"/>
  <c r="O41" i="2"/>
  <c r="R40" i="2" s="1"/>
  <c r="O40" i="2" s="1"/>
  <c r="R23" i="2"/>
  <c r="O23" i="2" s="1"/>
  <c r="O11" i="2"/>
  <c r="R10" i="2" s="1"/>
  <c r="O10" i="2" s="1"/>
  <c r="R146" i="2"/>
  <c r="O146" i="2" s="1"/>
  <c r="R167" i="2"/>
  <c r="O167" i="2" s="1"/>
  <c r="Q23" i="2"/>
  <c r="I23" i="2" s="1"/>
  <c r="Q59" i="2"/>
  <c r="I59" i="2" s="1"/>
  <c r="I3" i="2" l="1"/>
  <c r="O2" i="2"/>
</calcChain>
</file>

<file path=xl/sharedStrings.xml><?xml version="1.0" encoding="utf-8"?>
<sst xmlns="http://schemas.openxmlformats.org/spreadsheetml/2006/main" count="1815" uniqueCount="493">
  <si>
    <t>Firma: MORAVIA CONSULT Olomouc a.s.</t>
  </si>
  <si>
    <t>ASPE10</t>
  </si>
  <si>
    <t>S</t>
  </si>
  <si>
    <t>Soupis prací objektu</t>
  </si>
  <si>
    <t xml:space="preserve">Stavba: </t>
  </si>
  <si>
    <t>18-047-235-XX</t>
  </si>
  <si>
    <t>Lipník n.B. - Drahotuše, BC - SOUTĚŽ</t>
  </si>
  <si>
    <t>O</t>
  </si>
  <si>
    <t>Objekt:</t>
  </si>
  <si>
    <t>D.1.2.1</t>
  </si>
  <si>
    <t>Místní kabelizace včetně přenosových systémů</t>
  </si>
  <si>
    <t>O1</t>
  </si>
  <si>
    <t>PS 65-14-01</t>
  </si>
  <si>
    <t>Lipník nad Bečvou - Drahotuše, DOK a TK</t>
  </si>
  <si>
    <t>O2</t>
  </si>
  <si>
    <t>Rozpočet:</t>
  </si>
  <si>
    <t>0,00</t>
  </si>
  <si>
    <t>15,00</t>
  </si>
  <si>
    <t>21,00</t>
  </si>
  <si>
    <t>3</t>
  </si>
  <si>
    <t>2</t>
  </si>
  <si>
    <t>PS 65-14-01.1</t>
  </si>
  <si>
    <t>Lipník nad Bečvou - Drahotuše, DOK a TK - část SŽ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</si>
  <si>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</si>
  <si>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</si>
  <si>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</si>
  <si>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</si>
  <si>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</si>
  <si>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</si>
  <si>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</si>
  <si>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</si>
  <si>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</si>
  <si>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</si>
  <si>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</si>
  <si>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</si>
  <si>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</si>
  <si>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</si>
  <si>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</si>
  <si>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</si>
  <si>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</si>
  <si>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</si>
  <si>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</si>
  <si>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</si>
  <si>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</si>
  <si>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</si>
  <si>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113</t>
  </si>
  <si>
    <t>R015111</t>
  </si>
  <si>
    <t>901</t>
  </si>
  <si>
    <t>NEOCEŇOVAT - POPLATKY ZA LIKVIDACŮ ODPADŮ NEKONTAMINOVANÝCH - 17 05 04 VYTĚŽENÉ ZEMINY A HORNINY - I. TŘÍDA - TĚŽITELNOSTI VČ. DOPRAVY NA SKLÁDKU A MANIPULACE</t>
  </si>
  <si>
    <t>T</t>
  </si>
  <si>
    <t>R</t>
  </si>
  <si>
    <t>PP</t>
  </si>
  <si>
    <t>Evidenční položka</t>
  </si>
  <si>
    <t>VV</t>
  </si>
  <si>
    <t/>
  </si>
  <si>
    <t>TS</t>
  </si>
  <si>
    <t>1. Položka obsahuje:   - veškeré poplatky provozovateli skládky, recyklační linky nebo jiného zařízení na zpracování nebo likvidaci odpadů související s převzetím, uložením, zpracováním nebo likvidací odpadu       
- náklady spojené s dopravou odpadu z místa stavby na místo převzetí provozovatelem skládky, recyklační linky nebo jiného zařízení na zpracování a likvidaci odpadů, veškerou manipulaci s odpadem 2. Způsob měření:       
Tunou se rozumí hmotnost odpadu vytříděného v souladu se zákonem č. 185/2001 Sb., o nakládání s odpady, v platném znění.</t>
  </si>
  <si>
    <t>114</t>
  </si>
  <si>
    <t>R029111</t>
  </si>
  <si>
    <t>OSTATNÍ POŽADAVKY - GEODETICKÉ ZAMĚŘENÍ</t>
  </si>
  <si>
    <t>HM</t>
  </si>
  <si>
    <t>Zahrnuje veškeré náklady spojené s objednatelem požadovanými pracemi.</t>
  </si>
  <si>
    <t>115</t>
  </si>
  <si>
    <t>R029131</t>
  </si>
  <si>
    <t>VYTYČENÍ TRASY KABELOVÉHO VEDENÍ V OBVODU ŽELEZNIČNÍ STANICE</t>
  </si>
  <si>
    <t>KM</t>
  </si>
  <si>
    <t>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</si>
  <si>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13</t>
  </si>
  <si>
    <t>Hloubené vykopávky</t>
  </si>
  <si>
    <t>131831</t>
  </si>
  <si>
    <t>HLOUBENÍ JAM ZAPAŽ I NEPAŽ TŘ. II, ODVOZ DO 1KM</t>
  </si>
  <si>
    <t>M3</t>
  </si>
  <si>
    <t>2022_OTSKP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</si>
  <si>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eventuelně nutné druhotné rozpojení odstřelené horniny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</si>
  <si>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13183B</t>
  </si>
  <si>
    <t>HLOUBENÍ JAM ZAPAŽ I NEPAŽ TŘ. II - DOPRAVA</t>
  </si>
  <si>
    <t>M3KM</t>
  </si>
  <si>
    <t>Položka zahrnuje samostatnou dopravu zeminy. Množství se určí jako součin kubatutry [m3] a požadované vzdálenosti [km].</t>
  </si>
  <si>
    <t>132831</t>
  </si>
  <si>
    <t>HLOUBENÍ RÝH ŠÍŘ DO 2M PAŽ I NEPAŽ TŘ. II, ODVOZ DO 1KM</t>
  </si>
  <si>
    <t>13283B</t>
  </si>
  <si>
    <t>HLOUBENÍ RÝH ŠÍŘ DO 2M PAŽ I NEPAŽ TŘ. II - DOPRAVA</t>
  </si>
  <si>
    <t>14</t>
  </si>
  <si>
    <t>Ražení a protlačování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</si>
  <si>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</si>
  <si>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</si>
  <si>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</si>
  <si>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</si>
  <si>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116</t>
  </si>
  <si>
    <t>R141731</t>
  </si>
  <si>
    <t>Podchod pod kolejí, vozovkou metodou horizontálně řízeného vrtu do fí.chráničky 20cm</t>
  </si>
  <si>
    <t>Položka obsahuje veškeré práce a materiál obsažený v názvu položky.</t>
  </si>
  <si>
    <t>17</t>
  </si>
  <si>
    <t>Konstrukce ze zemin</t>
  </si>
  <si>
    <t>17411</t>
  </si>
  <si>
    <t>ZÁSYP JAM A RÝH ZEMINOU SE ZHUTNĚNÍM</t>
  </si>
  <si>
    <t>položka zahrnuje:   
- kompletní provedení zemní konstrukce vč. výběru vhodného materiálu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</si>
  <si>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18</t>
  </si>
  <si>
    <t>Povrchové úpravy terénu (i vegetační)</t>
  </si>
  <si>
    <t>7</t>
  </si>
  <si>
    <t>18215</t>
  </si>
  <si>
    <t>ÚPRAVA POVRCHŮ SROVNÁNÍM ÚZEMÍ V TL DO 0,50M</t>
  </si>
  <si>
    <t>M2</t>
  </si>
  <si>
    <t>položka zahrnuje srovnání výškových rozdílů terénu</t>
  </si>
  <si>
    <t>Vodorovné konstrukce</t>
  </si>
  <si>
    <t>8</t>
  </si>
  <si>
    <t>465922</t>
  </si>
  <si>
    <t>DLAŽBY Z BETONOVÝCH DLAŽDIC NA MC</t>
  </si>
  <si>
    <t>- úpravu podkladu   
- zřízení spojovací vrstvy   
- zřízení lože dlažby z předepsaného materiálu   
- dodávku a uložení dlažby, ev. předlažby, do předepsaného tvaru z pohledové úpravy   
- spárování, těsnění, tmelení a vyplnění spar případně s vyklínováním   
- úprava povrchu pro odvedení srážkové vody</t>
  </si>
  <si>
    <t>Komunikace</t>
  </si>
  <si>
    <t>587205</t>
  </si>
  <si>
    <t>PŘEDLÁŽDĚNÍ KRYTU Z BETONOVÝCH DLAŽDIC</t>
  </si>
  <si>
    <t>- pod pojmem *předláždění* se rozumí rozebrání stávající dlažby a pokládka dlažby ze stávajícího dlažebního materiálu (bez dodávky nového)   
- zahrnuje nezbytnou manipulaci s tímto materiálem (nakládání, doprava, složení, očištění)   
- dodání a rozprostření materiálu pro lože a jeho tloušťku předepsanou dokumentací a pro předepsanou výplň spar   
- eventuelní doplnění plochy s použitím nového materiálu se vykazuje v položce č.582</t>
  </si>
  <si>
    <t>70</t>
  </si>
  <si>
    <t>Všeobecné práce pro silnoproud a slaboproud</t>
  </si>
  <si>
    <t>701001</t>
  </si>
  <si>
    <t>OZNAČOVACÍ ŠTÍTEK KABELOVÉHO VEDENÍ, SPOJKY NEBO KABELOVÉ SKŘÍNĚ (VČETNĚ OBJÍMKY)</t>
  </si>
  <si>
    <t>kus</t>
  </si>
  <si>
    <t>1. Položka obsahuje:   
 – veškeré práce a materiál obsažený v názvu položky   
2. Položka neobsahuje:   
 X   
3. Způsob měření:   
Udává se počet kusů kompletní konstrukce nebo práce.</t>
  </si>
  <si>
    <t>701003</t>
  </si>
  <si>
    <t>BETONOVÝ OZNAČNÍK</t>
  </si>
  <si>
    <t>12</t>
  </si>
  <si>
    <t>701004</t>
  </si>
  <si>
    <t>VYHLEDÁVACÍ MARKER ZEMNÍ</t>
  </si>
  <si>
    <t>701005</t>
  </si>
  <si>
    <t>VYHLEDÁVACÍ MARKER ZEMNÍ S MOŽNOSTÍ ZÁPISU</t>
  </si>
  <si>
    <t>701CFAR</t>
  </si>
  <si>
    <t>Zřízení kab.lože z prosáté zeminy bez zakrytí v rýze do š.65cm, tl.vrstvy 5cm</t>
  </si>
  <si>
    <t>Technická specifikace položky odpovídá příslušné cenové soustavě.</t>
  </si>
  <si>
    <t>15</t>
  </si>
  <si>
    <t>702111</t>
  </si>
  <si>
    <t>KABELOVÝ ŽLAB ZEMNÍ VČETNĚ KRYTU SVĚTLÉ ŠÍŘKY DO 120 MM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</si>
  <si>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Měří se metr délkový.</t>
  </si>
  <si>
    <t>16</t>
  </si>
  <si>
    <t>702112</t>
  </si>
  <si>
    <t>KABELOVÝ ŽLAB ZEMNÍ VČETNĚ KRYTU SVĚTLÉ ŠÍŘKY PŘES 120 DO 250 MM</t>
  </si>
  <si>
    <t>702113</t>
  </si>
  <si>
    <t>KABELOVÝ ŽLAB ZEMNÍ VČETNĚ KRYTU SVĚTLÉ ŠÍŘKY PŘES 250 MM</t>
  </si>
  <si>
    <t>702212</t>
  </si>
  <si>
    <t>KABELOVÁ CHRÁNIČKA ZEMNÍ DN PŘES 100 DO 200 MM</t>
  </si>
  <si>
    <t>1. Položka obsahuje:   
 – proražení otvoru zdivem o průřezu od 0,01 do 0,025m2   
 – úpravu a začištění omítky po montáži vedení   
 – pomocné mechanismy   
2. Položka neobsahuje:   
 – protipožární ucpávku   
3. Způsob měření:   
Udává se počet kusů kompletní konstrukce nebo práce.</t>
  </si>
  <si>
    <t>19</t>
  </si>
  <si>
    <t>702312</t>
  </si>
  <si>
    <t>ZAKRYTÍ KABELŮ VÝSTRAŽNOU FÓLIÍ ŠÍŘKY PŘES 20 DO 40 CM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</si>
  <si>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  
2. Položka neobsahuje:   
 X   
3. Způsob měření:   
Udává se počet sad, které se skládají z předepsaných dílů, jež tvoří požadovaný celek, za každý započatý měsíc pronájmu.</t>
  </si>
  <si>
    <t>20</t>
  </si>
  <si>
    <t>702313</t>
  </si>
  <si>
    <t>ZAKRYTÍ KABELŮ VÝSTRAŽNOU FÓLIÍ ŠÍŘKY PŘES 40 CM</t>
  </si>
  <si>
    <t>1. Položka obsahuje:   
 – kompletní montáž, návrh, rozměření, upevnění, začištění, sváření, vrtání, řezání, spojování a pod.    
 – veškerý spojovací a montážní materiál vč. upevňovacího materiálu   
 – sestavení a upevnění konstrukce na stanovišti   
 – pomocné mechanismy a povrchovou úpravu   
2. Položka neobsahuje:   
 X   
3. Způsob měření:   
Udává se počet sad, které se skládají z předepsaných dílů, jež tvoří požadovaný celek, za každý započatý měsíc pronájmu.</t>
  </si>
  <si>
    <t>21</t>
  </si>
  <si>
    <t>703112</t>
  </si>
  <si>
    <t>KABELOVÝ ROŠT/LÁVKA NOSNÝ ŽÁROVĚ ZINKOVANÝ VČETNĚ UPEVNĚNÍ A PŘÍSLUŠENSTVÍ SVĚTLÉ ŠÍŘKY PŘES 100 DO 250 MM</t>
  </si>
  <si>
    <t>1. Položka obsahuje:   
 – kompletní montáž, rozměření, upevnění, sváření, řezání, spojování a pod.    
 – veškerý spojovací a montážní materiál vč. upevňovacího materiálu ( stojky, držáky, konzoly apod.)   
 – elektrické pospojování   
 – pomocné mechanismy a nátěr   
2. Položka neobsahuje:   
 – víko a kabelové příchytky   
3. Způsob měření:   
Měří se metr délkový.</t>
  </si>
  <si>
    <t>22</t>
  </si>
  <si>
    <t>23</t>
  </si>
  <si>
    <t>703422</t>
  </si>
  <si>
    <t>ELEKTROINSTALAČNÍ TRUBKA PLASTOVÁ UV STABILNÍ VČETNĚ UPEVNĚNÍ A PŘÍSLUŠENSTVÍ DN PRŮMĚRU PŘES 25 DO 40 MM</t>
  </si>
  <si>
    <t>1. Položka obsahuje:   
 – přípravu podkladu pro osazení   
2. Položka neobsahuje:   
 X   
3. Způsob měření:   
Měří se metr délkový.</t>
  </si>
  <si>
    <t>24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</si>
  <si>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</si>
  <si>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</si>
  <si>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</si>
  <si>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25</t>
  </si>
  <si>
    <t>703762</t>
  </si>
  <si>
    <t>KABELOVÁ UCPÁVKA VODĚ ODOLNÁ PRO VNITŘNÍ PRŮMĚR OTVORU 65 - 110MM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</si>
  <si>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</si>
  <si>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117</t>
  </si>
  <si>
    <t>R701ADD1</t>
  </si>
  <si>
    <t>Vypracování kabelové knihy plánů</t>
  </si>
  <si>
    <t>100m</t>
  </si>
  <si>
    <t>Položka obsahuje náklady na vypracování kabelové knihy plánů skutečného stavu provedených prací.Cena položky je vč. ostatních rozpočtových nákladů</t>
  </si>
  <si>
    <t>118</t>
  </si>
  <si>
    <t>R7037541</t>
  </si>
  <si>
    <t>PROTIPOŽÁRNÍ UCPÁVKA PROSTUPU KABELOVÉHO PR. DO 110MM - DEMONTÁŽ</t>
  </si>
  <si>
    <t>Položka obsahuje: Demontáž protipožární ucpávky vč. příslušenství a pomocného materiálu. Dále obsahuje cenu za pom. mechanismy včetně všech ostatních vedlejších nákladů.</t>
  </si>
  <si>
    <t>119</t>
  </si>
  <si>
    <t>R7037621</t>
  </si>
  <si>
    <t>KABELOVÁ UCPÁVKA VODĚ ODOLNÁ PRO VNITŘNÍ PRŮMĚR OTVORU 65 - 110MM - DEMONTÁŽ</t>
  </si>
  <si>
    <t>Položka obsahuje: Demontáž kabelové ucpávky vč. příslušenství ( utěsňovací spony apod. ) a pomocného materiálu. Dále obsahuje cenu za pom. mechanismy včetně všech ostatních vedlejších nákladů.</t>
  </si>
  <si>
    <t>74</t>
  </si>
  <si>
    <t>Silnoproud</t>
  </si>
  <si>
    <t>26</t>
  </si>
  <si>
    <t>741911</t>
  </si>
  <si>
    <t>UZEMŇOVACÍ VODIČ V ZEMI FEZN DO 120 MM2</t>
  </si>
  <si>
    <t>1. Položka obsahuje:   
 – přípravu podkladu pro osazení   
 – měření, dělení, spojování, tvarování   
 – ochranný nátěr spojů a při průchodu vodiče nad terén apod. dle příslušných norem   
2. Položka neobsahuje:   
 – zemní práce   
 – ochranu vodiče - chráničky apod.   
3. Způsob měření:   
Měří se metr délkový.</t>
  </si>
  <si>
    <t>27</t>
  </si>
  <si>
    <t>741B11</t>
  </si>
  <si>
    <t>ZEMNÍCÍ TYČ FEZN DÉLKY DO 2 M</t>
  </si>
  <si>
    <t>1. Položka obsahuje:   
 – přípravu podkladu pro osazení   
 – spojování   
 – ochranný nátěr spoje dle příslušných norem   
2. Položka neobsahuje:   
 X   
3. Způsob měření:   
Udává se počet kusů kompletní konstrukce nebo práce.</t>
  </si>
  <si>
    <t>28</t>
  </si>
  <si>
    <t>741C01</t>
  </si>
  <si>
    <t>EKVIPOTENCIÁLNÍ PŘÍPOJNICE</t>
  </si>
  <si>
    <t>29</t>
  </si>
  <si>
    <t>741C06</t>
  </si>
  <si>
    <t>VYVEDENÍ UZEMŇOVACÍCH VODIČŮ NA POVRCH/KONSTRUKCI</t>
  </si>
  <si>
    <t>kpl</t>
  </si>
  <si>
    <t>1. Položka obsahuje:   
 – vodivé připojení vodiče na konstrukci   
 – dělení, tvarování, spojování   
 – ochranný i barevný nátěr spoje dle příslušných norem   
2. Položka neobsahuje:   
 X   
3. Způsob měření:   
Udává se počet kusů kompletní konstrukce nebo práce.</t>
  </si>
  <si>
    <t>30</t>
  </si>
  <si>
    <t>747213</t>
  </si>
  <si>
    <t>CELKOVÁ PROHLÍDKA, ZKOUŠENÍ, MĚŘENÍ A VYHOTOVENÍ VÝCHOZÍ REVIZNÍ ZPRÁVY, PRO OBJEM IN PŘES 500 DO 1000 TIS. KČ</t>
  </si>
  <si>
    <t>1. Položka obsahuje:   
 – cenu za celkovou prohlídku zařízení PS/SO, vč. měření, komplexních zkoušek a revizi zařízení tohoto PS/SO autorizovaným revizním technikem na silnoproudá zařízení podle požadavku ČSN, včetně hodnocení a vyhotovení celkové revizní zprávy   
2. Položka neobsahuje:   
 X   
3. Způsob měření:   
Udává se počet kusů kompletní konstrukce nebo práce.</t>
  </si>
  <si>
    <t>75</t>
  </si>
  <si>
    <t>Slaboproud</t>
  </si>
  <si>
    <t>31</t>
  </si>
  <si>
    <t>75A341</t>
  </si>
  <si>
    <t>KONDENZÁTOR PRO UZEMNĚNÍ PLÁŠTĚ KABELŮ - DODÁVKA</t>
  </si>
  <si>
    <t>1. Položka obsahuje:   
 – dodání kondenzátoru podle typu určeného položkou včetně potřebného pomocného materiálu a jeho dopravy na místo určení   
 2. Položka neobsahuje:   
 X   
3. Způsob měření:   
Udává se počet kusů kompletní konstrukce nebo práce.</t>
  </si>
  <si>
    <t>32</t>
  </si>
  <si>
    <t>75A347</t>
  </si>
  <si>
    <t>KONDENZÁTOR PRO UZEMNĚNÍ PLÁŠTĚ KABELŮ - MONTÁŽ</t>
  </si>
  <si>
    <t>1. Položka obsahuje:   
 – montáž dodaného kondenzátoru včetně zapojení   
 – montáž dodaného zařízení se všemi pomocnými a doplňujícími pracemi a součástmi, případné použití mechanizmů   
2. Položka neobsahuje:   
 X   
3. Způsob měření:   
Udává se počet kusů kompletní konstrukce nebo práce.</t>
  </si>
  <si>
    <t>33</t>
  </si>
  <si>
    <t>75I311</t>
  </si>
  <si>
    <t>KABEL ZEMNÍ DVOUPLÁŠŤOVÝ S PANCÍŘEM PRŮMĚRU ŽÍLY 0,6 MM DO 5XN</t>
  </si>
  <si>
    <t>KMČTYŘKA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</si>
  <si>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 a montáž specifikované kabelizace se měří v délce udané v kmčtyřkách.</t>
  </si>
  <si>
    <t>34</t>
  </si>
  <si>
    <t>75I321</t>
  </si>
  <si>
    <t>KABEL ZEMNÍ DVOUPLÁŠŤOVÝ S PANCÍŘEM PRŮMĚRU ŽÍLY 0,8 MM DO 5XN</t>
  </si>
  <si>
    <t>35</t>
  </si>
  <si>
    <t>75I322</t>
  </si>
  <si>
    <t>KABEL ZEMNÍ DVOUPLÁŠŤOVÝ S PANCÍŘEM PRŮMĚRU ŽÍLY 0,8 MM DO 25XN</t>
  </si>
  <si>
    <t>36</t>
  </si>
  <si>
    <t>75I811</t>
  </si>
  <si>
    <t>KABEL OPTICKÝ SINGLEMODE DO 12 VLÁKEN</t>
  </si>
  <si>
    <t>KMVLÁKNO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</si>
  <si>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zafouknutí, zafouknutí do obsazené trubky,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kmvláknech.</t>
  </si>
  <si>
    <t>37</t>
  </si>
  <si>
    <t>75I812</t>
  </si>
  <si>
    <t>KABEL OPTICKÝ SINGLEMODE DO 36 VLÁKEN</t>
  </si>
  <si>
    <t>38</t>
  </si>
  <si>
    <t>75i813</t>
  </si>
  <si>
    <t>KABEL OPTICKÝ SINGLEMODE DO 72 VLÁKEN</t>
  </si>
  <si>
    <t>39</t>
  </si>
  <si>
    <t>75I819</t>
  </si>
  <si>
    <t>KABEL OPTICKÝ SINGLEMODE - MONTÁŽ DO OSAZENÉ TRUBKY</t>
  </si>
  <si>
    <t>1. Položka obsahuje:   
 – práce spojené s montáží specifikované kabelizace specifikovaným způsobem (zafouknutí do obsazené trubky)   
 – veškeré potřebné mechanizmy, včetně obsluhy, náklady na mzdy a přibližné (průměrné) náklady na pořízení potřebných ma</t>
  </si>
  <si>
    <t>40</t>
  </si>
  <si>
    <t>75I81Y</t>
  </si>
  <si>
    <t>KABEL OPTICKÝ SINGLEMODE - DEMONTÁŽ</t>
  </si>
  <si>
    <t>1. Položka obsahuje:   
 – demontáž (pro další využití/do šrotu) specifikované kabelizace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 kabelizace a skladování, případně ekologické likvidace bloku/zařízení   
2. Položka neobsahuje:   
 X   
3. Způsob měření:   
Udává se počet metrů kompletní konstrukce nebo práce.</t>
  </si>
  <si>
    <t>41</t>
  </si>
  <si>
    <t>75I851</t>
  </si>
  <si>
    <t>KABEL OPTICKÝ - REZERVA PŘES 500 MM</t>
  </si>
  <si>
    <t>1. Položka obsahuje:   
 – dodávku specifikovaného bloku/zařízení včetně potřebného drobného montážního materiálu   
 – dodávku souvisejícího příslušenství pro specifikovaný blok/zařízení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</si>
  <si>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42</t>
  </si>
  <si>
    <t>75I85X</t>
  </si>
  <si>
    <t>KABEL OPTICKÝ - REZERVA PŘES 500 MM - MONTÁŽ</t>
  </si>
  <si>
    <t>1. Položka obsahuje: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</si>
  <si>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43</t>
  </si>
  <si>
    <t>75I911</t>
  </si>
  <si>
    <t>OPTOTRUBKA HDPE PRŮMĚRU DO 40 MM</t>
  </si>
  <si>
    <t>1. Položka obsahuje:   
 – dodávku specifikované kabelizace včetně potřebného drobného montážního materiálu   
 – dopravu a skladování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Dodávka a montáž specifikované kabelizace se měří v délce udané v metrech.</t>
  </si>
  <si>
    <t>44</t>
  </si>
  <si>
    <t>75I91X</t>
  </si>
  <si>
    <t>OPTOTRUBKA HDPE - MONTÁŽ</t>
  </si>
  <si>
    <t>1. Položka obsahuje:   
 – práce spojené s montáží specifikované kabelizace specifikovaným způsobem (uložení na konstrukci, uložení, zatažení)   
 – veškeré potřebné mechanizmy, včetně obsluhy, náklady na mzdy a přibližné (průměrné) náklady na pořízení potřebných materiálů   
2. Položka neobsahuje:   
 X   
3. Způsob měření:   
Práce specifikovaného se měří délce kabelizace udané v metrech.</t>
  </si>
  <si>
    <t>45</t>
  </si>
  <si>
    <t>75I951</t>
  </si>
  <si>
    <t>OPTOTRUBKA HDPE DĚLENÁ PRŮMĚRU DO 40 MM</t>
  </si>
  <si>
    <t>46</t>
  </si>
  <si>
    <t>75I95X</t>
  </si>
  <si>
    <t>OPTOTRUBKA HDPE DĚLENÁ - MONTÁŽ</t>
  </si>
  <si>
    <t>47</t>
  </si>
  <si>
    <t>75I961</t>
  </si>
  <si>
    <t>OPTOTRUBKA - HERMETIZACE ÚSEKU DO 2000 M</t>
  </si>
  <si>
    <t>ÚSEK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</si>
  <si>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úseků.</t>
  </si>
  <si>
    <t>48</t>
  </si>
  <si>
    <t>75IA11</t>
  </si>
  <si>
    <t>OPTOTRUBKOVÁ SPOJKA PRŮMĚRU DO 40 MM</t>
  </si>
  <si>
    <t>49</t>
  </si>
  <si>
    <t>75IA21</t>
  </si>
  <si>
    <t>OPTOTRUBKOVÁ SPOJKA OPRAVNÁ PRŮMĚRU DO 40 MM</t>
  </si>
  <si>
    <t>50</t>
  </si>
  <si>
    <t>75IA51</t>
  </si>
  <si>
    <t>OPTOTRUBKOVÁ KONCOVKA PRŮMĚRU DO 40 MM</t>
  </si>
  <si>
    <t>51</t>
  </si>
  <si>
    <t>75IA5Y</t>
  </si>
  <si>
    <t>OPTOTRUBKOVÁ KONCOVKA - DEMONTÁŽ</t>
  </si>
  <si>
    <t>1. Položka obsahuje:   
 – demontáž (pro další využití/do šrotu) specifikovaného bloku/zařízení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demontovaného bloku/zařízení a skladování, případně ekologické likvidace bloku/zařízení   
2. Položka neobsahuje:   
 X   
3. Způsob měření:   
Udává se počet kusů kompletní konstrukce nebo práce.</t>
  </si>
  <si>
    <t>52</t>
  </si>
  <si>
    <t>75IA61</t>
  </si>
  <si>
    <t>OPTOTRUBKOVÁ KONCOKA S VENTILKEM PRŮMĚRU DO 40 MM</t>
  </si>
  <si>
    <t>53</t>
  </si>
  <si>
    <t>75IA6Y</t>
  </si>
  <si>
    <t>OPTOTRUBKOVÁ KONCOKA S VENTILKEM - DEMONTÁŽ</t>
  </si>
  <si>
    <t>54</t>
  </si>
  <si>
    <t>75IA71</t>
  </si>
  <si>
    <t>OPTOTRUBKOVÁ PRŮCHODKA PRŮMĚRU DO 40 MM</t>
  </si>
  <si>
    <t>55</t>
  </si>
  <si>
    <t>75ID11</t>
  </si>
  <si>
    <t>PLASTOVÁ ZEMNÍ KOMORA PRO ULOŽENÍ REZERVY</t>
  </si>
  <si>
    <t>56</t>
  </si>
  <si>
    <t>75ID1X</t>
  </si>
  <si>
    <t>PLASTOVÁ ZEMNÍ KOMORA PRO ULOŽENÍ REZERVY - MONTÁŽ</t>
  </si>
  <si>
    <t>57</t>
  </si>
  <si>
    <t>75ID21</t>
  </si>
  <si>
    <t>PLASTOVÁ ZEMNÍ KOMORA PRO ULOŽENÍ SPOJKY</t>
  </si>
  <si>
    <t>58</t>
  </si>
  <si>
    <t>75ID2X</t>
  </si>
  <si>
    <t>PLASTOVÁ ZEMNÍ KOMORA PRO ULOŽENÍ SPOJKY - MONTÁŽ</t>
  </si>
  <si>
    <t>59</t>
  </si>
  <si>
    <t>75ID31</t>
  </si>
  <si>
    <t>PLASTOVÁ ZEMNÍ KOMORA TĚSNENÍ PRO HDPE TRUBKU DO 40 MM</t>
  </si>
  <si>
    <t>60</t>
  </si>
  <si>
    <t>75ID3X</t>
  </si>
  <si>
    <t>PLASTOVÁ ZEMNÍ KOMORA TĚSNENÍ PRO HDPE TRUBKU DO 40 MM - MONTÁŽ</t>
  </si>
  <si>
    <t>61</t>
  </si>
  <si>
    <t>75IEE1</t>
  </si>
  <si>
    <t>OPTICKÝ ROZVADĚČ 19" PROVEDENÍ DO 12 VLÁKEN</t>
  </si>
  <si>
    <t>1. Položka obsahuje:   
 – dodávku specifikovaného bloku/zařízení včetně potřebného drobného montážního materiálu   
 – dodávku souvisejícího příslušenství pro specifikovaný blok/zařízení   
 – dopravu a skladování   
2. Položka neobsahuje:   
 X   
3. Způsob měření:   
Udává se počet kusů kompletní konstrukce nebo práce.</t>
  </si>
  <si>
    <t>62</t>
  </si>
  <si>
    <t>75IEE5</t>
  </si>
  <si>
    <t>OPTICKÝ ROZVADĚČ 19" PROVEDENÍ DO 144 VLÁKEN</t>
  </si>
  <si>
    <t>63</t>
  </si>
  <si>
    <t>75IEEX</t>
  </si>
  <si>
    <t>OPTICKÝ ROZVADĚČ 19" PROVEDENÍ - MONTÁŽ</t>
  </si>
  <si>
    <t>64</t>
  </si>
  <si>
    <t>75IEEY</t>
  </si>
  <si>
    <t>OPTICKÝ ROZVADĚČ 19" PROVEDENÍ - DEMONTÁŽ</t>
  </si>
  <si>
    <t>65</t>
  </si>
  <si>
    <t>75IEF3</t>
  </si>
  <si>
    <t>OPTICKÝ ROZVADĚČ NA ZEĎ 36 VLÁKEN</t>
  </si>
  <si>
    <t>66</t>
  </si>
  <si>
    <t>75IEFX</t>
  </si>
  <si>
    <t>OPTICKÝ ROZVADĚČ NA ZEĎ - MONTÁŽ</t>
  </si>
  <si>
    <t>67</t>
  </si>
  <si>
    <t>75IEG1</t>
  </si>
  <si>
    <t>KAZETA PRO ULOŽENÍ SVÁRŮ - DODÁVKA</t>
  </si>
  <si>
    <t>68</t>
  </si>
  <si>
    <t>75IEGX</t>
  </si>
  <si>
    <t>KAZETA PRO ULOŽENÍ SVÁRŮ - MONTÁŽ</t>
  </si>
  <si>
    <t>69</t>
  </si>
  <si>
    <t>75IEGY</t>
  </si>
  <si>
    <t>KAZETA PRO ULOŽENÍ SVÁRŮ - DEMONTÁŽ</t>
  </si>
  <si>
    <t>75IEH1</t>
  </si>
  <si>
    <t>KONEKTOROVÝ MODUL 12 VLÁKEN - DODÁVKA</t>
  </si>
  <si>
    <t>71</t>
  </si>
  <si>
    <t>75IEHX</t>
  </si>
  <si>
    <t>KONEKTOROVÝ MODUL 12 VLÁKEN - MONTÁŽ</t>
  </si>
  <si>
    <t>72</t>
  </si>
  <si>
    <t>75IEHY</t>
  </si>
  <si>
    <t>KONEKTOROVÝ MODUL 12 VLÁKEN - DEMONTÁŽ</t>
  </si>
  <si>
    <t>73</t>
  </si>
  <si>
    <t>75IEI1</t>
  </si>
  <si>
    <t>SPOJOVACÍ MODUL 12 VLÁKEN - DODÁVKA</t>
  </si>
  <si>
    <t>75IEIX</t>
  </si>
  <si>
    <t>SPOJOVACÍ MODUL 12 VLÁKEN - MONTÁŽ</t>
  </si>
  <si>
    <t>75IEJ1</t>
  </si>
  <si>
    <t>ZASLEPOVACÍ MODUL 12 VLÁKEN - DODÁVKA</t>
  </si>
  <si>
    <t>76</t>
  </si>
  <si>
    <t>75IEJX</t>
  </si>
  <si>
    <t>ZASLEPOVACÍ MODUL 12 VLÁKEN - MONTÁŽ</t>
  </si>
  <si>
    <t>77</t>
  </si>
  <si>
    <t>75IEJY</t>
  </si>
  <si>
    <t>ZASLEPOVACÍ MODUL 12 VLÁKEN - DEMONTÁŽ</t>
  </si>
  <si>
    <t>78</t>
  </si>
  <si>
    <t>75IF11</t>
  </si>
  <si>
    <t>SPOJOVACÍ SVORKOVNICE 2/10</t>
  </si>
  <si>
    <t>79</t>
  </si>
  <si>
    <t>75IF21</t>
  </si>
  <si>
    <t>ROZPOJOVACÍ SVORKOVNICE 2/10, 2/8</t>
  </si>
  <si>
    <t>80</t>
  </si>
  <si>
    <t>75IF31</t>
  </si>
  <si>
    <t>ZEMNÍCÍ SVORKOVNICE</t>
  </si>
  <si>
    <t>81</t>
  </si>
  <si>
    <t>75IF41</t>
  </si>
  <si>
    <t>MONTÁŽNÍ RÁM DO 10+1</t>
  </si>
  <si>
    <t>82</t>
  </si>
  <si>
    <t>75IF9X</t>
  </si>
  <si>
    <t>KONSTRUKCE DO SKŘÍNĚ 19" PRO UPEVNĚNÍ ZAŘÍZENÍ - MONTÁŽ</t>
  </si>
  <si>
    <t>83</t>
  </si>
  <si>
    <t>75IFA1</t>
  </si>
  <si>
    <t>NOSNÍK BLESKOJISTEK</t>
  </si>
  <si>
    <t>84</t>
  </si>
  <si>
    <t>75IFB1</t>
  </si>
  <si>
    <t>BLESKOJISTKA</t>
  </si>
  <si>
    <t>85</t>
  </si>
  <si>
    <t>75IH11</t>
  </si>
  <si>
    <t>UKONČENÍ KABELU CELOPLASTOVÉHO BEZ PANCÍŘE DO 40 ŽIL</t>
  </si>
  <si>
    <t>1. Položka obsahuje:   
 – kompletní ukončení specifikované kabelizace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</si>
  <si>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86</t>
  </si>
  <si>
    <t>75IH21</t>
  </si>
  <si>
    <t>UKONČENÍ KABELU CELOPLASTOVÝHO S PANCÍŘEM DO 40 ŽIL</t>
  </si>
  <si>
    <t>87</t>
  </si>
  <si>
    <t>75IH22</t>
  </si>
  <si>
    <t>UKONČENÍ KABELU CELOPLASTOVÝHO S PANCÍŘEM DO 100 ŽIL</t>
  </si>
  <si>
    <t>88</t>
  </si>
  <si>
    <t>75IH31</t>
  </si>
  <si>
    <t>UKONČENÍ KABELU FORMA KABELOVÁ DÉLKY DO 0,5 M DO 5XN</t>
  </si>
  <si>
    <t>89</t>
  </si>
  <si>
    <t>75IH32</t>
  </si>
  <si>
    <t>UKONČENÍ KABELU FORMA KABELOVÁ DÉLKY DO 0,5 M DO 25XN</t>
  </si>
  <si>
    <t>90</t>
  </si>
  <si>
    <t>75IH61</t>
  </si>
  <si>
    <t>UKONČENÍ KABELU OPTICKÉHO DO 12 VLÁKEN</t>
  </si>
  <si>
    <t>91</t>
  </si>
  <si>
    <t>75IH62</t>
  </si>
  <si>
    <t>UKONČENÍ KABELU OPTICKÉHO DO 36 VLÁKEN</t>
  </si>
  <si>
    <t>92</t>
  </si>
  <si>
    <t>75IH63</t>
  </si>
  <si>
    <t>UKONČENÍ KABELU OPTICKÉHO DO 72 VLÁKEN</t>
  </si>
  <si>
    <t>93</t>
  </si>
  <si>
    <t>75IH6Y</t>
  </si>
  <si>
    <t>UKONČENÍ KABELU OPTICKÉHO - DEMONTÁŽ</t>
  </si>
  <si>
    <t>94</t>
  </si>
  <si>
    <t>75II21</t>
  </si>
  <si>
    <t>SPOJKA PRO CELOPLASTOVÉ KABELY S PANCÍŘEM DO 100 ŽIL</t>
  </si>
  <si>
    <t>1. Položka obsahuje:   
 – dodávku specifikovaného bloku/zařízení včetně potřebného drobného montážního materiálu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</si>
  <si>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95</t>
  </si>
  <si>
    <t>75II71</t>
  </si>
  <si>
    <t>SPOJKA OPTICKÁ DO 72 VLÁKEN</t>
  </si>
  <si>
    <t>96</t>
  </si>
  <si>
    <t>75II7X</t>
  </si>
  <si>
    <t>SPOJKA OPTICKÁ - MONTÁŽ</t>
  </si>
  <si>
    <t>97</t>
  </si>
  <si>
    <t>75II7Y</t>
  </si>
  <si>
    <t>SPOJKA OPTICKÁ - DEMONTÁŽ</t>
  </si>
  <si>
    <t>98</t>
  </si>
  <si>
    <t>75IJ12</t>
  </si>
  <si>
    <t>MĚŘENÍ JEDNOSMĚRNÉ NA SDĚLOVACÍM KABELU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</si>
  <si>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kusů, jeden kus odpovídá měřenému páru v kabelu.</t>
  </si>
  <si>
    <t>99</t>
  </si>
  <si>
    <t>75IJ14</t>
  </si>
  <si>
    <t>MĚŘENÍ ÚTLUMU PŘESLECHU NA BLÍZKÉM KONCI NA MÍSTNÍM SDĚL. KABELU ZA 1 ČTYŘKU XN A 1 MĚŘENÝ ÚSEK</t>
  </si>
  <si>
    <t>1. Položka obsahuje:   
 – práce spojené s měřením specifikované kabelizace specifikovaným způsobem včetně potřebného drobného montážního materiálu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kusů.</t>
  </si>
  <si>
    <t>100</t>
  </si>
  <si>
    <t>75IJ15</t>
  </si>
  <si>
    <t>MĚŘENÍ A VYROVNÁNÍ KAPACITNÍCH NEROVNOVÁH NA MÍSTNÍM SDĚLOVACÍM KABELU, KABEL DO 4 KM DÉLKY, 1 ČTYŘKA</t>
  </si>
  <si>
    <t>101</t>
  </si>
  <si>
    <t>75IJ16</t>
  </si>
  <si>
    <t>MĚŘENÍ A VYROVNÁNÍ KAPACITNÍCH NEROVNOVÁH NA MÍSTNÍM SDĚLOVACÍM KABELU, KABEL DO 8 KM DÉLKY, 1 ČTYŘKA</t>
  </si>
  <si>
    <t>102</t>
  </si>
  <si>
    <t>75IK11</t>
  </si>
  <si>
    <t>MĚŘENÍ STÁVAJÍCÍHO OPTICKÉHO KABELU</t>
  </si>
  <si>
    <t>VLÁKNO</t>
  </si>
  <si>
    <t>1. Položka obsahuje:   
 – práce spojené s kontrolním měřením stávající optické kabelizace ke zjištění technických parametrů optického kabelu před manipulací včetně potřebného drobného montážního materiálu   
 – měření metodou OTDR na třech vlnových délkách 1310/1550/1625nm v obou směrech dle ČSN EN 61280-4-2   
 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 
 X   
3. Způsob měření:   
Měřící práce se udávají počtem optických vláken.</t>
  </si>
  <si>
    <t>103</t>
  </si>
  <si>
    <t>75J821</t>
  </si>
  <si>
    <t>OPTICKÝ PIGTAIL SINGLEMODE DO 2 M</t>
  </si>
  <si>
    <t>1. Položka obsahuje:   
 – dodávku specifikované kabelizace včetně potřebného drobného montážního materiálu   
 – dopravu a skladování   
2. Položka neobsahuje:   
 X   
3. Způsob měření:   
Dodávka specifikované kabelizace se měří v délce udané v kusech.</t>
  </si>
  <si>
    <t>104</t>
  </si>
  <si>
    <t>75J82X</t>
  </si>
  <si>
    <t>OPTICKÝ PIGTAIL SINGLEMODE - MONTÁŽ</t>
  </si>
  <si>
    <t>1. Položka obsahuje:   
 – práce spojené s montáží specifikované kabelizace specifikovaným způsobem   
 – veškeré potřebné mechanizmy, včetně obsluhy, náklady na mzdy a přibližné (průměrné) náklady na pořízení potřebných materiálů   
2. Položka neobsahuje:   
 X   
3. Způsob měření:   
Práce specifikovaného se měří délce kabelizace udané v kusech.</t>
  </si>
  <si>
    <t>105</t>
  </si>
  <si>
    <t>75J82Y</t>
  </si>
  <si>
    <t>OPTICKÝ PIGTAIL SINGLEMODE - DEMONTÁŽ</t>
  </si>
  <si>
    <t>1. Položka obsahuje:   
 – demontáž (pro další využití/do šrotu) specifikované kabelizace včetně potřebného drobného pomocného materiálu   
 – veškeré potřebné mechanizmy, včetně obsluhy, náklady na mzdy a přibližné (průměrné) náklady na pořízení potřebných materiálů včetně všech ostatních vedlejších nákladů   
 – odvoz demontované kabelizace a skladování, případně ekologické likvidace bloku/zařízení   
2. Položka neobsahuje:   
 X   
3. Způsob měření:   
Udává se počet kusů kompletní konstrukce nebo práce.</t>
  </si>
  <si>
    <t>106</t>
  </si>
  <si>
    <t>75J921</t>
  </si>
  <si>
    <t>OPTICKÝ PATCHCORD SINGLEMODE DO 5 M</t>
  </si>
  <si>
    <t>107</t>
  </si>
  <si>
    <t>75J922</t>
  </si>
  <si>
    <t>OPTICKÝ PATCHCORD SINGLEMODE PŘES 5 M</t>
  </si>
  <si>
    <t>108</t>
  </si>
  <si>
    <t>75J92X</t>
  </si>
  <si>
    <t>OPTICKÝ PATCHCORD SINGLEMODE - MONTÁŽ</t>
  </si>
  <si>
    <t>109</t>
  </si>
  <si>
    <t>75JA51</t>
  </si>
  <si>
    <t>ROZVADĚČ STRUKT. KABELÁŽE, ORGANIZÉR</t>
  </si>
  <si>
    <t>110</t>
  </si>
  <si>
    <t>75JA5X</t>
  </si>
  <si>
    <t>ROZVADĚČ STRUKT. KABELÁŽE, MONTÁŽ ORGANIZÉRU, PATCHPANELU</t>
  </si>
  <si>
    <t>1. Položka obsahuje:   
 – kompletní montáž (oživení, konfigurace, nastavení a uvedení do provozu) specifikovaného bloku/zařízení a souvisejícího příslušenství včetně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</si>
  <si>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111</t>
  </si>
  <si>
    <t>75JB13</t>
  </si>
  <si>
    <t>DATOVÝ ROZVADĚČ 19" 600X600 DO 47 U</t>
  </si>
  <si>
    <t>112</t>
  </si>
  <si>
    <t>75JB1X</t>
  </si>
  <si>
    <t>DATOVÝ ROZVADĚČ 19" 600X600 - MONTÁŽ</t>
  </si>
  <si>
    <t>1. Položka obsahuje:   
 – kompletní montáž specifikovaného bloku/zařízení a souvisejícího příslušenství včetně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</si>
  <si>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120</t>
  </si>
  <si>
    <t>R75I9621</t>
  </si>
  <si>
    <t>OPTOTRUBKA - KALIBRACE</t>
  </si>
  <si>
    <t>1. Položka obsahuje:    
 – práce spojené s měřením specifikované kabelizace specifikovaným způsobem včetně potřebného drobného montážního materiálu    
 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 X    
3. Způsob měření:    
Měřící práce se udávají počtem metrů.</t>
  </si>
  <si>
    <t>121</t>
  </si>
  <si>
    <t>R75IF911</t>
  </si>
  <si>
    <t>Dodávka - Vana montážní 2U</t>
  </si>
  <si>
    <t>1. Položka obsahuje:    
 – dodávku specifikovaného bloku/zařízení včetně potřebného drobného montážního materiálu    
 – dodávku souvisejícího příslušenství pro specifikovaný blok/zařízení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</si>
  <si>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122</t>
  </si>
  <si>
    <t>R75II621</t>
  </si>
  <si>
    <t>SPOJKA - ODBOČOVACÍ SOUPRAVA STŘEDNÍ</t>
  </si>
  <si>
    <t>1. Položka obsahuje:    
 – dodávku specifikovaného bloku/zařízení včetně potřebného drobného montážního materiálu    
 – dopravu a skladování    
 – kompletní montáž specifikovaného bloku/zařízení a souvisejícího příslušenství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a práce.</t>
  </si>
  <si>
    <t>123</t>
  </si>
  <si>
    <t>R75IK211</t>
  </si>
  <si>
    <t>MĚŘENÍ KOMPLEXNÍ OPTICKÉHO KABELU</t>
  </si>
  <si>
    <t>1. Položka obsahuje:    
 – práce spojené s měřením optické kabelizace splňující  „Základní technické specifikace optických kabelů a jejich příslušenství v telekomunikační síti SŽDC“, vydaném SŽDC s.o., Odbor automatizace a elektrotechniky, č.j.22942/2015-SŽDC – O14 " včetně potřebného drobného montážního materiálu    
 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 X    
3. Způsob měření:    
Měřící práce se udávají počtem optických vláken.</t>
  </si>
  <si>
    <t>124</t>
  </si>
  <si>
    <t>R75J2131</t>
  </si>
  <si>
    <t>Kabel sdělovací pro vnitřní použití do průměru žíly 0,8 mm do 25XN</t>
  </si>
  <si>
    <t>UKFY 10XN0,8    
1. Položka obsahuje:    
 – dodávku specifikované kabelizace včetně potřebného drobného montážního materiálu    
 – dopravu a skladování    
 – práce spojené s montáží specifikované kabelizace specifikovaným způsobem (uložení na konstrukci, uložení, zatažení)    
 – veškeré potřebné mechanizmy, včetně obsluhy, náklady na mzdy a přibližné (průměrné) náklady na pořízení potřebných materiálů    
2. Položka neobsahuje:    
 X    
3. Způsob měření:    
dodávka  a montáž specifikované kabelizace se měří v délce udané v kmčtyřkách.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</si>
</sst>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5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2" xfId="6" applyFont="1" applyFill="1" applyBorder="1"/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4" fillId="2" borderId="0" xfId="6" applyFont="1" applyFill="1"/>
    <xf numFmtId="0" fontId="4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4" fillId="2" borderId="2" xfId="6" applyFont="1" applyFill="1" applyBorder="1"/>
    <xf numFmtId="0" fontId="4" fillId="2" borderId="2" xfId="6" applyFont="1" applyFill="1" applyBorder="1" applyAlignment="1">
      <alignment horizontal="left"/>
    </xf>
    <xf numFmtId="0" fontId="0" fillId="0" borderId="1" xfId="6" applyFont="1" applyBorder="1"/>
    <xf numFmtId="0" fontId="0" fillId="2" borderId="6" xfId="6" applyFont="1" applyFill="1" applyBorder="1"/>
    <xf numFmtId="0" fontId="2" fillId="2" borderId="6" xfId="6" applyFont="1" applyFill="1" applyBorder="1" applyAlignment="1">
      <alignment horizontal="right"/>
    </xf>
    <xf numFmtId="0" fontId="2" fillId="2" borderId="6" xfId="6" applyFont="1" applyFill="1" applyBorder="1" applyAlignment="1">
      <alignment wrapText="1"/>
    </xf>
    <xf numFmtId="4" fontId="2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2" fillId="2" borderId="2" xfId="6" applyFont="1" applyFill="1" applyBorder="1" applyAlignment="1">
      <alignment horizontal="right"/>
    </xf>
    <xf numFmtId="4" fontId="2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4" fillId="2" borderId="0" xfId="6" applyFont="1" applyFill="1" applyAlignment="1">
      <alignment horizontal="right"/>
    </xf>
    <xf numFmtId="0" fontId="0" fillId="2" borderId="0" xfId="6" applyFont="1" applyFill="1"/>
    <xf numFmtId="0" fontId="4" fillId="2" borderId="2" xfId="6" applyFont="1" applyFill="1" applyBorder="1" applyAlignment="1">
      <alignment horizontal="right"/>
    </xf>
    <xf numFmtId="0" fontId="0" fillId="2" borderId="2" xfId="6" applyFont="1" applyFill="1" applyBorder="1"/>
    <xf numFmtId="0" fontId="0" fillId="0" borderId="8" xfId="6" applyFont="1" applyBorder="1"/>
    <xf numFmtId="0" fontId="0" fillId="0" borderId="7" xfId="0" applyBorder="1"/>
    <xf numFmtId="0" fontId="0" fillId="0" borderId="4" xfId="0" applyBorder="1"/>
    <xf numFmtId="0" fontId="0" fillId="2" borderId="9" xfId="6" applyFont="1" applyFill="1" applyBorder="1"/>
    <xf numFmtId="0" fontId="0" fillId="0" borderId="9" xfId="0" applyBorder="1"/>
    <xf numFmtId="0" fontId="0" fillId="0" borderId="2" xfId="0" applyBorder="1"/>
    <xf numFmtId="0" fontId="0" fillId="0" borderId="10" xfId="0" applyBorder="1"/>
    <xf numFmtId="0" fontId="0" fillId="0" borderId="3" xfId="0" applyBorder="1"/>
    <xf numFmtId="0" fontId="0" fillId="2" borderId="11" xfId="6" applyFont="1" applyFill="1" applyBorder="1"/>
    <xf numFmtId="0" fontId="0" fillId="0" borderId="11" xfId="0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5"/>
  <sheetViews>
    <sheetView tabSelected="1" topLeftCell="B1" workbookViewId="0">
      <pane ySplit="9" topLeftCell="A10" activePane="bottomLeft" state="frozen"/>
      <selection pane="bottomLeft" activeCell="K6" sqref="K6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19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3"/>
      <c r="I2" s="3"/>
      <c r="J2" s="1"/>
      <c r="O2">
        <f>0+O10+O23+O40+O49+O54+O59+O64+O69+O146+O167</f>
        <v>0</v>
      </c>
      <c r="P2" t="s">
        <v>19</v>
      </c>
    </row>
    <row r="3" spans="1:18" ht="15" customHeight="1" x14ac:dyDescent="0.25">
      <c r="A3" t="s">
        <v>2</v>
      </c>
      <c r="B3" s="8" t="s">
        <v>4</v>
      </c>
      <c r="C3" s="31" t="s">
        <v>5</v>
      </c>
      <c r="D3" s="32"/>
      <c r="E3" s="9" t="s">
        <v>6</v>
      </c>
      <c r="F3" s="1"/>
      <c r="G3" s="5"/>
      <c r="H3" s="4" t="s">
        <v>21</v>
      </c>
      <c r="I3" s="29">
        <f>0+I10+I23+I40+I49+I54+I59+I64+I69+I146+I167</f>
        <v>0</v>
      </c>
      <c r="J3" s="6"/>
      <c r="O3" t="s">
        <v>16</v>
      </c>
      <c r="P3" t="s">
        <v>20</v>
      </c>
    </row>
    <row r="4" spans="1:18" ht="15" customHeight="1" x14ac:dyDescent="0.25">
      <c r="A4" t="s">
        <v>7</v>
      </c>
      <c r="B4" s="8" t="s">
        <v>8</v>
      </c>
      <c r="C4" s="31" t="s">
        <v>9</v>
      </c>
      <c r="D4" s="32"/>
      <c r="E4" s="9" t="s">
        <v>10</v>
      </c>
      <c r="F4" s="1"/>
      <c r="G4" s="1"/>
      <c r="H4" s="7"/>
      <c r="I4" s="7"/>
      <c r="J4" s="1"/>
      <c r="O4" t="s">
        <v>17</v>
      </c>
      <c r="P4" t="s">
        <v>20</v>
      </c>
    </row>
    <row r="5" spans="1:18" ht="12.75" customHeight="1" x14ac:dyDescent="0.25">
      <c r="A5" t="s">
        <v>11</v>
      </c>
      <c r="B5" s="8" t="s">
        <v>8</v>
      </c>
      <c r="C5" s="31" t="s">
        <v>12</v>
      </c>
      <c r="D5" s="32"/>
      <c r="E5" s="9" t="s">
        <v>13</v>
      </c>
      <c r="F5" s="1"/>
      <c r="G5" s="1"/>
      <c r="H5" s="1"/>
      <c r="I5" s="1"/>
      <c r="J5" s="1"/>
      <c r="O5" t="s">
        <v>18</v>
      </c>
      <c r="P5" t="s">
        <v>20</v>
      </c>
    </row>
    <row r="6" spans="1:18" ht="12.75" customHeight="1" x14ac:dyDescent="0.25">
      <c r="A6" t="s">
        <v>14</v>
      </c>
      <c r="B6" s="11" t="s">
        <v>15</v>
      </c>
      <c r="C6" s="33" t="s">
        <v>21</v>
      </c>
      <c r="D6" s="34"/>
      <c r="E6" s="12" t="s">
        <v>22</v>
      </c>
      <c r="F6" s="3"/>
      <c r="G6" s="3"/>
      <c r="H6" s="3"/>
      <c r="I6" s="3"/>
      <c r="J6" s="3"/>
    </row>
    <row r="7" spans="1:18" ht="12.75" customHeight="1" x14ac:dyDescent="0.2">
      <c r="A7" s="30" t="s">
        <v>23</v>
      </c>
      <c r="B7" s="30" t="s">
        <v>25</v>
      </c>
      <c r="C7" s="30" t="s">
        <v>27</v>
      </c>
      <c r="D7" s="30" t="s">
        <v>28</v>
      </c>
      <c r="E7" s="30" t="s">
        <v>29</v>
      </c>
      <c r="F7" s="30" t="s">
        <v>31</v>
      </c>
      <c r="G7" s="30" t="s">
        <v>33</v>
      </c>
      <c r="H7" s="30" t="s">
        <v>35</v>
      </c>
      <c r="I7" s="30"/>
      <c r="J7" s="30" t="s">
        <v>40</v>
      </c>
    </row>
    <row r="8" spans="1:18" ht="12.75" customHeight="1" x14ac:dyDescent="0.2">
      <c r="A8" s="30"/>
      <c r="B8" s="30"/>
      <c r="C8" s="30"/>
      <c r="D8" s="30"/>
      <c r="E8" s="30"/>
      <c r="F8" s="30"/>
      <c r="G8" s="30"/>
      <c r="H8" s="10" t="s">
        <v>36</v>
      </c>
      <c r="I8" s="10" t="s">
        <v>38</v>
      </c>
      <c r="J8" s="30"/>
    </row>
    <row r="9" spans="1:18" ht="12.75" customHeight="1" x14ac:dyDescent="0.2">
      <c r="A9" s="10" t="s">
        <v>24</v>
      </c>
      <c r="B9" s="10" t="s">
        <v>26</v>
      </c>
      <c r="C9" s="10" t="s">
        <v>20</v>
      </c>
      <c r="D9" s="10" t="s">
        <v>19</v>
      </c>
      <c r="E9" s="10" t="s">
        <v>30</v>
      </c>
      <c r="F9" s="10" t="s">
        <v>32</v>
      </c>
      <c r="G9" s="10" t="s">
        <v>34</v>
      </c>
      <c r="H9" s="10" t="s">
        <v>37</v>
      </c>
      <c r="I9" s="10" t="s">
        <v>39</v>
      </c>
      <c r="J9" s="10" t="s">
        <v>41</v>
      </c>
    </row>
    <row r="10" spans="1:18" ht="12.75" customHeight="1" x14ac:dyDescent="0.2">
      <c r="A10" s="14" t="s">
        <v>42</v>
      </c>
      <c r="B10" s="14"/>
      <c r="C10" s="15" t="s">
        <v>24</v>
      </c>
      <c r="D10" s="14"/>
      <c r="E10" s="16" t="s">
        <v>43</v>
      </c>
      <c r="F10" s="14"/>
      <c r="G10" s="14"/>
      <c r="H10" s="14"/>
      <c r="I10" s="17">
        <f>0+Q10</f>
        <v>0</v>
      </c>
      <c r="J10" s="14"/>
      <c r="O10">
        <f>0+R10</f>
        <v>0</v>
      </c>
      <c r="Q10">
        <f>0+I11+I15+I19</f>
        <v>0</v>
      </c>
      <c r="R10">
        <f>0+O11+O15+O19</f>
        <v>0</v>
      </c>
    </row>
    <row r="11" spans="1:18" ht="38.25" x14ac:dyDescent="0.2">
      <c r="A11" s="13" t="s">
        <v>44</v>
      </c>
      <c r="B11" s="18" t="s">
        <v>45</v>
      </c>
      <c r="C11" s="18" t="s">
        <v>46</v>
      </c>
      <c r="D11" s="13" t="s">
        <v>47</v>
      </c>
      <c r="E11" s="19" t="s">
        <v>48</v>
      </c>
      <c r="F11" s="20" t="s">
        <v>49</v>
      </c>
      <c r="G11" s="21">
        <v>1791.231</v>
      </c>
      <c r="H11" s="22"/>
      <c r="I11" s="22">
        <f>ROUND(ROUND(H11,2)*ROUND(G11,3),2)</f>
        <v>0</v>
      </c>
      <c r="J11" s="20" t="s">
        <v>50</v>
      </c>
      <c r="O11">
        <f>(I11*21)/100</f>
        <v>0</v>
      </c>
      <c r="P11" t="s">
        <v>20</v>
      </c>
    </row>
    <row r="12" spans="1:18" x14ac:dyDescent="0.2">
      <c r="A12" s="23" t="s">
        <v>51</v>
      </c>
      <c r="B12" s="36"/>
      <c r="E12" s="24" t="s">
        <v>52</v>
      </c>
      <c r="J12" s="41"/>
    </row>
    <row r="13" spans="1:18" x14ac:dyDescent="0.2">
      <c r="A13" s="25" t="s">
        <v>53</v>
      </c>
      <c r="B13" s="37"/>
      <c r="E13" s="26" t="s">
        <v>54</v>
      </c>
      <c r="J13" s="42"/>
    </row>
    <row r="14" spans="1:18" ht="102" x14ac:dyDescent="0.2">
      <c r="A14" t="s">
        <v>55</v>
      </c>
      <c r="B14" s="37"/>
      <c r="E14" s="24" t="s">
        <v>56</v>
      </c>
      <c r="J14" s="42"/>
    </row>
    <row r="15" spans="1:18" x14ac:dyDescent="0.2">
      <c r="A15" s="35" t="s">
        <v>44</v>
      </c>
      <c r="B15" s="18" t="s">
        <v>57</v>
      </c>
      <c r="C15" s="18" t="s">
        <v>58</v>
      </c>
      <c r="D15" s="13" t="s">
        <v>54</v>
      </c>
      <c r="E15" s="19" t="s">
        <v>59</v>
      </c>
      <c r="F15" s="20" t="s">
        <v>60</v>
      </c>
      <c r="G15" s="21">
        <v>552.79999999999995</v>
      </c>
      <c r="H15" s="22"/>
      <c r="I15" s="22">
        <f>ROUND(ROUND(H15,2)*ROUND(G15,3),2)</f>
        <v>0</v>
      </c>
      <c r="J15" s="20" t="s">
        <v>50</v>
      </c>
      <c r="O15">
        <f>(I15*21)/100</f>
        <v>0</v>
      </c>
      <c r="P15" t="s">
        <v>20</v>
      </c>
    </row>
    <row r="16" spans="1:18" x14ac:dyDescent="0.2">
      <c r="A16" s="23" t="s">
        <v>51</v>
      </c>
      <c r="B16" s="37"/>
      <c r="E16" s="24" t="s">
        <v>54</v>
      </c>
      <c r="J16" s="42"/>
    </row>
    <row r="17" spans="1:18" x14ac:dyDescent="0.2">
      <c r="A17" s="25" t="s">
        <v>53</v>
      </c>
      <c r="B17" s="37"/>
      <c r="E17" s="26" t="s">
        <v>54</v>
      </c>
      <c r="J17" s="42"/>
    </row>
    <row r="18" spans="1:18" x14ac:dyDescent="0.2">
      <c r="A18" t="s">
        <v>55</v>
      </c>
      <c r="B18" s="37"/>
      <c r="E18" s="24" t="s">
        <v>61</v>
      </c>
      <c r="J18" s="42"/>
    </row>
    <row r="19" spans="1:18" x14ac:dyDescent="0.2">
      <c r="A19" s="35" t="s">
        <v>44</v>
      </c>
      <c r="B19" s="18" t="s">
        <v>62</v>
      </c>
      <c r="C19" s="18" t="s">
        <v>63</v>
      </c>
      <c r="D19" s="13" t="s">
        <v>54</v>
      </c>
      <c r="E19" s="19" t="s">
        <v>64</v>
      </c>
      <c r="F19" s="20" t="s">
        <v>65</v>
      </c>
      <c r="G19" s="21">
        <v>19.492999999999999</v>
      </c>
      <c r="H19" s="22"/>
      <c r="I19" s="22">
        <f>ROUND(ROUND(H19,2)*ROUND(G19,3),2)</f>
        <v>0</v>
      </c>
      <c r="J19" s="20" t="s">
        <v>50</v>
      </c>
      <c r="O19">
        <f>(I19*21)/100</f>
        <v>0</v>
      </c>
      <c r="P19" t="s">
        <v>20</v>
      </c>
    </row>
    <row r="20" spans="1:18" x14ac:dyDescent="0.2">
      <c r="A20" s="23" t="s">
        <v>51</v>
      </c>
      <c r="B20" s="37"/>
      <c r="E20" s="24" t="s">
        <v>54</v>
      </c>
      <c r="J20" s="42"/>
    </row>
    <row r="21" spans="1:18" x14ac:dyDescent="0.2">
      <c r="A21" s="25" t="s">
        <v>53</v>
      </c>
      <c r="B21" s="37"/>
      <c r="E21" s="26" t="s">
        <v>54</v>
      </c>
      <c r="J21" s="42"/>
    </row>
    <row r="22" spans="1:18" ht="63.75" x14ac:dyDescent="0.2">
      <c r="A22" t="s">
        <v>55</v>
      </c>
      <c r="B22" s="37"/>
      <c r="E22" s="24" t="s">
        <v>66</v>
      </c>
      <c r="J22" s="42"/>
    </row>
    <row r="23" spans="1:18" ht="12.75" customHeight="1" x14ac:dyDescent="0.2">
      <c r="A23" s="3" t="s">
        <v>42</v>
      </c>
      <c r="B23" s="38"/>
      <c r="C23" s="27" t="s">
        <v>67</v>
      </c>
      <c r="D23" s="3"/>
      <c r="E23" s="16" t="s">
        <v>68</v>
      </c>
      <c r="F23" s="3"/>
      <c r="G23" s="3"/>
      <c r="H23" s="3"/>
      <c r="I23" s="28">
        <f>0+Q23</f>
        <v>0</v>
      </c>
      <c r="J23" s="43"/>
      <c r="O23">
        <f>0+R23</f>
        <v>0</v>
      </c>
      <c r="Q23">
        <f>0+I24+I28+I32+I36</f>
        <v>0</v>
      </c>
      <c r="R23">
        <f>0+O24+O28+O32+O36</f>
        <v>0</v>
      </c>
    </row>
    <row r="24" spans="1:18" x14ac:dyDescent="0.2">
      <c r="A24" s="35" t="s">
        <v>44</v>
      </c>
      <c r="B24" s="18" t="s">
        <v>26</v>
      </c>
      <c r="C24" s="18" t="s">
        <v>69</v>
      </c>
      <c r="D24" s="13" t="s">
        <v>54</v>
      </c>
      <c r="E24" s="19" t="s">
        <v>70</v>
      </c>
      <c r="F24" s="20" t="s">
        <v>71</v>
      </c>
      <c r="G24" s="21">
        <v>187</v>
      </c>
      <c r="H24" s="22"/>
      <c r="I24" s="22">
        <f>ROUND(ROUND(H24,2)*ROUND(G24,3),2)</f>
        <v>0</v>
      </c>
      <c r="J24" s="20" t="s">
        <v>72</v>
      </c>
      <c r="O24">
        <f>(I24*21)/100</f>
        <v>0</v>
      </c>
      <c r="P24" t="s">
        <v>20</v>
      </c>
    </row>
    <row r="25" spans="1:18" x14ac:dyDescent="0.2">
      <c r="A25" s="23" t="s">
        <v>51</v>
      </c>
      <c r="B25" s="37"/>
      <c r="E25" s="24" t="s">
        <v>54</v>
      </c>
      <c r="J25" s="42"/>
    </row>
    <row r="26" spans="1:18" x14ac:dyDescent="0.2">
      <c r="A26" s="25" t="s">
        <v>53</v>
      </c>
      <c r="B26" s="37"/>
      <c r="E26" s="26" t="s">
        <v>54</v>
      </c>
      <c r="J26" s="42"/>
    </row>
    <row r="27" spans="1:18" ht="318.75" x14ac:dyDescent="0.2">
      <c r="A27" t="s">
        <v>55</v>
      </c>
      <c r="B27" s="37"/>
      <c r="E27" s="24" t="s">
        <v>73</v>
      </c>
      <c r="J27" s="42"/>
    </row>
    <row r="28" spans="1:18" x14ac:dyDescent="0.2">
      <c r="A28" s="35" t="s">
        <v>44</v>
      </c>
      <c r="B28" s="18" t="s">
        <v>20</v>
      </c>
      <c r="C28" s="18" t="s">
        <v>74</v>
      </c>
      <c r="D28" s="13" t="s">
        <v>54</v>
      </c>
      <c r="E28" s="19" t="s">
        <v>75</v>
      </c>
      <c r="F28" s="20" t="s">
        <v>76</v>
      </c>
      <c r="G28" s="21">
        <v>588.75</v>
      </c>
      <c r="H28" s="22"/>
      <c r="I28" s="22">
        <f>ROUND(ROUND(H28,2)*ROUND(G28,3),2)</f>
        <v>0</v>
      </c>
      <c r="J28" s="20" t="s">
        <v>72</v>
      </c>
      <c r="O28">
        <f>(I28*21)/100</f>
        <v>0</v>
      </c>
      <c r="P28" t="s">
        <v>20</v>
      </c>
    </row>
    <row r="29" spans="1:18" x14ac:dyDescent="0.2">
      <c r="A29" s="23" t="s">
        <v>51</v>
      </c>
      <c r="B29" s="37"/>
      <c r="E29" s="24" t="s">
        <v>54</v>
      </c>
      <c r="J29" s="42"/>
    </row>
    <row r="30" spans="1:18" x14ac:dyDescent="0.2">
      <c r="A30" s="25" t="s">
        <v>53</v>
      </c>
      <c r="B30" s="37"/>
      <c r="E30" s="26" t="s">
        <v>54</v>
      </c>
      <c r="J30" s="42"/>
    </row>
    <row r="31" spans="1:18" ht="25.5" x14ac:dyDescent="0.2">
      <c r="A31" t="s">
        <v>55</v>
      </c>
      <c r="B31" s="37"/>
      <c r="E31" s="24" t="s">
        <v>77</v>
      </c>
      <c r="J31" s="42"/>
    </row>
    <row r="32" spans="1:18" x14ac:dyDescent="0.2">
      <c r="A32" s="35" t="s">
        <v>44</v>
      </c>
      <c r="B32" s="18" t="s">
        <v>19</v>
      </c>
      <c r="C32" s="18" t="s">
        <v>78</v>
      </c>
      <c r="D32" s="13" t="s">
        <v>54</v>
      </c>
      <c r="E32" s="19" t="s">
        <v>79</v>
      </c>
      <c r="F32" s="20" t="s">
        <v>71</v>
      </c>
      <c r="G32" s="21">
        <v>4761.4849999999997</v>
      </c>
      <c r="H32" s="22"/>
      <c r="I32" s="22">
        <f>ROUND(ROUND(H32,2)*ROUND(G32,3),2)</f>
        <v>0</v>
      </c>
      <c r="J32" s="20" t="s">
        <v>72</v>
      </c>
      <c r="O32">
        <f>(I32*21)/100</f>
        <v>0</v>
      </c>
      <c r="P32" t="s">
        <v>20</v>
      </c>
    </row>
    <row r="33" spans="1:18" x14ac:dyDescent="0.2">
      <c r="A33" s="23" t="s">
        <v>51</v>
      </c>
      <c r="B33" s="37"/>
      <c r="E33" s="24" t="s">
        <v>54</v>
      </c>
      <c r="J33" s="42"/>
    </row>
    <row r="34" spans="1:18" x14ac:dyDescent="0.2">
      <c r="A34" s="25" t="s">
        <v>53</v>
      </c>
      <c r="B34" s="37"/>
      <c r="E34" s="26" t="s">
        <v>54</v>
      </c>
      <c r="J34" s="42"/>
    </row>
    <row r="35" spans="1:18" ht="318.75" x14ac:dyDescent="0.2">
      <c r="A35" t="s">
        <v>55</v>
      </c>
      <c r="B35" s="37"/>
      <c r="E35" s="24" t="s">
        <v>73</v>
      </c>
      <c r="J35" s="42"/>
    </row>
    <row r="36" spans="1:18" x14ac:dyDescent="0.2">
      <c r="A36" s="35" t="s">
        <v>44</v>
      </c>
      <c r="B36" s="18" t="s">
        <v>30</v>
      </c>
      <c r="C36" s="18" t="s">
        <v>80</v>
      </c>
      <c r="D36" s="13" t="s">
        <v>54</v>
      </c>
      <c r="E36" s="19" t="s">
        <v>81</v>
      </c>
      <c r="F36" s="20" t="s">
        <v>76</v>
      </c>
      <c r="G36" s="21">
        <v>32996.82</v>
      </c>
      <c r="H36" s="22"/>
      <c r="I36" s="22">
        <f>ROUND(ROUND(H36,2)*ROUND(G36,3),2)</f>
        <v>0</v>
      </c>
      <c r="J36" s="20" t="s">
        <v>72</v>
      </c>
      <c r="O36">
        <f>(I36*21)/100</f>
        <v>0</v>
      </c>
      <c r="P36" t="s">
        <v>20</v>
      </c>
    </row>
    <row r="37" spans="1:18" x14ac:dyDescent="0.2">
      <c r="A37" s="23" t="s">
        <v>51</v>
      </c>
      <c r="B37" s="37"/>
      <c r="E37" s="24" t="s">
        <v>54</v>
      </c>
      <c r="J37" s="42"/>
    </row>
    <row r="38" spans="1:18" x14ac:dyDescent="0.2">
      <c r="A38" s="25" t="s">
        <v>53</v>
      </c>
      <c r="B38" s="37"/>
      <c r="E38" s="26" t="s">
        <v>54</v>
      </c>
      <c r="J38" s="42"/>
    </row>
    <row r="39" spans="1:18" ht="25.5" x14ac:dyDescent="0.2">
      <c r="A39" t="s">
        <v>55</v>
      </c>
      <c r="B39" s="37"/>
      <c r="E39" s="24" t="s">
        <v>77</v>
      </c>
      <c r="J39" s="42"/>
    </row>
    <row r="40" spans="1:18" ht="12.75" customHeight="1" x14ac:dyDescent="0.2">
      <c r="A40" s="3" t="s">
        <v>42</v>
      </c>
      <c r="B40" s="38"/>
      <c r="C40" s="27" t="s">
        <v>82</v>
      </c>
      <c r="D40" s="3"/>
      <c r="E40" s="16" t="s">
        <v>83</v>
      </c>
      <c r="F40" s="3"/>
      <c r="G40" s="3"/>
      <c r="H40" s="3"/>
      <c r="I40" s="28">
        <f>0+Q40</f>
        <v>0</v>
      </c>
      <c r="J40" s="43"/>
      <c r="O40">
        <f>0+R40</f>
        <v>0</v>
      </c>
      <c r="Q40">
        <f>0+I41+I45</f>
        <v>0</v>
      </c>
      <c r="R40">
        <f>0+O41+O45</f>
        <v>0</v>
      </c>
    </row>
    <row r="41" spans="1:18" x14ac:dyDescent="0.2">
      <c r="A41" s="35" t="s">
        <v>44</v>
      </c>
      <c r="B41" s="18" t="s">
        <v>32</v>
      </c>
      <c r="C41" s="18" t="s">
        <v>84</v>
      </c>
      <c r="D41" s="13" t="s">
        <v>54</v>
      </c>
      <c r="E41" s="19" t="s">
        <v>85</v>
      </c>
      <c r="F41" s="20" t="s">
        <v>86</v>
      </c>
      <c r="G41" s="21">
        <v>181</v>
      </c>
      <c r="H41" s="22"/>
      <c r="I41" s="22">
        <f>ROUND(ROUND(H41,2)*ROUND(G41,3),2)</f>
        <v>0</v>
      </c>
      <c r="J41" s="20" t="s">
        <v>72</v>
      </c>
      <c r="O41">
        <f>(I41*21)/100</f>
        <v>0</v>
      </c>
      <c r="P41" t="s">
        <v>20</v>
      </c>
    </row>
    <row r="42" spans="1:18" x14ac:dyDescent="0.2">
      <c r="A42" s="23" t="s">
        <v>51</v>
      </c>
      <c r="B42" s="37"/>
      <c r="E42" s="24" t="s">
        <v>54</v>
      </c>
      <c r="J42" s="42"/>
    </row>
    <row r="43" spans="1:18" x14ac:dyDescent="0.2">
      <c r="A43" s="25" t="s">
        <v>53</v>
      </c>
      <c r="B43" s="37"/>
      <c r="E43" s="26" t="s">
        <v>54</v>
      </c>
      <c r="J43" s="42"/>
    </row>
    <row r="44" spans="1:18" ht="25.5" x14ac:dyDescent="0.2">
      <c r="A44" t="s">
        <v>55</v>
      </c>
      <c r="B44" s="37"/>
      <c r="E44" s="24" t="s">
        <v>87</v>
      </c>
      <c r="J44" s="42"/>
    </row>
    <row r="45" spans="1:18" ht="25.5" x14ac:dyDescent="0.2">
      <c r="A45" s="35" t="s">
        <v>44</v>
      </c>
      <c r="B45" s="18" t="s">
        <v>88</v>
      </c>
      <c r="C45" s="18" t="s">
        <v>89</v>
      </c>
      <c r="D45" s="13" t="s">
        <v>54</v>
      </c>
      <c r="E45" s="19" t="s">
        <v>90</v>
      </c>
      <c r="F45" s="20" t="s">
        <v>86</v>
      </c>
      <c r="G45" s="21">
        <v>218</v>
      </c>
      <c r="H45" s="22"/>
      <c r="I45" s="22">
        <f>ROUND(ROUND(H45,2)*ROUND(G45,3),2)</f>
        <v>0</v>
      </c>
      <c r="J45" s="20" t="s">
        <v>50</v>
      </c>
      <c r="O45">
        <f>(I45*21)/100</f>
        <v>0</v>
      </c>
      <c r="P45" t="s">
        <v>20</v>
      </c>
    </row>
    <row r="46" spans="1:18" x14ac:dyDescent="0.2">
      <c r="A46" s="23" t="s">
        <v>51</v>
      </c>
      <c r="B46" s="37"/>
      <c r="E46" s="24" t="s">
        <v>54</v>
      </c>
      <c r="J46" s="42"/>
    </row>
    <row r="47" spans="1:18" x14ac:dyDescent="0.2">
      <c r="A47" s="25" t="s">
        <v>53</v>
      </c>
      <c r="B47" s="37"/>
      <c r="E47" s="26" t="s">
        <v>54</v>
      </c>
      <c r="J47" s="42"/>
    </row>
    <row r="48" spans="1:18" x14ac:dyDescent="0.2">
      <c r="A48" t="s">
        <v>55</v>
      </c>
      <c r="B48" s="37"/>
      <c r="E48" s="24" t="s">
        <v>91</v>
      </c>
      <c r="J48" s="42"/>
    </row>
    <row r="49" spans="1:18" ht="12.75" customHeight="1" x14ac:dyDescent="0.2">
      <c r="A49" s="3" t="s">
        <v>42</v>
      </c>
      <c r="B49" s="38"/>
      <c r="C49" s="27" t="s">
        <v>92</v>
      </c>
      <c r="D49" s="3"/>
      <c r="E49" s="16" t="s">
        <v>93</v>
      </c>
      <c r="F49" s="3"/>
      <c r="G49" s="3"/>
      <c r="H49" s="3"/>
      <c r="I49" s="28">
        <f>0+Q49</f>
        <v>0</v>
      </c>
      <c r="J49" s="43"/>
      <c r="O49">
        <f>0+R49</f>
        <v>0</v>
      </c>
      <c r="Q49">
        <f>0+I50</f>
        <v>0</v>
      </c>
      <c r="R49">
        <f>0+O50</f>
        <v>0</v>
      </c>
    </row>
    <row r="50" spans="1:18" x14ac:dyDescent="0.2">
      <c r="A50" s="35" t="s">
        <v>44</v>
      </c>
      <c r="B50" s="18" t="s">
        <v>34</v>
      </c>
      <c r="C50" s="18" t="s">
        <v>94</v>
      </c>
      <c r="D50" s="13" t="s">
        <v>54</v>
      </c>
      <c r="E50" s="19" t="s">
        <v>95</v>
      </c>
      <c r="F50" s="20" t="s">
        <v>71</v>
      </c>
      <c r="G50" s="21">
        <v>3828.9659999999999</v>
      </c>
      <c r="H50" s="22"/>
      <c r="I50" s="22">
        <f>ROUND(ROUND(H50,2)*ROUND(G50,3),2)</f>
        <v>0</v>
      </c>
      <c r="J50" s="20" t="s">
        <v>72</v>
      </c>
      <c r="O50">
        <f>(I50*21)/100</f>
        <v>0</v>
      </c>
      <c r="P50" t="s">
        <v>20</v>
      </c>
    </row>
    <row r="51" spans="1:18" x14ac:dyDescent="0.2">
      <c r="A51" s="23" t="s">
        <v>51</v>
      </c>
      <c r="B51" s="37"/>
      <c r="E51" s="24" t="s">
        <v>54</v>
      </c>
      <c r="J51" s="42"/>
    </row>
    <row r="52" spans="1:18" x14ac:dyDescent="0.2">
      <c r="A52" s="25" t="s">
        <v>53</v>
      </c>
      <c r="B52" s="37"/>
      <c r="E52" s="26" t="s">
        <v>54</v>
      </c>
      <c r="J52" s="42"/>
    </row>
    <row r="53" spans="1:18" ht="229.5" x14ac:dyDescent="0.2">
      <c r="A53" t="s">
        <v>55</v>
      </c>
      <c r="B53" s="37"/>
      <c r="E53" s="24" t="s">
        <v>96</v>
      </c>
      <c r="J53" s="42"/>
    </row>
    <row r="54" spans="1:18" ht="12.75" customHeight="1" x14ac:dyDescent="0.2">
      <c r="A54" s="3" t="s">
        <v>42</v>
      </c>
      <c r="B54" s="38"/>
      <c r="C54" s="27" t="s">
        <v>97</v>
      </c>
      <c r="D54" s="3"/>
      <c r="E54" s="16" t="s">
        <v>98</v>
      </c>
      <c r="F54" s="3"/>
      <c r="G54" s="3"/>
      <c r="H54" s="3"/>
      <c r="I54" s="28">
        <f>0+Q54</f>
        <v>0</v>
      </c>
      <c r="J54" s="43"/>
      <c r="O54">
        <f>0+R54</f>
        <v>0</v>
      </c>
      <c r="Q54">
        <f>0+I55</f>
        <v>0</v>
      </c>
      <c r="R54">
        <f>0+O55</f>
        <v>0</v>
      </c>
    </row>
    <row r="55" spans="1:18" x14ac:dyDescent="0.2">
      <c r="A55" s="35" t="s">
        <v>44</v>
      </c>
      <c r="B55" s="18" t="s">
        <v>99</v>
      </c>
      <c r="C55" s="18" t="s">
        <v>100</v>
      </c>
      <c r="D55" s="13" t="s">
        <v>54</v>
      </c>
      <c r="E55" s="19" t="s">
        <v>101</v>
      </c>
      <c r="F55" s="20" t="s">
        <v>102</v>
      </c>
      <c r="G55" s="21">
        <v>13406.2</v>
      </c>
      <c r="H55" s="22"/>
      <c r="I55" s="22">
        <f>ROUND(ROUND(H55,2)*ROUND(G55,3),2)</f>
        <v>0</v>
      </c>
      <c r="J55" s="20" t="s">
        <v>72</v>
      </c>
      <c r="O55">
        <f>(I55*21)/100</f>
        <v>0</v>
      </c>
      <c r="P55" t="s">
        <v>20</v>
      </c>
    </row>
    <row r="56" spans="1:18" x14ac:dyDescent="0.2">
      <c r="A56" s="23" t="s">
        <v>51</v>
      </c>
      <c r="B56" s="37"/>
      <c r="E56" s="24" t="s">
        <v>54</v>
      </c>
      <c r="J56" s="42"/>
    </row>
    <row r="57" spans="1:18" x14ac:dyDescent="0.2">
      <c r="A57" s="25" t="s">
        <v>53</v>
      </c>
      <c r="B57" s="37"/>
      <c r="E57" s="26" t="s">
        <v>54</v>
      </c>
      <c r="J57" s="42"/>
    </row>
    <row r="58" spans="1:18" x14ac:dyDescent="0.2">
      <c r="A58" t="s">
        <v>55</v>
      </c>
      <c r="B58" s="37"/>
      <c r="E58" s="24" t="s">
        <v>103</v>
      </c>
      <c r="J58" s="42"/>
    </row>
    <row r="59" spans="1:18" ht="12.75" customHeight="1" x14ac:dyDescent="0.2">
      <c r="A59" s="3" t="s">
        <v>42</v>
      </c>
      <c r="B59" s="38"/>
      <c r="C59" s="27" t="s">
        <v>30</v>
      </c>
      <c r="D59" s="3"/>
      <c r="E59" s="16" t="s">
        <v>104</v>
      </c>
      <c r="F59" s="3"/>
      <c r="G59" s="3"/>
      <c r="H59" s="3"/>
      <c r="I59" s="28">
        <f>0+Q59</f>
        <v>0</v>
      </c>
      <c r="J59" s="43"/>
      <c r="O59">
        <f>0+R59</f>
        <v>0</v>
      </c>
      <c r="Q59">
        <f>0+I60</f>
        <v>0</v>
      </c>
      <c r="R59">
        <f>0+O60</f>
        <v>0</v>
      </c>
    </row>
    <row r="60" spans="1:18" x14ac:dyDescent="0.2">
      <c r="A60" s="35" t="s">
        <v>44</v>
      </c>
      <c r="B60" s="18" t="s">
        <v>105</v>
      </c>
      <c r="C60" s="18" t="s">
        <v>106</v>
      </c>
      <c r="D60" s="13" t="s">
        <v>54</v>
      </c>
      <c r="E60" s="19" t="s">
        <v>107</v>
      </c>
      <c r="F60" s="20" t="s">
        <v>102</v>
      </c>
      <c r="G60" s="21">
        <v>3</v>
      </c>
      <c r="H60" s="22"/>
      <c r="I60" s="22">
        <f>ROUND(ROUND(H60,2)*ROUND(G60,3),2)</f>
        <v>0</v>
      </c>
      <c r="J60" s="20" t="s">
        <v>72</v>
      </c>
      <c r="O60">
        <f>(I60*21)/100</f>
        <v>0</v>
      </c>
      <c r="P60" t="s">
        <v>20</v>
      </c>
    </row>
    <row r="61" spans="1:18" x14ac:dyDescent="0.2">
      <c r="A61" s="23" t="s">
        <v>51</v>
      </c>
      <c r="B61" s="37"/>
      <c r="E61" s="24" t="s">
        <v>54</v>
      </c>
      <c r="J61" s="42"/>
    </row>
    <row r="62" spans="1:18" x14ac:dyDescent="0.2">
      <c r="A62" s="25" t="s">
        <v>53</v>
      </c>
      <c r="B62" s="37"/>
      <c r="E62" s="26" t="s">
        <v>54</v>
      </c>
      <c r="J62" s="42"/>
    </row>
    <row r="63" spans="1:18" ht="89.25" x14ac:dyDescent="0.2">
      <c r="A63" t="s">
        <v>55</v>
      </c>
      <c r="B63" s="37"/>
      <c r="E63" s="24" t="s">
        <v>108</v>
      </c>
      <c r="J63" s="42"/>
    </row>
    <row r="64" spans="1:18" ht="12.75" customHeight="1" x14ac:dyDescent="0.2">
      <c r="A64" s="3" t="s">
        <v>42</v>
      </c>
      <c r="B64" s="38"/>
      <c r="C64" s="27" t="s">
        <v>32</v>
      </c>
      <c r="D64" s="3"/>
      <c r="E64" s="16" t="s">
        <v>109</v>
      </c>
      <c r="F64" s="3"/>
      <c r="G64" s="3"/>
      <c r="H64" s="3"/>
      <c r="I64" s="28">
        <f>0+Q64</f>
        <v>0</v>
      </c>
      <c r="J64" s="43"/>
      <c r="O64">
        <f>0+R64</f>
        <v>0</v>
      </c>
      <c r="Q64">
        <f>0+I65</f>
        <v>0</v>
      </c>
      <c r="R64">
        <f>0+O65</f>
        <v>0</v>
      </c>
    </row>
    <row r="65" spans="1:18" x14ac:dyDescent="0.2">
      <c r="A65" s="35" t="s">
        <v>44</v>
      </c>
      <c r="B65" s="18" t="s">
        <v>37</v>
      </c>
      <c r="C65" s="18" t="s">
        <v>110</v>
      </c>
      <c r="D65" s="13" t="s">
        <v>54</v>
      </c>
      <c r="E65" s="19" t="s">
        <v>111</v>
      </c>
      <c r="F65" s="20" t="s">
        <v>102</v>
      </c>
      <c r="G65" s="21">
        <v>10</v>
      </c>
      <c r="H65" s="22"/>
      <c r="I65" s="22">
        <f>ROUND(ROUND(H65,2)*ROUND(G65,3),2)</f>
        <v>0</v>
      </c>
      <c r="J65" s="20" t="s">
        <v>72</v>
      </c>
      <c r="O65">
        <f>(I65*21)/100</f>
        <v>0</v>
      </c>
      <c r="P65" t="s">
        <v>20</v>
      </c>
    </row>
    <row r="66" spans="1:18" x14ac:dyDescent="0.2">
      <c r="A66" s="23" t="s">
        <v>51</v>
      </c>
      <c r="B66" s="37"/>
      <c r="E66" s="24" t="s">
        <v>54</v>
      </c>
      <c r="J66" s="42"/>
    </row>
    <row r="67" spans="1:18" x14ac:dyDescent="0.2">
      <c r="A67" s="25" t="s">
        <v>53</v>
      </c>
      <c r="B67" s="37"/>
      <c r="E67" s="26" t="s">
        <v>54</v>
      </c>
      <c r="J67" s="42"/>
    </row>
    <row r="68" spans="1:18" ht="102" x14ac:dyDescent="0.2">
      <c r="A68" t="s">
        <v>55</v>
      </c>
      <c r="B68" s="37"/>
      <c r="E68" s="24" t="s">
        <v>112</v>
      </c>
      <c r="J68" s="42"/>
    </row>
    <row r="69" spans="1:18" ht="12.75" customHeight="1" x14ac:dyDescent="0.2">
      <c r="A69" s="3" t="s">
        <v>42</v>
      </c>
      <c r="B69" s="38"/>
      <c r="C69" s="27" t="s">
        <v>113</v>
      </c>
      <c r="D69" s="3"/>
      <c r="E69" s="16" t="s">
        <v>114</v>
      </c>
      <c r="F69" s="3"/>
      <c r="G69" s="3"/>
      <c r="H69" s="3"/>
      <c r="I69" s="28">
        <f>0+Q69</f>
        <v>0</v>
      </c>
      <c r="J69" s="43"/>
      <c r="O69">
        <f>0+R69</f>
        <v>0</v>
      </c>
      <c r="Q69">
        <f>0+I70+I74+I78+I82+I86+I90+I94+I98+I102+I106+I110+I114+I118+I122+I126+I130+I134+I138+I142</f>
        <v>0</v>
      </c>
      <c r="R69">
        <f>0+O70+O74+O78+O82+O86+O90+O94+O98+O102+O106+O110+O114+O118+O122+O126+O130+O134+O138+O142</f>
        <v>0</v>
      </c>
    </row>
    <row r="70" spans="1:18" ht="25.5" x14ac:dyDescent="0.2">
      <c r="A70" s="35" t="s">
        <v>44</v>
      </c>
      <c r="B70" s="18" t="s">
        <v>39</v>
      </c>
      <c r="C70" s="18" t="s">
        <v>115</v>
      </c>
      <c r="D70" s="13" t="s">
        <v>54</v>
      </c>
      <c r="E70" s="19" t="s">
        <v>116</v>
      </c>
      <c r="F70" s="20" t="s">
        <v>117</v>
      </c>
      <c r="G70" s="21">
        <v>72</v>
      </c>
      <c r="H70" s="22"/>
      <c r="I70" s="22">
        <f>ROUND(ROUND(H70,2)*ROUND(G70,3),2)</f>
        <v>0</v>
      </c>
      <c r="J70" s="20" t="s">
        <v>72</v>
      </c>
      <c r="O70">
        <f>(I70*21)/100</f>
        <v>0</v>
      </c>
      <c r="P70" t="s">
        <v>20</v>
      </c>
    </row>
    <row r="71" spans="1:18" x14ac:dyDescent="0.2">
      <c r="A71" s="23" t="s">
        <v>51</v>
      </c>
      <c r="B71" s="37"/>
      <c r="E71" s="24" t="s">
        <v>54</v>
      </c>
      <c r="J71" s="42"/>
    </row>
    <row r="72" spans="1:18" x14ac:dyDescent="0.2">
      <c r="A72" s="25" t="s">
        <v>53</v>
      </c>
      <c r="B72" s="37"/>
      <c r="E72" s="26" t="s">
        <v>54</v>
      </c>
      <c r="J72" s="42"/>
    </row>
    <row r="73" spans="1:18" ht="76.5" x14ac:dyDescent="0.2">
      <c r="A73" t="s">
        <v>55</v>
      </c>
      <c r="B73" s="37"/>
      <c r="E73" s="24" t="s">
        <v>118</v>
      </c>
      <c r="J73" s="42"/>
    </row>
    <row r="74" spans="1:18" x14ac:dyDescent="0.2">
      <c r="A74" s="35" t="s">
        <v>44</v>
      </c>
      <c r="B74" s="18" t="s">
        <v>41</v>
      </c>
      <c r="C74" s="18" t="s">
        <v>119</v>
      </c>
      <c r="D74" s="13" t="s">
        <v>54</v>
      </c>
      <c r="E74" s="19" t="s">
        <v>120</v>
      </c>
      <c r="F74" s="20" t="s">
        <v>117</v>
      </c>
      <c r="G74" s="21">
        <v>48</v>
      </c>
      <c r="H74" s="22"/>
      <c r="I74" s="22">
        <f>ROUND(ROUND(H74,2)*ROUND(G74,3),2)</f>
        <v>0</v>
      </c>
      <c r="J74" s="20" t="s">
        <v>72</v>
      </c>
      <c r="O74">
        <f>(I74*21)/100</f>
        <v>0</v>
      </c>
      <c r="P74" t="s">
        <v>20</v>
      </c>
    </row>
    <row r="75" spans="1:18" x14ac:dyDescent="0.2">
      <c r="A75" s="23" t="s">
        <v>51</v>
      </c>
      <c r="B75" s="37"/>
      <c r="E75" s="24" t="s">
        <v>54</v>
      </c>
      <c r="J75" s="42"/>
    </row>
    <row r="76" spans="1:18" x14ac:dyDescent="0.2">
      <c r="A76" s="25" t="s">
        <v>53</v>
      </c>
      <c r="B76" s="37"/>
      <c r="E76" s="26" t="s">
        <v>54</v>
      </c>
      <c r="J76" s="42"/>
    </row>
    <row r="77" spans="1:18" ht="76.5" x14ac:dyDescent="0.2">
      <c r="A77" t="s">
        <v>55</v>
      </c>
      <c r="B77" s="37"/>
      <c r="E77" s="24" t="s">
        <v>118</v>
      </c>
      <c r="J77" s="42"/>
    </row>
    <row r="78" spans="1:18" x14ac:dyDescent="0.2">
      <c r="A78" s="35" t="s">
        <v>44</v>
      </c>
      <c r="B78" s="18" t="s">
        <v>121</v>
      </c>
      <c r="C78" s="18" t="s">
        <v>122</v>
      </c>
      <c r="D78" s="13" t="s">
        <v>54</v>
      </c>
      <c r="E78" s="19" t="s">
        <v>123</v>
      </c>
      <c r="F78" s="20" t="s">
        <v>117</v>
      </c>
      <c r="G78" s="21">
        <v>211</v>
      </c>
      <c r="H78" s="22"/>
      <c r="I78" s="22">
        <f>ROUND(ROUND(H78,2)*ROUND(G78,3),2)</f>
        <v>0</v>
      </c>
      <c r="J78" s="20" t="s">
        <v>72</v>
      </c>
      <c r="O78">
        <f>(I78*21)/100</f>
        <v>0</v>
      </c>
      <c r="P78" t="s">
        <v>20</v>
      </c>
    </row>
    <row r="79" spans="1:18" x14ac:dyDescent="0.2">
      <c r="A79" s="23" t="s">
        <v>51</v>
      </c>
      <c r="B79" s="37"/>
      <c r="E79" s="24" t="s">
        <v>54</v>
      </c>
      <c r="J79" s="42"/>
    </row>
    <row r="80" spans="1:18" x14ac:dyDescent="0.2">
      <c r="A80" s="25" t="s">
        <v>53</v>
      </c>
      <c r="B80" s="37"/>
      <c r="E80" s="26" t="s">
        <v>54</v>
      </c>
      <c r="J80" s="42"/>
    </row>
    <row r="81" spans="1:16" ht="76.5" x14ac:dyDescent="0.2">
      <c r="A81" t="s">
        <v>55</v>
      </c>
      <c r="B81" s="37"/>
      <c r="E81" s="24" t="s">
        <v>118</v>
      </c>
      <c r="J81" s="42"/>
    </row>
    <row r="82" spans="1:16" x14ac:dyDescent="0.2">
      <c r="A82" s="35" t="s">
        <v>44</v>
      </c>
      <c r="B82" s="18" t="s">
        <v>67</v>
      </c>
      <c r="C82" s="18" t="s">
        <v>124</v>
      </c>
      <c r="D82" s="13" t="s">
        <v>54</v>
      </c>
      <c r="E82" s="19" t="s">
        <v>125</v>
      </c>
      <c r="F82" s="20" t="s">
        <v>117</v>
      </c>
      <c r="G82" s="21">
        <v>62</v>
      </c>
      <c r="H82" s="22"/>
      <c r="I82" s="22">
        <f>ROUND(ROUND(H82,2)*ROUND(G82,3),2)</f>
        <v>0</v>
      </c>
      <c r="J82" s="20" t="s">
        <v>72</v>
      </c>
      <c r="O82">
        <f>(I82*21)/100</f>
        <v>0</v>
      </c>
      <c r="P82" t="s">
        <v>20</v>
      </c>
    </row>
    <row r="83" spans="1:16" x14ac:dyDescent="0.2">
      <c r="A83" s="23" t="s">
        <v>51</v>
      </c>
      <c r="B83" s="37"/>
      <c r="E83" s="24" t="s">
        <v>54</v>
      </c>
      <c r="J83" s="42"/>
    </row>
    <row r="84" spans="1:16" x14ac:dyDescent="0.2">
      <c r="A84" s="25" t="s">
        <v>53</v>
      </c>
      <c r="B84" s="37"/>
      <c r="E84" s="26" t="s">
        <v>54</v>
      </c>
      <c r="J84" s="42"/>
    </row>
    <row r="85" spans="1:16" ht="76.5" x14ac:dyDescent="0.2">
      <c r="A85" t="s">
        <v>55</v>
      </c>
      <c r="B85" s="37"/>
      <c r="E85" s="24" t="s">
        <v>118</v>
      </c>
      <c r="J85" s="42"/>
    </row>
    <row r="86" spans="1:16" x14ac:dyDescent="0.2">
      <c r="A86" s="35" t="s">
        <v>44</v>
      </c>
      <c r="B86" s="18" t="s">
        <v>82</v>
      </c>
      <c r="C86" s="18" t="s">
        <v>126</v>
      </c>
      <c r="D86" s="13" t="s">
        <v>54</v>
      </c>
      <c r="E86" s="19" t="s">
        <v>127</v>
      </c>
      <c r="F86" s="20" t="s">
        <v>86</v>
      </c>
      <c r="G86" s="21">
        <v>16531</v>
      </c>
      <c r="H86" s="22"/>
      <c r="I86" s="22">
        <f>ROUND(ROUND(H86,2)*ROUND(G86,3),2)</f>
        <v>0</v>
      </c>
      <c r="J86" s="20" t="s">
        <v>72</v>
      </c>
      <c r="O86">
        <f>(I86*21)/100</f>
        <v>0</v>
      </c>
      <c r="P86" t="s">
        <v>20</v>
      </c>
    </row>
    <row r="87" spans="1:16" x14ac:dyDescent="0.2">
      <c r="A87" s="23" t="s">
        <v>51</v>
      </c>
      <c r="B87" s="37"/>
      <c r="E87" s="24" t="s">
        <v>54</v>
      </c>
      <c r="J87" s="42"/>
    </row>
    <row r="88" spans="1:16" x14ac:dyDescent="0.2">
      <c r="A88" s="25" t="s">
        <v>53</v>
      </c>
      <c r="B88" s="37"/>
      <c r="E88" s="26" t="s">
        <v>54</v>
      </c>
      <c r="J88" s="42"/>
    </row>
    <row r="89" spans="1:16" x14ac:dyDescent="0.2">
      <c r="A89" t="s">
        <v>55</v>
      </c>
      <c r="B89" s="37"/>
      <c r="E89" s="24" t="s">
        <v>128</v>
      </c>
      <c r="J89" s="42"/>
    </row>
    <row r="90" spans="1:16" x14ac:dyDescent="0.2">
      <c r="A90" s="35" t="s">
        <v>44</v>
      </c>
      <c r="B90" s="18" t="s">
        <v>129</v>
      </c>
      <c r="C90" s="18" t="s">
        <v>130</v>
      </c>
      <c r="D90" s="13" t="s">
        <v>54</v>
      </c>
      <c r="E90" s="19" t="s">
        <v>131</v>
      </c>
      <c r="F90" s="20" t="s">
        <v>86</v>
      </c>
      <c r="G90" s="21">
        <v>77</v>
      </c>
      <c r="H90" s="22"/>
      <c r="I90" s="22">
        <f>ROUND(ROUND(H90,2)*ROUND(G90,3),2)</f>
        <v>0</v>
      </c>
      <c r="J90" s="20" t="s">
        <v>72</v>
      </c>
      <c r="O90">
        <f>(I90*21)/100</f>
        <v>0</v>
      </c>
      <c r="P90" t="s">
        <v>20</v>
      </c>
    </row>
    <row r="91" spans="1:16" x14ac:dyDescent="0.2">
      <c r="A91" s="23" t="s">
        <v>51</v>
      </c>
      <c r="B91" s="37"/>
      <c r="E91" s="24" t="s">
        <v>54</v>
      </c>
      <c r="J91" s="42"/>
    </row>
    <row r="92" spans="1:16" x14ac:dyDescent="0.2">
      <c r="A92" s="25" t="s">
        <v>53</v>
      </c>
      <c r="B92" s="37"/>
      <c r="E92" s="26" t="s">
        <v>54</v>
      </c>
      <c r="J92" s="42"/>
    </row>
    <row r="93" spans="1:16" ht="114.75" x14ac:dyDescent="0.2">
      <c r="A93" t="s">
        <v>55</v>
      </c>
      <c r="B93" s="37"/>
      <c r="E93" s="24" t="s">
        <v>132</v>
      </c>
      <c r="J93" s="42"/>
    </row>
    <row r="94" spans="1:16" ht="25.5" x14ac:dyDescent="0.2">
      <c r="A94" s="35" t="s">
        <v>44</v>
      </c>
      <c r="B94" s="18" t="s">
        <v>133</v>
      </c>
      <c r="C94" s="18" t="s">
        <v>134</v>
      </c>
      <c r="D94" s="13" t="s">
        <v>54</v>
      </c>
      <c r="E94" s="19" t="s">
        <v>135</v>
      </c>
      <c r="F94" s="20" t="s">
        <v>86</v>
      </c>
      <c r="G94" s="21">
        <v>9611</v>
      </c>
      <c r="H94" s="22"/>
      <c r="I94" s="22">
        <f>ROUND(ROUND(H94,2)*ROUND(G94,3),2)</f>
        <v>0</v>
      </c>
      <c r="J94" s="20" t="s">
        <v>72</v>
      </c>
      <c r="O94">
        <f>(I94*21)/100</f>
        <v>0</v>
      </c>
      <c r="P94" t="s">
        <v>20</v>
      </c>
    </row>
    <row r="95" spans="1:16" x14ac:dyDescent="0.2">
      <c r="A95" s="23" t="s">
        <v>51</v>
      </c>
      <c r="B95" s="37"/>
      <c r="E95" s="24" t="s">
        <v>54</v>
      </c>
      <c r="J95" s="42"/>
    </row>
    <row r="96" spans="1:16" x14ac:dyDescent="0.2">
      <c r="A96" s="25" t="s">
        <v>53</v>
      </c>
      <c r="B96" s="37"/>
      <c r="E96" s="26" t="s">
        <v>54</v>
      </c>
      <c r="J96" s="42"/>
    </row>
    <row r="97" spans="1:16" ht="114.75" x14ac:dyDescent="0.2">
      <c r="A97" t="s">
        <v>55</v>
      </c>
      <c r="B97" s="37"/>
      <c r="E97" s="24" t="s">
        <v>132</v>
      </c>
      <c r="J97" s="42"/>
    </row>
    <row r="98" spans="1:16" x14ac:dyDescent="0.2">
      <c r="A98" s="35" t="s">
        <v>44</v>
      </c>
      <c r="B98" s="18" t="s">
        <v>92</v>
      </c>
      <c r="C98" s="18" t="s">
        <v>136</v>
      </c>
      <c r="D98" s="13" t="s">
        <v>54</v>
      </c>
      <c r="E98" s="19" t="s">
        <v>137</v>
      </c>
      <c r="F98" s="20" t="s">
        <v>86</v>
      </c>
      <c r="G98" s="21">
        <v>200</v>
      </c>
      <c r="H98" s="22"/>
      <c r="I98" s="22">
        <f>ROUND(ROUND(H98,2)*ROUND(G98,3),2)</f>
        <v>0</v>
      </c>
      <c r="J98" s="20" t="s">
        <v>72</v>
      </c>
      <c r="O98">
        <f>(I98*21)/100</f>
        <v>0</v>
      </c>
      <c r="P98" t="s">
        <v>20</v>
      </c>
    </row>
    <row r="99" spans="1:16" x14ac:dyDescent="0.2">
      <c r="A99" s="23" t="s">
        <v>51</v>
      </c>
      <c r="B99" s="37"/>
      <c r="E99" s="24" t="s">
        <v>54</v>
      </c>
      <c r="J99" s="42"/>
    </row>
    <row r="100" spans="1:16" x14ac:dyDescent="0.2">
      <c r="A100" s="25" t="s">
        <v>53</v>
      </c>
      <c r="B100" s="37"/>
      <c r="E100" s="26" t="s">
        <v>54</v>
      </c>
      <c r="J100" s="42"/>
    </row>
    <row r="101" spans="1:16" ht="114.75" x14ac:dyDescent="0.2">
      <c r="A101" t="s">
        <v>55</v>
      </c>
      <c r="B101" s="37"/>
      <c r="E101" s="24" t="s">
        <v>132</v>
      </c>
      <c r="J101" s="42"/>
    </row>
    <row r="102" spans="1:16" x14ac:dyDescent="0.2">
      <c r="A102" s="35" t="s">
        <v>44</v>
      </c>
      <c r="B102" s="18" t="s">
        <v>97</v>
      </c>
      <c r="C102" s="18" t="s">
        <v>138</v>
      </c>
      <c r="D102" s="13" t="s">
        <v>54</v>
      </c>
      <c r="E102" s="19" t="s">
        <v>139</v>
      </c>
      <c r="F102" s="20" t="s">
        <v>86</v>
      </c>
      <c r="G102" s="21">
        <v>615</v>
      </c>
      <c r="H102" s="22"/>
      <c r="I102" s="22">
        <f>ROUND(ROUND(H102,2)*ROUND(G102,3),2)</f>
        <v>0</v>
      </c>
      <c r="J102" s="20" t="s">
        <v>72</v>
      </c>
      <c r="O102">
        <f>(I102*21)/100</f>
        <v>0</v>
      </c>
      <c r="P102" t="s">
        <v>20</v>
      </c>
    </row>
    <row r="103" spans="1:16" x14ac:dyDescent="0.2">
      <c r="A103" s="23" t="s">
        <v>51</v>
      </c>
      <c r="B103" s="37"/>
      <c r="E103" s="24" t="s">
        <v>54</v>
      </c>
      <c r="J103" s="42"/>
    </row>
    <row r="104" spans="1:16" x14ac:dyDescent="0.2">
      <c r="A104" s="25" t="s">
        <v>53</v>
      </c>
      <c r="B104" s="37"/>
      <c r="E104" s="26" t="s">
        <v>54</v>
      </c>
      <c r="J104" s="42"/>
    </row>
    <row r="105" spans="1:16" ht="102" x14ac:dyDescent="0.2">
      <c r="A105" t="s">
        <v>55</v>
      </c>
      <c r="B105" s="37"/>
      <c r="E105" s="24" t="s">
        <v>140</v>
      </c>
      <c r="J105" s="42"/>
    </row>
    <row r="106" spans="1:16" x14ac:dyDescent="0.2">
      <c r="A106" s="35" t="s">
        <v>44</v>
      </c>
      <c r="B106" s="18" t="s">
        <v>141</v>
      </c>
      <c r="C106" s="18" t="s">
        <v>142</v>
      </c>
      <c r="D106" s="13" t="s">
        <v>54</v>
      </c>
      <c r="E106" s="19" t="s">
        <v>143</v>
      </c>
      <c r="F106" s="20" t="s">
        <v>86</v>
      </c>
      <c r="G106" s="21">
        <v>1494</v>
      </c>
      <c r="H106" s="22"/>
      <c r="I106" s="22">
        <f>ROUND(ROUND(H106,2)*ROUND(G106,3),2)</f>
        <v>0</v>
      </c>
      <c r="J106" s="20" t="s">
        <v>72</v>
      </c>
      <c r="O106">
        <f>(I106*21)/100</f>
        <v>0</v>
      </c>
      <c r="P106" t="s">
        <v>20</v>
      </c>
    </row>
    <row r="107" spans="1:16" x14ac:dyDescent="0.2">
      <c r="A107" s="23" t="s">
        <v>51</v>
      </c>
      <c r="B107" s="37"/>
      <c r="E107" s="24" t="s">
        <v>54</v>
      </c>
      <c r="J107" s="42"/>
    </row>
    <row r="108" spans="1:16" x14ac:dyDescent="0.2">
      <c r="A108" s="25" t="s">
        <v>53</v>
      </c>
      <c r="B108" s="37"/>
      <c r="E108" s="26" t="s">
        <v>54</v>
      </c>
      <c r="J108" s="42"/>
    </row>
    <row r="109" spans="1:16" ht="140.25" x14ac:dyDescent="0.2">
      <c r="A109" t="s">
        <v>55</v>
      </c>
      <c r="B109" s="37"/>
      <c r="E109" s="24" t="s">
        <v>144</v>
      </c>
      <c r="J109" s="42"/>
    </row>
    <row r="110" spans="1:16" x14ac:dyDescent="0.2">
      <c r="A110" s="35" t="s">
        <v>44</v>
      </c>
      <c r="B110" s="18" t="s">
        <v>145</v>
      </c>
      <c r="C110" s="18" t="s">
        <v>146</v>
      </c>
      <c r="D110" s="13" t="s">
        <v>54</v>
      </c>
      <c r="E110" s="19" t="s">
        <v>147</v>
      </c>
      <c r="F110" s="20" t="s">
        <v>86</v>
      </c>
      <c r="G110" s="21">
        <v>5410</v>
      </c>
      <c r="H110" s="22"/>
      <c r="I110" s="22">
        <f>ROUND(ROUND(H110,2)*ROUND(G110,3),2)</f>
        <v>0</v>
      </c>
      <c r="J110" s="20" t="s">
        <v>72</v>
      </c>
      <c r="O110">
        <f>(I110*21)/100</f>
        <v>0</v>
      </c>
      <c r="P110" t="s">
        <v>20</v>
      </c>
    </row>
    <row r="111" spans="1:16" x14ac:dyDescent="0.2">
      <c r="A111" s="23" t="s">
        <v>51</v>
      </c>
      <c r="B111" s="37"/>
      <c r="E111" s="24" t="s">
        <v>54</v>
      </c>
      <c r="J111" s="42"/>
    </row>
    <row r="112" spans="1:16" x14ac:dyDescent="0.2">
      <c r="A112" s="25" t="s">
        <v>53</v>
      </c>
      <c r="B112" s="37"/>
      <c r="E112" s="26" t="s">
        <v>54</v>
      </c>
      <c r="J112" s="42"/>
    </row>
    <row r="113" spans="1:16" ht="140.25" x14ac:dyDescent="0.2">
      <c r="A113" t="s">
        <v>55</v>
      </c>
      <c r="B113" s="37"/>
      <c r="E113" s="24" t="s">
        <v>148</v>
      </c>
      <c r="J113" s="42"/>
    </row>
    <row r="114" spans="1:16" ht="25.5" x14ac:dyDescent="0.2">
      <c r="A114" s="35" t="s">
        <v>44</v>
      </c>
      <c r="B114" s="18" t="s">
        <v>149</v>
      </c>
      <c r="C114" s="18" t="s">
        <v>150</v>
      </c>
      <c r="D114" s="13" t="s">
        <v>54</v>
      </c>
      <c r="E114" s="19" t="s">
        <v>151</v>
      </c>
      <c r="F114" s="20" t="s">
        <v>86</v>
      </c>
      <c r="G114" s="21">
        <v>2</v>
      </c>
      <c r="H114" s="22"/>
      <c r="I114" s="22">
        <f>ROUND(ROUND(H114,2)*ROUND(G114,3),2)</f>
        <v>0</v>
      </c>
      <c r="J114" s="20" t="s">
        <v>72</v>
      </c>
      <c r="O114">
        <f>(I114*21)/100</f>
        <v>0</v>
      </c>
      <c r="P114" t="s">
        <v>20</v>
      </c>
    </row>
    <row r="115" spans="1:16" x14ac:dyDescent="0.2">
      <c r="A115" s="23" t="s">
        <v>51</v>
      </c>
      <c r="B115" s="37"/>
      <c r="E115" s="24" t="s">
        <v>54</v>
      </c>
      <c r="J115" s="42"/>
    </row>
    <row r="116" spans="1:16" x14ac:dyDescent="0.2">
      <c r="A116" s="25" t="s">
        <v>53</v>
      </c>
      <c r="B116" s="37"/>
      <c r="E116" s="26" t="s">
        <v>54</v>
      </c>
      <c r="J116" s="42"/>
    </row>
    <row r="117" spans="1:16" ht="127.5" x14ac:dyDescent="0.2">
      <c r="A117" t="s">
        <v>55</v>
      </c>
      <c r="B117" s="37"/>
      <c r="E117" s="24" t="s">
        <v>152</v>
      </c>
      <c r="J117" s="42"/>
    </row>
    <row r="118" spans="1:16" ht="25.5" x14ac:dyDescent="0.2">
      <c r="A118" s="35" t="s">
        <v>44</v>
      </c>
      <c r="B118" s="18" t="s">
        <v>153</v>
      </c>
      <c r="C118" s="18" t="s">
        <v>150</v>
      </c>
      <c r="D118" s="13" t="s">
        <v>26</v>
      </c>
      <c r="E118" s="19" t="s">
        <v>151</v>
      </c>
      <c r="F118" s="20" t="s">
        <v>86</v>
      </c>
      <c r="G118" s="21">
        <v>22</v>
      </c>
      <c r="H118" s="22"/>
      <c r="I118" s="22">
        <f>ROUND(ROUND(H118,2)*ROUND(G118,3),2)</f>
        <v>0</v>
      </c>
      <c r="J118" s="20" t="s">
        <v>72</v>
      </c>
      <c r="O118">
        <f>(I118*21)/100</f>
        <v>0</v>
      </c>
      <c r="P118" t="s">
        <v>20</v>
      </c>
    </row>
    <row r="119" spans="1:16" x14ac:dyDescent="0.2">
      <c r="A119" s="23" t="s">
        <v>51</v>
      </c>
      <c r="B119" s="37"/>
      <c r="E119" s="24" t="s">
        <v>54</v>
      </c>
      <c r="J119" s="42"/>
    </row>
    <row r="120" spans="1:16" x14ac:dyDescent="0.2">
      <c r="A120" s="25" t="s">
        <v>53</v>
      </c>
      <c r="B120" s="37"/>
      <c r="E120" s="26" t="s">
        <v>54</v>
      </c>
      <c r="J120" s="42"/>
    </row>
    <row r="121" spans="1:16" ht="127.5" x14ac:dyDescent="0.2">
      <c r="A121" t="s">
        <v>55</v>
      </c>
      <c r="B121" s="37"/>
      <c r="E121" s="24" t="s">
        <v>152</v>
      </c>
      <c r="J121" s="42"/>
    </row>
    <row r="122" spans="1:16" ht="25.5" x14ac:dyDescent="0.2">
      <c r="A122" s="35" t="s">
        <v>44</v>
      </c>
      <c r="B122" s="18" t="s">
        <v>154</v>
      </c>
      <c r="C122" s="18" t="s">
        <v>155</v>
      </c>
      <c r="D122" s="13" t="s">
        <v>54</v>
      </c>
      <c r="E122" s="19" t="s">
        <v>156</v>
      </c>
      <c r="F122" s="20" t="s">
        <v>86</v>
      </c>
      <c r="G122" s="21">
        <v>485</v>
      </c>
      <c r="H122" s="22"/>
      <c r="I122" s="22">
        <f>ROUND(ROUND(H122,2)*ROUND(G122,3),2)</f>
        <v>0</v>
      </c>
      <c r="J122" s="20" t="s">
        <v>72</v>
      </c>
      <c r="O122">
        <f>(I122*21)/100</f>
        <v>0</v>
      </c>
      <c r="P122" t="s">
        <v>20</v>
      </c>
    </row>
    <row r="123" spans="1:16" x14ac:dyDescent="0.2">
      <c r="A123" s="23" t="s">
        <v>51</v>
      </c>
      <c r="B123" s="37"/>
      <c r="E123" s="24" t="s">
        <v>54</v>
      </c>
      <c r="J123" s="42"/>
    </row>
    <row r="124" spans="1:16" x14ac:dyDescent="0.2">
      <c r="A124" s="25" t="s">
        <v>53</v>
      </c>
      <c r="B124" s="37"/>
      <c r="E124" s="26" t="s">
        <v>54</v>
      </c>
      <c r="J124" s="42"/>
    </row>
    <row r="125" spans="1:16" ht="76.5" x14ac:dyDescent="0.2">
      <c r="A125" t="s">
        <v>55</v>
      </c>
      <c r="B125" s="37"/>
      <c r="E125" s="24" t="s">
        <v>157</v>
      </c>
      <c r="J125" s="42"/>
    </row>
    <row r="126" spans="1:16" ht="25.5" x14ac:dyDescent="0.2">
      <c r="A126" s="35" t="s">
        <v>44</v>
      </c>
      <c r="B126" s="18" t="s">
        <v>158</v>
      </c>
      <c r="C126" s="18" t="s">
        <v>159</v>
      </c>
      <c r="D126" s="13" t="s">
        <v>54</v>
      </c>
      <c r="E126" s="19" t="s">
        <v>160</v>
      </c>
      <c r="F126" s="20" t="s">
        <v>117</v>
      </c>
      <c r="G126" s="21">
        <v>9</v>
      </c>
      <c r="H126" s="22"/>
      <c r="I126" s="22">
        <f>ROUND(ROUND(H126,2)*ROUND(G126,3),2)</f>
        <v>0</v>
      </c>
      <c r="J126" s="20" t="s">
        <v>72</v>
      </c>
      <c r="O126">
        <f>(I126*21)/100</f>
        <v>0</v>
      </c>
      <c r="P126" t="s">
        <v>20</v>
      </c>
    </row>
    <row r="127" spans="1:16" x14ac:dyDescent="0.2">
      <c r="A127" s="23" t="s">
        <v>51</v>
      </c>
      <c r="B127" s="37"/>
      <c r="E127" s="24" t="s">
        <v>54</v>
      </c>
      <c r="J127" s="42"/>
    </row>
    <row r="128" spans="1:16" x14ac:dyDescent="0.2">
      <c r="A128" s="25" t="s">
        <v>53</v>
      </c>
      <c r="B128" s="37"/>
      <c r="E128" s="26" t="s">
        <v>54</v>
      </c>
      <c r="J128" s="42"/>
    </row>
    <row r="129" spans="1:16" ht="38.25" x14ac:dyDescent="0.2">
      <c r="A129" t="s">
        <v>55</v>
      </c>
      <c r="B129" s="37"/>
      <c r="E129" s="24" t="s">
        <v>161</v>
      </c>
      <c r="J129" s="42"/>
    </row>
    <row r="130" spans="1:16" ht="25.5" x14ac:dyDescent="0.2">
      <c r="A130" s="35" t="s">
        <v>44</v>
      </c>
      <c r="B130" s="18" t="s">
        <v>162</v>
      </c>
      <c r="C130" s="18" t="s">
        <v>163</v>
      </c>
      <c r="D130" s="13" t="s">
        <v>54</v>
      </c>
      <c r="E130" s="19" t="s">
        <v>164</v>
      </c>
      <c r="F130" s="20" t="s">
        <v>117</v>
      </c>
      <c r="G130" s="21">
        <v>9</v>
      </c>
      <c r="H130" s="22"/>
      <c r="I130" s="22">
        <f>ROUND(ROUND(H130,2)*ROUND(G130,3),2)</f>
        <v>0</v>
      </c>
      <c r="J130" s="20" t="s">
        <v>72</v>
      </c>
      <c r="O130">
        <f>(I130*21)/100</f>
        <v>0</v>
      </c>
      <c r="P130" t="s">
        <v>20</v>
      </c>
    </row>
    <row r="131" spans="1:16" x14ac:dyDescent="0.2">
      <c r="A131" s="23" t="s">
        <v>51</v>
      </c>
      <c r="B131" s="37"/>
      <c r="E131" s="24" t="s">
        <v>54</v>
      </c>
      <c r="J131" s="42"/>
    </row>
    <row r="132" spans="1:16" x14ac:dyDescent="0.2">
      <c r="A132" s="25" t="s">
        <v>53</v>
      </c>
      <c r="B132" s="37"/>
      <c r="E132" s="26" t="s">
        <v>54</v>
      </c>
      <c r="J132" s="42"/>
    </row>
    <row r="133" spans="1:16" ht="51" x14ac:dyDescent="0.2">
      <c r="A133" t="s">
        <v>55</v>
      </c>
      <c r="B133" s="37"/>
      <c r="E133" s="24" t="s">
        <v>165</v>
      </c>
      <c r="J133" s="42"/>
    </row>
    <row r="134" spans="1:16" x14ac:dyDescent="0.2">
      <c r="A134" s="35" t="s">
        <v>44</v>
      </c>
      <c r="B134" s="18" t="s">
        <v>166</v>
      </c>
      <c r="C134" s="18" t="s">
        <v>167</v>
      </c>
      <c r="D134" s="13" t="s">
        <v>54</v>
      </c>
      <c r="E134" s="19" t="s">
        <v>168</v>
      </c>
      <c r="F134" s="20" t="s">
        <v>169</v>
      </c>
      <c r="G134" s="21">
        <v>445.02</v>
      </c>
      <c r="H134" s="22"/>
      <c r="I134" s="22">
        <f>ROUND(ROUND(H134,2)*ROUND(G134,3),2)</f>
        <v>0</v>
      </c>
      <c r="J134" s="20" t="s">
        <v>50</v>
      </c>
      <c r="O134">
        <f>(I134*21)/100</f>
        <v>0</v>
      </c>
      <c r="P134" t="s">
        <v>20</v>
      </c>
    </row>
    <row r="135" spans="1:16" x14ac:dyDescent="0.2">
      <c r="A135" s="23" t="s">
        <v>51</v>
      </c>
      <c r="B135" s="37"/>
      <c r="E135" s="24" t="s">
        <v>54</v>
      </c>
      <c r="J135" s="42"/>
    </row>
    <row r="136" spans="1:16" x14ac:dyDescent="0.2">
      <c r="A136" s="25" t="s">
        <v>53</v>
      </c>
      <c r="B136" s="37"/>
      <c r="E136" s="26" t="s">
        <v>54</v>
      </c>
      <c r="J136" s="42"/>
    </row>
    <row r="137" spans="1:16" ht="25.5" x14ac:dyDescent="0.2">
      <c r="A137" t="s">
        <v>55</v>
      </c>
      <c r="B137" s="37"/>
      <c r="E137" s="24" t="s">
        <v>170</v>
      </c>
      <c r="J137" s="42"/>
    </row>
    <row r="138" spans="1:16" ht="25.5" x14ac:dyDescent="0.2">
      <c r="A138" s="35" t="s">
        <v>44</v>
      </c>
      <c r="B138" s="18" t="s">
        <v>171</v>
      </c>
      <c r="C138" s="18" t="s">
        <v>172</v>
      </c>
      <c r="D138" s="13" t="s">
        <v>54</v>
      </c>
      <c r="E138" s="19" t="s">
        <v>173</v>
      </c>
      <c r="F138" s="20" t="s">
        <v>117</v>
      </c>
      <c r="G138" s="21">
        <v>4</v>
      </c>
      <c r="H138" s="22"/>
      <c r="I138" s="22">
        <f>ROUND(ROUND(H138,2)*ROUND(G138,3),2)</f>
        <v>0</v>
      </c>
      <c r="J138" s="20" t="s">
        <v>50</v>
      </c>
      <c r="O138">
        <f>(I138*21)/100</f>
        <v>0</v>
      </c>
      <c r="P138" t="s">
        <v>20</v>
      </c>
    </row>
    <row r="139" spans="1:16" x14ac:dyDescent="0.2">
      <c r="A139" s="23" t="s">
        <v>51</v>
      </c>
      <c r="B139" s="37"/>
      <c r="E139" s="24" t="s">
        <v>54</v>
      </c>
      <c r="J139" s="42"/>
    </row>
    <row r="140" spans="1:16" x14ac:dyDescent="0.2">
      <c r="A140" s="25" t="s">
        <v>53</v>
      </c>
      <c r="B140" s="37"/>
      <c r="E140" s="26" t="s">
        <v>54</v>
      </c>
      <c r="J140" s="42"/>
    </row>
    <row r="141" spans="1:16" ht="38.25" x14ac:dyDescent="0.2">
      <c r="A141" t="s">
        <v>55</v>
      </c>
      <c r="B141" s="37"/>
      <c r="E141" s="24" t="s">
        <v>174</v>
      </c>
      <c r="J141" s="42"/>
    </row>
    <row r="142" spans="1:16" ht="25.5" x14ac:dyDescent="0.2">
      <c r="A142" s="35" t="s">
        <v>44</v>
      </c>
      <c r="B142" s="18" t="s">
        <v>175</v>
      </c>
      <c r="C142" s="18" t="s">
        <v>176</v>
      </c>
      <c r="D142" s="13" t="s">
        <v>54</v>
      </c>
      <c r="E142" s="19" t="s">
        <v>177</v>
      </c>
      <c r="F142" s="20" t="s">
        <v>117</v>
      </c>
      <c r="G142" s="21">
        <v>4</v>
      </c>
      <c r="H142" s="22"/>
      <c r="I142" s="22">
        <f>ROUND(ROUND(H142,2)*ROUND(G142,3),2)</f>
        <v>0</v>
      </c>
      <c r="J142" s="20" t="s">
        <v>50</v>
      </c>
      <c r="O142">
        <f>(I142*21)/100</f>
        <v>0</v>
      </c>
      <c r="P142" t="s">
        <v>20</v>
      </c>
    </row>
    <row r="143" spans="1:16" x14ac:dyDescent="0.2">
      <c r="A143" s="23" t="s">
        <v>51</v>
      </c>
      <c r="B143" s="37"/>
      <c r="E143" s="24" t="s">
        <v>54</v>
      </c>
      <c r="J143" s="42"/>
    </row>
    <row r="144" spans="1:16" x14ac:dyDescent="0.2">
      <c r="A144" s="25" t="s">
        <v>53</v>
      </c>
      <c r="B144" s="37"/>
      <c r="E144" s="26" t="s">
        <v>54</v>
      </c>
      <c r="J144" s="42"/>
    </row>
    <row r="145" spans="1:18" ht="38.25" x14ac:dyDescent="0.2">
      <c r="A145" t="s">
        <v>55</v>
      </c>
      <c r="B145" s="37"/>
      <c r="E145" s="24" t="s">
        <v>178</v>
      </c>
      <c r="J145" s="42"/>
    </row>
    <row r="146" spans="1:18" ht="12.75" customHeight="1" x14ac:dyDescent="0.2">
      <c r="A146" s="3" t="s">
        <v>42</v>
      </c>
      <c r="B146" s="38"/>
      <c r="C146" s="27" t="s">
        <v>179</v>
      </c>
      <c r="D146" s="3"/>
      <c r="E146" s="16" t="s">
        <v>180</v>
      </c>
      <c r="F146" s="3"/>
      <c r="G146" s="3"/>
      <c r="H146" s="3"/>
      <c r="I146" s="28">
        <f>0+Q146</f>
        <v>0</v>
      </c>
      <c r="J146" s="43"/>
      <c r="O146">
        <f>0+R146</f>
        <v>0</v>
      </c>
      <c r="Q146">
        <f>0+I147+I151+I155+I159+I163</f>
        <v>0</v>
      </c>
      <c r="R146">
        <f>0+O147+O151+O155+O159+O163</f>
        <v>0</v>
      </c>
    </row>
    <row r="147" spans="1:18" x14ac:dyDescent="0.2">
      <c r="A147" s="35" t="s">
        <v>44</v>
      </c>
      <c r="B147" s="18" t="s">
        <v>181</v>
      </c>
      <c r="C147" s="18" t="s">
        <v>182</v>
      </c>
      <c r="D147" s="13" t="s">
        <v>54</v>
      </c>
      <c r="E147" s="19" t="s">
        <v>183</v>
      </c>
      <c r="F147" s="20" t="s">
        <v>86</v>
      </c>
      <c r="G147" s="21">
        <v>1300</v>
      </c>
      <c r="H147" s="22"/>
      <c r="I147" s="22">
        <f>ROUND(ROUND(H147,2)*ROUND(G147,3),2)</f>
        <v>0</v>
      </c>
      <c r="J147" s="20" t="s">
        <v>72</v>
      </c>
      <c r="O147">
        <f>(I147*21)/100</f>
        <v>0</v>
      </c>
      <c r="P147" t="s">
        <v>20</v>
      </c>
    </row>
    <row r="148" spans="1:18" x14ac:dyDescent="0.2">
      <c r="A148" s="23" t="s">
        <v>51</v>
      </c>
      <c r="B148" s="37"/>
      <c r="E148" s="24" t="s">
        <v>54</v>
      </c>
      <c r="J148" s="42"/>
    </row>
    <row r="149" spans="1:18" x14ac:dyDescent="0.2">
      <c r="A149" s="25" t="s">
        <v>53</v>
      </c>
      <c r="B149" s="37"/>
      <c r="E149" s="26" t="s">
        <v>54</v>
      </c>
      <c r="J149" s="42"/>
    </row>
    <row r="150" spans="1:18" ht="127.5" x14ac:dyDescent="0.2">
      <c r="A150" t="s">
        <v>55</v>
      </c>
      <c r="B150" s="37"/>
      <c r="E150" s="24" t="s">
        <v>184</v>
      </c>
      <c r="J150" s="42"/>
    </row>
    <row r="151" spans="1:18" x14ac:dyDescent="0.2">
      <c r="A151" s="35" t="s">
        <v>44</v>
      </c>
      <c r="B151" s="18" t="s">
        <v>185</v>
      </c>
      <c r="C151" s="18" t="s">
        <v>186</v>
      </c>
      <c r="D151" s="13" t="s">
        <v>54</v>
      </c>
      <c r="E151" s="19" t="s">
        <v>187</v>
      </c>
      <c r="F151" s="20" t="s">
        <v>117</v>
      </c>
      <c r="G151" s="21">
        <v>78</v>
      </c>
      <c r="H151" s="22"/>
      <c r="I151" s="22">
        <f>ROUND(ROUND(H151,2)*ROUND(G151,3),2)</f>
        <v>0</v>
      </c>
      <c r="J151" s="20" t="s">
        <v>72</v>
      </c>
      <c r="O151">
        <f>(I151*21)/100</f>
        <v>0</v>
      </c>
      <c r="P151" t="s">
        <v>20</v>
      </c>
    </row>
    <row r="152" spans="1:18" x14ac:dyDescent="0.2">
      <c r="A152" s="23" t="s">
        <v>51</v>
      </c>
      <c r="B152" s="37"/>
      <c r="E152" s="24" t="s">
        <v>54</v>
      </c>
      <c r="J152" s="42"/>
    </row>
    <row r="153" spans="1:18" x14ac:dyDescent="0.2">
      <c r="A153" s="25" t="s">
        <v>53</v>
      </c>
      <c r="B153" s="37"/>
      <c r="E153" s="26" t="s">
        <v>54</v>
      </c>
      <c r="J153" s="42"/>
    </row>
    <row r="154" spans="1:18" ht="102" x14ac:dyDescent="0.2">
      <c r="A154" t="s">
        <v>55</v>
      </c>
      <c r="B154" s="37"/>
      <c r="E154" s="24" t="s">
        <v>188</v>
      </c>
      <c r="J154" s="42"/>
    </row>
    <row r="155" spans="1:18" x14ac:dyDescent="0.2">
      <c r="A155" s="35" t="s">
        <v>44</v>
      </c>
      <c r="B155" s="18" t="s">
        <v>189</v>
      </c>
      <c r="C155" s="18" t="s">
        <v>190</v>
      </c>
      <c r="D155" s="13" t="s">
        <v>54</v>
      </c>
      <c r="E155" s="19" t="s">
        <v>191</v>
      </c>
      <c r="F155" s="20" t="s">
        <v>117</v>
      </c>
      <c r="G155" s="21">
        <v>26</v>
      </c>
      <c r="H155" s="22"/>
      <c r="I155" s="22">
        <f>ROUND(ROUND(H155,2)*ROUND(G155,3),2)</f>
        <v>0</v>
      </c>
      <c r="J155" s="20" t="s">
        <v>72</v>
      </c>
      <c r="O155">
        <f>(I155*21)/100</f>
        <v>0</v>
      </c>
      <c r="P155" t="s">
        <v>20</v>
      </c>
    </row>
    <row r="156" spans="1:18" x14ac:dyDescent="0.2">
      <c r="A156" s="23" t="s">
        <v>51</v>
      </c>
      <c r="B156" s="37"/>
      <c r="E156" s="24" t="s">
        <v>54</v>
      </c>
      <c r="J156" s="42"/>
    </row>
    <row r="157" spans="1:18" x14ac:dyDescent="0.2">
      <c r="A157" s="25" t="s">
        <v>53</v>
      </c>
      <c r="B157" s="37"/>
      <c r="E157" s="26" t="s">
        <v>54</v>
      </c>
      <c r="J157" s="42"/>
    </row>
    <row r="158" spans="1:18" ht="76.5" x14ac:dyDescent="0.2">
      <c r="A158" t="s">
        <v>55</v>
      </c>
      <c r="B158" s="37"/>
      <c r="E158" s="24" t="s">
        <v>118</v>
      </c>
      <c r="J158" s="42"/>
    </row>
    <row r="159" spans="1:18" x14ac:dyDescent="0.2">
      <c r="A159" s="35" t="s">
        <v>44</v>
      </c>
      <c r="B159" s="18" t="s">
        <v>192</v>
      </c>
      <c r="C159" s="18" t="s">
        <v>193</v>
      </c>
      <c r="D159" s="13" t="s">
        <v>54</v>
      </c>
      <c r="E159" s="19" t="s">
        <v>194</v>
      </c>
      <c r="F159" s="20" t="s">
        <v>195</v>
      </c>
      <c r="G159" s="21">
        <v>26</v>
      </c>
      <c r="H159" s="22"/>
      <c r="I159" s="22">
        <f>ROUND(ROUND(H159,2)*ROUND(G159,3),2)</f>
        <v>0</v>
      </c>
      <c r="J159" s="20" t="s">
        <v>72</v>
      </c>
      <c r="O159">
        <f>(I159*21)/100</f>
        <v>0</v>
      </c>
      <c r="P159" t="s">
        <v>20</v>
      </c>
    </row>
    <row r="160" spans="1:18" x14ac:dyDescent="0.2">
      <c r="A160" s="23" t="s">
        <v>51</v>
      </c>
      <c r="B160" s="37"/>
      <c r="E160" s="24" t="s">
        <v>54</v>
      </c>
      <c r="J160" s="42"/>
    </row>
    <row r="161" spans="1:18" x14ac:dyDescent="0.2">
      <c r="A161" s="25" t="s">
        <v>53</v>
      </c>
      <c r="B161" s="37"/>
      <c r="E161" s="26" t="s">
        <v>54</v>
      </c>
      <c r="J161" s="42"/>
    </row>
    <row r="162" spans="1:18" ht="102" x14ac:dyDescent="0.2">
      <c r="A162" t="s">
        <v>55</v>
      </c>
      <c r="B162" s="37"/>
      <c r="E162" s="24" t="s">
        <v>196</v>
      </c>
      <c r="J162" s="42"/>
    </row>
    <row r="163" spans="1:18" ht="25.5" x14ac:dyDescent="0.2">
      <c r="A163" s="35" t="s">
        <v>44</v>
      </c>
      <c r="B163" s="18" t="s">
        <v>197</v>
      </c>
      <c r="C163" s="18" t="s">
        <v>198</v>
      </c>
      <c r="D163" s="13" t="s">
        <v>54</v>
      </c>
      <c r="E163" s="19" t="s">
        <v>199</v>
      </c>
      <c r="F163" s="20" t="s">
        <v>117</v>
      </c>
      <c r="G163" s="21">
        <v>1</v>
      </c>
      <c r="H163" s="22"/>
      <c r="I163" s="22">
        <f>ROUND(ROUND(H163,2)*ROUND(G163,3),2)</f>
        <v>0</v>
      </c>
      <c r="J163" s="20" t="s">
        <v>72</v>
      </c>
      <c r="O163">
        <f>(I163*21)/100</f>
        <v>0</v>
      </c>
      <c r="P163" t="s">
        <v>20</v>
      </c>
    </row>
    <row r="164" spans="1:18" x14ac:dyDescent="0.2">
      <c r="A164" s="23" t="s">
        <v>51</v>
      </c>
      <c r="B164" s="37"/>
      <c r="E164" s="24" t="s">
        <v>54</v>
      </c>
      <c r="J164" s="42"/>
    </row>
    <row r="165" spans="1:18" x14ac:dyDescent="0.2">
      <c r="A165" s="25" t="s">
        <v>53</v>
      </c>
      <c r="B165" s="37"/>
      <c r="E165" s="26" t="s">
        <v>54</v>
      </c>
      <c r="J165" s="42"/>
    </row>
    <row r="166" spans="1:18" ht="114.75" x14ac:dyDescent="0.2">
      <c r="A166" t="s">
        <v>55</v>
      </c>
      <c r="B166" s="37"/>
      <c r="E166" s="24" t="s">
        <v>200</v>
      </c>
      <c r="J166" s="42"/>
    </row>
    <row r="167" spans="1:18" ht="12.75" customHeight="1" x14ac:dyDescent="0.2">
      <c r="A167" s="3" t="s">
        <v>42</v>
      </c>
      <c r="B167" s="38"/>
      <c r="C167" s="27" t="s">
        <v>201</v>
      </c>
      <c r="D167" s="3"/>
      <c r="E167" s="16" t="s">
        <v>202</v>
      </c>
      <c r="F167" s="3"/>
      <c r="G167" s="3"/>
      <c r="H167" s="3"/>
      <c r="I167" s="28">
        <f>0+Q167</f>
        <v>0</v>
      </c>
      <c r="J167" s="43"/>
      <c r="O167">
        <f>0+R167</f>
        <v>0</v>
      </c>
      <c r="Q167">
        <f>0+I168+I172+I176+I180+I184+I188+I192+I196+I200+I204+I208+I212+I216+I220+I224+I228+I232+I236+I240+I244+I248+I252+I256+I260+I264+I268+I272+I276+I280+I284+I288+I292+I296+I300+I304+I308+I312+I316+I320+I324+I328+I332+I336+I340+I344+I348+I352+I356+I360+I364+I368+I372+I376+I380+I384+I388+I392+I396+I400+I404+I408+I412+I416+I420+I424+I428+I432+I436+I440+I444+I448+I452+I456+I460+I464+I468+I472+I476+I480+I484+I488+I492+I496+I500+I504+I508+I512</f>
        <v>0</v>
      </c>
      <c r="R167">
        <f>0+O168+O172+O176+O180+O184+O188+O192+O196+O200+O204+O208+O212+O216+O220+O224+O228+O232+O236+O240+O244+O248+O252+O256+O260+O264+O268+O272+O276+O280+O284+O288+O292+O296+O300+O304+O308+O312+O316+O320+O324+O328+O332+O336+O340+O344+O348+O352+O356+O360+O364+O368+O372+O376+O380+O384+O388+O392+O396+O400+O404+O408+O412+O416+O420+O424+O428+O432+O436+O440+O444+O448+O452+O456+O460+O464+O468+O472+O476+O480+O484+O488+O492+O496+O500+O504+O508+O512</f>
        <v>0</v>
      </c>
    </row>
    <row r="168" spans="1:18" x14ac:dyDescent="0.2">
      <c r="A168" s="35" t="s">
        <v>44</v>
      </c>
      <c r="B168" s="18" t="s">
        <v>203</v>
      </c>
      <c r="C168" s="18" t="s">
        <v>204</v>
      </c>
      <c r="D168" s="13" t="s">
        <v>54</v>
      </c>
      <c r="E168" s="19" t="s">
        <v>205</v>
      </c>
      <c r="F168" s="20" t="s">
        <v>117</v>
      </c>
      <c r="G168" s="21">
        <v>1</v>
      </c>
      <c r="H168" s="22"/>
      <c r="I168" s="22">
        <f>ROUND(ROUND(H168,2)*ROUND(G168,3),2)</f>
        <v>0</v>
      </c>
      <c r="J168" s="20" t="s">
        <v>72</v>
      </c>
      <c r="O168">
        <f>(I168*21)/100</f>
        <v>0</v>
      </c>
      <c r="P168" t="s">
        <v>20</v>
      </c>
    </row>
    <row r="169" spans="1:18" x14ac:dyDescent="0.2">
      <c r="A169" s="23" t="s">
        <v>51</v>
      </c>
      <c r="B169" s="37"/>
      <c r="E169" s="24" t="s">
        <v>54</v>
      </c>
      <c r="J169" s="42"/>
    </row>
    <row r="170" spans="1:18" x14ac:dyDescent="0.2">
      <c r="A170" s="25" t="s">
        <v>53</v>
      </c>
      <c r="B170" s="37"/>
      <c r="E170" s="26" t="s">
        <v>54</v>
      </c>
      <c r="J170" s="42"/>
    </row>
    <row r="171" spans="1:18" ht="89.25" x14ac:dyDescent="0.2">
      <c r="A171" t="s">
        <v>55</v>
      </c>
      <c r="B171" s="37"/>
      <c r="E171" s="24" t="s">
        <v>206</v>
      </c>
      <c r="J171" s="42"/>
    </row>
    <row r="172" spans="1:18" x14ac:dyDescent="0.2">
      <c r="A172" s="35" t="s">
        <v>44</v>
      </c>
      <c r="B172" s="18" t="s">
        <v>207</v>
      </c>
      <c r="C172" s="18" t="s">
        <v>208</v>
      </c>
      <c r="D172" s="13" t="s">
        <v>54</v>
      </c>
      <c r="E172" s="19" t="s">
        <v>209</v>
      </c>
      <c r="F172" s="20" t="s">
        <v>117</v>
      </c>
      <c r="G172" s="21">
        <v>1</v>
      </c>
      <c r="H172" s="22"/>
      <c r="I172" s="22">
        <f>ROUND(ROUND(H172,2)*ROUND(G172,3),2)</f>
        <v>0</v>
      </c>
      <c r="J172" s="20" t="s">
        <v>72</v>
      </c>
      <c r="O172">
        <f>(I172*21)/100</f>
        <v>0</v>
      </c>
      <c r="P172" t="s">
        <v>20</v>
      </c>
    </row>
    <row r="173" spans="1:18" x14ac:dyDescent="0.2">
      <c r="A173" s="23" t="s">
        <v>51</v>
      </c>
      <c r="B173" s="37"/>
      <c r="E173" s="24" t="s">
        <v>54</v>
      </c>
      <c r="J173" s="42"/>
    </row>
    <row r="174" spans="1:18" x14ac:dyDescent="0.2">
      <c r="A174" s="25" t="s">
        <v>53</v>
      </c>
      <c r="B174" s="37"/>
      <c r="E174" s="26" t="s">
        <v>54</v>
      </c>
      <c r="J174" s="42"/>
    </row>
    <row r="175" spans="1:18" ht="102" x14ac:dyDescent="0.2">
      <c r="A175" t="s">
        <v>55</v>
      </c>
      <c r="B175" s="37"/>
      <c r="E175" s="24" t="s">
        <v>210</v>
      </c>
      <c r="J175" s="42"/>
    </row>
    <row r="176" spans="1:18" ht="25.5" x14ac:dyDescent="0.2">
      <c r="A176" s="35" t="s">
        <v>44</v>
      </c>
      <c r="B176" s="18" t="s">
        <v>211</v>
      </c>
      <c r="C176" s="18" t="s">
        <v>212</v>
      </c>
      <c r="D176" s="13" t="s">
        <v>54</v>
      </c>
      <c r="E176" s="19" t="s">
        <v>213</v>
      </c>
      <c r="F176" s="20" t="s">
        <v>214</v>
      </c>
      <c r="G176" s="21">
        <v>0.56100000000000005</v>
      </c>
      <c r="H176" s="22"/>
      <c r="I176" s="22">
        <f>ROUND(ROUND(H176,2)*ROUND(G176,3),2)</f>
        <v>0</v>
      </c>
      <c r="J176" s="20" t="s">
        <v>72</v>
      </c>
      <c r="O176">
        <f>(I176*21)/100</f>
        <v>0</v>
      </c>
      <c r="P176" t="s">
        <v>20</v>
      </c>
    </row>
    <row r="177" spans="1:16" x14ac:dyDescent="0.2">
      <c r="A177" s="23" t="s">
        <v>51</v>
      </c>
      <c r="B177" s="37"/>
      <c r="E177" s="24" t="s">
        <v>54</v>
      </c>
      <c r="J177" s="42"/>
    </row>
    <row r="178" spans="1:16" x14ac:dyDescent="0.2">
      <c r="A178" s="25" t="s">
        <v>53</v>
      </c>
      <c r="B178" s="37"/>
      <c r="E178" s="26" t="s">
        <v>54</v>
      </c>
      <c r="J178" s="42"/>
    </row>
    <row r="179" spans="1:16" ht="153" x14ac:dyDescent="0.2">
      <c r="A179" t="s">
        <v>55</v>
      </c>
      <c r="B179" s="37"/>
      <c r="E179" s="24" t="s">
        <v>215</v>
      </c>
      <c r="J179" s="42"/>
    </row>
    <row r="180" spans="1:16" ht="25.5" x14ac:dyDescent="0.2">
      <c r="A180" s="35" t="s">
        <v>44</v>
      </c>
      <c r="B180" s="18" t="s">
        <v>216</v>
      </c>
      <c r="C180" s="18" t="s">
        <v>217</v>
      </c>
      <c r="D180" s="13" t="s">
        <v>54</v>
      </c>
      <c r="E180" s="19" t="s">
        <v>218</v>
      </c>
      <c r="F180" s="20" t="s">
        <v>214</v>
      </c>
      <c r="G180" s="21">
        <v>48.98</v>
      </c>
      <c r="H180" s="22"/>
      <c r="I180" s="22">
        <f>ROUND(ROUND(H180,2)*ROUND(G180,3),2)</f>
        <v>0</v>
      </c>
      <c r="J180" s="20" t="s">
        <v>72</v>
      </c>
      <c r="O180">
        <f>(I180*21)/100</f>
        <v>0</v>
      </c>
      <c r="P180" t="s">
        <v>20</v>
      </c>
    </row>
    <row r="181" spans="1:16" x14ac:dyDescent="0.2">
      <c r="A181" s="23" t="s">
        <v>51</v>
      </c>
      <c r="B181" s="37"/>
      <c r="E181" s="24" t="s">
        <v>54</v>
      </c>
      <c r="J181" s="42"/>
    </row>
    <row r="182" spans="1:16" x14ac:dyDescent="0.2">
      <c r="A182" s="25" t="s">
        <v>53</v>
      </c>
      <c r="B182" s="37"/>
      <c r="E182" s="26" t="s">
        <v>54</v>
      </c>
      <c r="J182" s="42"/>
    </row>
    <row r="183" spans="1:16" ht="153" x14ac:dyDescent="0.2">
      <c r="A183" t="s">
        <v>55</v>
      </c>
      <c r="B183" s="37"/>
      <c r="E183" s="24" t="s">
        <v>215</v>
      </c>
      <c r="J183" s="42"/>
    </row>
    <row r="184" spans="1:16" ht="25.5" x14ac:dyDescent="0.2">
      <c r="A184" s="35" t="s">
        <v>44</v>
      </c>
      <c r="B184" s="18" t="s">
        <v>219</v>
      </c>
      <c r="C184" s="18" t="s">
        <v>220</v>
      </c>
      <c r="D184" s="13" t="s">
        <v>54</v>
      </c>
      <c r="E184" s="19" t="s">
        <v>221</v>
      </c>
      <c r="F184" s="20" t="s">
        <v>214</v>
      </c>
      <c r="G184" s="21">
        <v>148.63</v>
      </c>
      <c r="H184" s="22"/>
      <c r="I184" s="22">
        <f>ROUND(ROUND(H184,2)*ROUND(G184,3),2)</f>
        <v>0</v>
      </c>
      <c r="J184" s="20" t="s">
        <v>72</v>
      </c>
      <c r="O184">
        <f>(I184*21)/100</f>
        <v>0</v>
      </c>
      <c r="P184" t="s">
        <v>20</v>
      </c>
    </row>
    <row r="185" spans="1:16" x14ac:dyDescent="0.2">
      <c r="A185" s="23" t="s">
        <v>51</v>
      </c>
      <c r="B185" s="37"/>
      <c r="E185" s="24" t="s">
        <v>54</v>
      </c>
      <c r="J185" s="42"/>
    </row>
    <row r="186" spans="1:16" x14ac:dyDescent="0.2">
      <c r="A186" s="25" t="s">
        <v>53</v>
      </c>
      <c r="B186" s="37"/>
      <c r="E186" s="26" t="s">
        <v>54</v>
      </c>
      <c r="J186" s="42"/>
    </row>
    <row r="187" spans="1:16" ht="153" x14ac:dyDescent="0.2">
      <c r="A187" t="s">
        <v>55</v>
      </c>
      <c r="B187" s="37"/>
      <c r="E187" s="24" t="s">
        <v>215</v>
      </c>
      <c r="J187" s="42"/>
    </row>
    <row r="188" spans="1:16" x14ac:dyDescent="0.2">
      <c r="A188" s="35" t="s">
        <v>44</v>
      </c>
      <c r="B188" s="18" t="s">
        <v>222</v>
      </c>
      <c r="C188" s="18" t="s">
        <v>223</v>
      </c>
      <c r="D188" s="13" t="s">
        <v>54</v>
      </c>
      <c r="E188" s="19" t="s">
        <v>224</v>
      </c>
      <c r="F188" s="20" t="s">
        <v>225</v>
      </c>
      <c r="G188" s="21">
        <v>14.592000000000001</v>
      </c>
      <c r="H188" s="22"/>
      <c r="I188" s="22">
        <f>ROUND(ROUND(H188,2)*ROUND(G188,3),2)</f>
        <v>0</v>
      </c>
      <c r="J188" s="20" t="s">
        <v>72</v>
      </c>
      <c r="O188">
        <f>(I188*21)/100</f>
        <v>0</v>
      </c>
      <c r="P188" t="s">
        <v>20</v>
      </c>
    </row>
    <row r="189" spans="1:16" x14ac:dyDescent="0.2">
      <c r="A189" s="23" t="s">
        <v>51</v>
      </c>
      <c r="B189" s="37"/>
      <c r="E189" s="24" t="s">
        <v>54</v>
      </c>
      <c r="J189" s="42"/>
    </row>
    <row r="190" spans="1:16" x14ac:dyDescent="0.2">
      <c r="A190" s="25" t="s">
        <v>53</v>
      </c>
      <c r="B190" s="37"/>
      <c r="E190" s="26" t="s">
        <v>54</v>
      </c>
      <c r="J190" s="42"/>
    </row>
    <row r="191" spans="1:16" ht="153" x14ac:dyDescent="0.2">
      <c r="A191" t="s">
        <v>55</v>
      </c>
      <c r="B191" s="37"/>
      <c r="E191" s="24" t="s">
        <v>226</v>
      </c>
      <c r="J191" s="42"/>
    </row>
    <row r="192" spans="1:16" x14ac:dyDescent="0.2">
      <c r="A192" s="35" t="s">
        <v>44</v>
      </c>
      <c r="B192" s="18" t="s">
        <v>227</v>
      </c>
      <c r="C192" s="18" t="s">
        <v>228</v>
      </c>
      <c r="D192" s="13" t="s">
        <v>54</v>
      </c>
      <c r="E192" s="19" t="s">
        <v>229</v>
      </c>
      <c r="F192" s="20" t="s">
        <v>225</v>
      </c>
      <c r="G192" s="21">
        <v>2.7</v>
      </c>
      <c r="H192" s="22"/>
      <c r="I192" s="22">
        <f>ROUND(ROUND(H192,2)*ROUND(G192,3),2)</f>
        <v>0</v>
      </c>
      <c r="J192" s="20" t="s">
        <v>72</v>
      </c>
      <c r="O192">
        <f>(I192*21)/100</f>
        <v>0</v>
      </c>
      <c r="P192" t="s">
        <v>20</v>
      </c>
    </row>
    <row r="193" spans="1:16" x14ac:dyDescent="0.2">
      <c r="A193" s="23" t="s">
        <v>51</v>
      </c>
      <c r="B193" s="37"/>
      <c r="E193" s="24" t="s">
        <v>54</v>
      </c>
      <c r="J193" s="42"/>
    </row>
    <row r="194" spans="1:16" x14ac:dyDescent="0.2">
      <c r="A194" s="25" t="s">
        <v>53</v>
      </c>
      <c r="B194" s="37"/>
      <c r="E194" s="26" t="s">
        <v>54</v>
      </c>
      <c r="J194" s="42"/>
    </row>
    <row r="195" spans="1:16" ht="153" x14ac:dyDescent="0.2">
      <c r="A195" t="s">
        <v>55</v>
      </c>
      <c r="B195" s="37"/>
      <c r="E195" s="24" t="s">
        <v>226</v>
      </c>
      <c r="J195" s="42"/>
    </row>
    <row r="196" spans="1:16" x14ac:dyDescent="0.2">
      <c r="A196" s="35" t="s">
        <v>44</v>
      </c>
      <c r="B196" s="18" t="s">
        <v>230</v>
      </c>
      <c r="C196" s="18" t="s">
        <v>231</v>
      </c>
      <c r="D196" s="13" t="s">
        <v>54</v>
      </c>
      <c r="E196" s="19" t="s">
        <v>232</v>
      </c>
      <c r="F196" s="20" t="s">
        <v>225</v>
      </c>
      <c r="G196" s="21">
        <v>1617.768</v>
      </c>
      <c r="H196" s="22"/>
      <c r="I196" s="22">
        <f>ROUND(ROUND(H196,2)*ROUND(G196,3),2)</f>
        <v>0</v>
      </c>
      <c r="J196" s="20" t="s">
        <v>72</v>
      </c>
      <c r="O196">
        <f>(I196*21)/100</f>
        <v>0</v>
      </c>
      <c r="P196" t="s">
        <v>20</v>
      </c>
    </row>
    <row r="197" spans="1:16" x14ac:dyDescent="0.2">
      <c r="A197" s="23" t="s">
        <v>51</v>
      </c>
      <c r="B197" s="37"/>
      <c r="E197" s="24" t="s">
        <v>54</v>
      </c>
      <c r="J197" s="42"/>
    </row>
    <row r="198" spans="1:16" x14ac:dyDescent="0.2">
      <c r="A198" s="25" t="s">
        <v>53</v>
      </c>
      <c r="B198" s="37"/>
      <c r="E198" s="26" t="s">
        <v>54</v>
      </c>
      <c r="J198" s="42"/>
    </row>
    <row r="199" spans="1:16" ht="153" x14ac:dyDescent="0.2">
      <c r="A199" t="s">
        <v>55</v>
      </c>
      <c r="B199" s="37"/>
      <c r="E199" s="24" t="s">
        <v>226</v>
      </c>
      <c r="J199" s="42"/>
    </row>
    <row r="200" spans="1:16" x14ac:dyDescent="0.2">
      <c r="A200" s="35" t="s">
        <v>44</v>
      </c>
      <c r="B200" s="18" t="s">
        <v>233</v>
      </c>
      <c r="C200" s="18" t="s">
        <v>234</v>
      </c>
      <c r="D200" s="13" t="s">
        <v>54</v>
      </c>
      <c r="E200" s="19" t="s">
        <v>235</v>
      </c>
      <c r="F200" s="20" t="s">
        <v>86</v>
      </c>
      <c r="G200" s="21">
        <v>250</v>
      </c>
      <c r="H200" s="22"/>
      <c r="I200" s="22">
        <f>ROUND(ROUND(H200,2)*ROUND(G200,3),2)</f>
        <v>0</v>
      </c>
      <c r="J200" s="20" t="s">
        <v>72</v>
      </c>
      <c r="O200">
        <f>(I200*21)/100</f>
        <v>0</v>
      </c>
      <c r="P200" t="s">
        <v>20</v>
      </c>
    </row>
    <row r="201" spans="1:16" x14ac:dyDescent="0.2">
      <c r="A201" s="23" t="s">
        <v>51</v>
      </c>
      <c r="B201" s="37"/>
      <c r="E201" s="24" t="s">
        <v>54</v>
      </c>
      <c r="J201" s="42"/>
    </row>
    <row r="202" spans="1:16" x14ac:dyDescent="0.2">
      <c r="A202" s="25" t="s">
        <v>53</v>
      </c>
      <c r="B202" s="37"/>
      <c r="E202" s="26" t="s">
        <v>54</v>
      </c>
      <c r="J202" s="42"/>
    </row>
    <row r="203" spans="1:16" ht="63.75" x14ac:dyDescent="0.2">
      <c r="A203" t="s">
        <v>55</v>
      </c>
      <c r="B203" s="37"/>
      <c r="E203" s="24" t="s">
        <v>236</v>
      </c>
      <c r="J203" s="42"/>
    </row>
    <row r="204" spans="1:16" x14ac:dyDescent="0.2">
      <c r="A204" s="35" t="s">
        <v>44</v>
      </c>
      <c r="B204" s="18" t="s">
        <v>237</v>
      </c>
      <c r="C204" s="18" t="s">
        <v>238</v>
      </c>
      <c r="D204" s="13" t="s">
        <v>54</v>
      </c>
      <c r="E204" s="19" t="s">
        <v>239</v>
      </c>
      <c r="F204" s="20" t="s">
        <v>86</v>
      </c>
      <c r="G204" s="21">
        <v>161</v>
      </c>
      <c r="H204" s="22"/>
      <c r="I204" s="22">
        <f>ROUND(ROUND(H204,2)*ROUND(G204,3),2)</f>
        <v>0</v>
      </c>
      <c r="J204" s="20" t="s">
        <v>72</v>
      </c>
      <c r="O204">
        <f>(I204*21)/100</f>
        <v>0</v>
      </c>
      <c r="P204" t="s">
        <v>20</v>
      </c>
    </row>
    <row r="205" spans="1:16" x14ac:dyDescent="0.2">
      <c r="A205" s="23" t="s">
        <v>51</v>
      </c>
      <c r="B205" s="37"/>
      <c r="E205" s="24" t="s">
        <v>54</v>
      </c>
      <c r="J205" s="42"/>
    </row>
    <row r="206" spans="1:16" x14ac:dyDescent="0.2">
      <c r="A206" s="25" t="s">
        <v>53</v>
      </c>
      <c r="B206" s="37"/>
      <c r="E206" s="26" t="s">
        <v>54</v>
      </c>
      <c r="J206" s="42"/>
    </row>
    <row r="207" spans="1:16" ht="153" x14ac:dyDescent="0.2">
      <c r="A207" t="s">
        <v>55</v>
      </c>
      <c r="B207" s="37"/>
      <c r="E207" s="24" t="s">
        <v>240</v>
      </c>
      <c r="J207" s="42"/>
    </row>
    <row r="208" spans="1:16" x14ac:dyDescent="0.2">
      <c r="A208" s="35" t="s">
        <v>44</v>
      </c>
      <c r="B208" s="18" t="s">
        <v>241</v>
      </c>
      <c r="C208" s="18" t="s">
        <v>242</v>
      </c>
      <c r="D208" s="13" t="s">
        <v>54</v>
      </c>
      <c r="E208" s="19" t="s">
        <v>243</v>
      </c>
      <c r="F208" s="20" t="s">
        <v>117</v>
      </c>
      <c r="G208" s="21">
        <v>11</v>
      </c>
      <c r="H208" s="22"/>
      <c r="I208" s="22">
        <f>ROUND(ROUND(H208,2)*ROUND(G208,3),2)</f>
        <v>0</v>
      </c>
      <c r="J208" s="20" t="s">
        <v>72</v>
      </c>
      <c r="O208">
        <f>(I208*21)/100</f>
        <v>0</v>
      </c>
      <c r="P208" t="s">
        <v>20</v>
      </c>
    </row>
    <row r="209" spans="1:16" x14ac:dyDescent="0.2">
      <c r="A209" s="23" t="s">
        <v>51</v>
      </c>
      <c r="B209" s="37"/>
      <c r="E209" s="24" t="s">
        <v>54</v>
      </c>
      <c r="J209" s="42"/>
    </row>
    <row r="210" spans="1:16" x14ac:dyDescent="0.2">
      <c r="A210" s="25" t="s">
        <v>53</v>
      </c>
      <c r="B210" s="37"/>
      <c r="E210" s="26" t="s">
        <v>54</v>
      </c>
      <c r="J210" s="42"/>
    </row>
    <row r="211" spans="1:16" ht="178.5" x14ac:dyDescent="0.2">
      <c r="A211" t="s">
        <v>55</v>
      </c>
      <c r="B211" s="37"/>
      <c r="E211" s="24" t="s">
        <v>244</v>
      </c>
      <c r="J211" s="42"/>
    </row>
    <row r="212" spans="1:16" x14ac:dyDescent="0.2">
      <c r="A212" s="35" t="s">
        <v>44</v>
      </c>
      <c r="B212" s="18" t="s">
        <v>245</v>
      </c>
      <c r="C212" s="18" t="s">
        <v>246</v>
      </c>
      <c r="D212" s="13" t="s">
        <v>54</v>
      </c>
      <c r="E212" s="19" t="s">
        <v>247</v>
      </c>
      <c r="F212" s="20" t="s">
        <v>117</v>
      </c>
      <c r="G212" s="21">
        <v>11</v>
      </c>
      <c r="H212" s="22"/>
      <c r="I212" s="22">
        <f>ROUND(ROUND(H212,2)*ROUND(G212,3),2)</f>
        <v>0</v>
      </c>
      <c r="J212" s="20" t="s">
        <v>72</v>
      </c>
      <c r="O212">
        <f>(I212*21)/100</f>
        <v>0</v>
      </c>
      <c r="P212" t="s">
        <v>20</v>
      </c>
    </row>
    <row r="213" spans="1:16" x14ac:dyDescent="0.2">
      <c r="A213" s="23" t="s">
        <v>51</v>
      </c>
      <c r="B213" s="37"/>
      <c r="E213" s="24" t="s">
        <v>54</v>
      </c>
      <c r="J213" s="42"/>
    </row>
    <row r="214" spans="1:16" x14ac:dyDescent="0.2">
      <c r="A214" s="25" t="s">
        <v>53</v>
      </c>
      <c r="B214" s="37"/>
      <c r="E214" s="26" t="s">
        <v>54</v>
      </c>
      <c r="J214" s="42"/>
    </row>
    <row r="215" spans="1:16" ht="127.5" x14ac:dyDescent="0.2">
      <c r="A215" t="s">
        <v>55</v>
      </c>
      <c r="B215" s="37"/>
      <c r="E215" s="24" t="s">
        <v>248</v>
      </c>
      <c r="J215" s="42"/>
    </row>
    <row r="216" spans="1:16" x14ac:dyDescent="0.2">
      <c r="A216" s="35" t="s">
        <v>44</v>
      </c>
      <c r="B216" s="18" t="s">
        <v>249</v>
      </c>
      <c r="C216" s="18" t="s">
        <v>250</v>
      </c>
      <c r="D216" s="13" t="s">
        <v>54</v>
      </c>
      <c r="E216" s="19" t="s">
        <v>251</v>
      </c>
      <c r="F216" s="20" t="s">
        <v>86</v>
      </c>
      <c r="G216" s="21">
        <v>39196</v>
      </c>
      <c r="H216" s="22"/>
      <c r="I216" s="22">
        <f>ROUND(ROUND(H216,2)*ROUND(G216,3),2)</f>
        <v>0</v>
      </c>
      <c r="J216" s="20" t="s">
        <v>72</v>
      </c>
      <c r="O216">
        <f>(I216*21)/100</f>
        <v>0</v>
      </c>
      <c r="P216" t="s">
        <v>20</v>
      </c>
    </row>
    <row r="217" spans="1:16" x14ac:dyDescent="0.2">
      <c r="A217" s="23" t="s">
        <v>51</v>
      </c>
      <c r="B217" s="37"/>
      <c r="E217" s="24" t="s">
        <v>54</v>
      </c>
      <c r="J217" s="42"/>
    </row>
    <row r="218" spans="1:16" x14ac:dyDescent="0.2">
      <c r="A218" s="25" t="s">
        <v>53</v>
      </c>
      <c r="B218" s="37"/>
      <c r="E218" s="26" t="s">
        <v>54</v>
      </c>
      <c r="J218" s="42"/>
    </row>
    <row r="219" spans="1:16" ht="153" x14ac:dyDescent="0.2">
      <c r="A219" t="s">
        <v>55</v>
      </c>
      <c r="B219" s="37"/>
      <c r="E219" s="24" t="s">
        <v>252</v>
      </c>
      <c r="J219" s="42"/>
    </row>
    <row r="220" spans="1:16" x14ac:dyDescent="0.2">
      <c r="A220" s="35" t="s">
        <v>44</v>
      </c>
      <c r="B220" s="18" t="s">
        <v>253</v>
      </c>
      <c r="C220" s="18" t="s">
        <v>254</v>
      </c>
      <c r="D220" s="13" t="s">
        <v>54</v>
      </c>
      <c r="E220" s="19" t="s">
        <v>255</v>
      </c>
      <c r="F220" s="20" t="s">
        <v>86</v>
      </c>
      <c r="G220" s="21">
        <v>39196</v>
      </c>
      <c r="H220" s="22"/>
      <c r="I220" s="22">
        <f>ROUND(ROUND(H220,2)*ROUND(G220,3),2)</f>
        <v>0</v>
      </c>
      <c r="J220" s="20" t="s">
        <v>72</v>
      </c>
      <c r="O220">
        <f>(I220*21)/100</f>
        <v>0</v>
      </c>
      <c r="P220" t="s">
        <v>20</v>
      </c>
    </row>
    <row r="221" spans="1:16" x14ac:dyDescent="0.2">
      <c r="A221" s="23" t="s">
        <v>51</v>
      </c>
      <c r="B221" s="37"/>
      <c r="E221" s="24" t="s">
        <v>54</v>
      </c>
      <c r="J221" s="42"/>
    </row>
    <row r="222" spans="1:16" x14ac:dyDescent="0.2">
      <c r="A222" s="25" t="s">
        <v>53</v>
      </c>
      <c r="B222" s="37"/>
      <c r="E222" s="26" t="s">
        <v>54</v>
      </c>
      <c r="J222" s="42"/>
    </row>
    <row r="223" spans="1:16" ht="114.75" x14ac:dyDescent="0.2">
      <c r="A223" t="s">
        <v>55</v>
      </c>
      <c r="B223" s="37"/>
      <c r="E223" s="24" t="s">
        <v>256</v>
      </c>
      <c r="J223" s="42"/>
    </row>
    <row r="224" spans="1:16" x14ac:dyDescent="0.2">
      <c r="A224" s="35" t="s">
        <v>44</v>
      </c>
      <c r="B224" s="18" t="s">
        <v>257</v>
      </c>
      <c r="C224" s="18" t="s">
        <v>258</v>
      </c>
      <c r="D224" s="13" t="s">
        <v>54</v>
      </c>
      <c r="E224" s="19" t="s">
        <v>259</v>
      </c>
      <c r="F224" s="20" t="s">
        <v>86</v>
      </c>
      <c r="G224" s="21">
        <v>40</v>
      </c>
      <c r="H224" s="22"/>
      <c r="I224" s="22">
        <f>ROUND(ROUND(H224,2)*ROUND(G224,3),2)</f>
        <v>0</v>
      </c>
      <c r="J224" s="20" t="s">
        <v>72</v>
      </c>
      <c r="O224">
        <f>(I224*21)/100</f>
        <v>0</v>
      </c>
      <c r="P224" t="s">
        <v>20</v>
      </c>
    </row>
    <row r="225" spans="1:16" x14ac:dyDescent="0.2">
      <c r="A225" s="23" t="s">
        <v>51</v>
      </c>
      <c r="B225" s="37"/>
      <c r="E225" s="24" t="s">
        <v>54</v>
      </c>
      <c r="J225" s="42"/>
    </row>
    <row r="226" spans="1:16" x14ac:dyDescent="0.2">
      <c r="A226" s="25" t="s">
        <v>53</v>
      </c>
      <c r="B226" s="37"/>
      <c r="E226" s="26" t="s">
        <v>54</v>
      </c>
      <c r="J226" s="42"/>
    </row>
    <row r="227" spans="1:16" ht="153" x14ac:dyDescent="0.2">
      <c r="A227" t="s">
        <v>55</v>
      </c>
      <c r="B227" s="37"/>
      <c r="E227" s="24" t="s">
        <v>252</v>
      </c>
      <c r="J227" s="42"/>
    </row>
    <row r="228" spans="1:16" x14ac:dyDescent="0.2">
      <c r="A228" s="35" t="s">
        <v>44</v>
      </c>
      <c r="B228" s="18" t="s">
        <v>260</v>
      </c>
      <c r="C228" s="18" t="s">
        <v>261</v>
      </c>
      <c r="D228" s="13" t="s">
        <v>54</v>
      </c>
      <c r="E228" s="19" t="s">
        <v>262</v>
      </c>
      <c r="F228" s="20" t="s">
        <v>86</v>
      </c>
      <c r="G228" s="21">
        <v>40</v>
      </c>
      <c r="H228" s="22"/>
      <c r="I228" s="22">
        <f>ROUND(ROUND(H228,2)*ROUND(G228,3),2)</f>
        <v>0</v>
      </c>
      <c r="J228" s="20" t="s">
        <v>72</v>
      </c>
      <c r="O228">
        <f>(I228*21)/100</f>
        <v>0</v>
      </c>
      <c r="P228" t="s">
        <v>20</v>
      </c>
    </row>
    <row r="229" spans="1:16" x14ac:dyDescent="0.2">
      <c r="A229" s="23" t="s">
        <v>51</v>
      </c>
      <c r="B229" s="37"/>
      <c r="E229" s="24" t="s">
        <v>54</v>
      </c>
      <c r="J229" s="42"/>
    </row>
    <row r="230" spans="1:16" x14ac:dyDescent="0.2">
      <c r="A230" s="25" t="s">
        <v>53</v>
      </c>
      <c r="B230" s="37"/>
      <c r="E230" s="26" t="s">
        <v>54</v>
      </c>
      <c r="J230" s="42"/>
    </row>
    <row r="231" spans="1:16" ht="114.75" x14ac:dyDescent="0.2">
      <c r="A231" t="s">
        <v>55</v>
      </c>
      <c r="B231" s="37"/>
      <c r="E231" s="24" t="s">
        <v>256</v>
      </c>
      <c r="J231" s="42"/>
    </row>
    <row r="232" spans="1:16" x14ac:dyDescent="0.2">
      <c r="A232" s="35" t="s">
        <v>44</v>
      </c>
      <c r="B232" s="18" t="s">
        <v>263</v>
      </c>
      <c r="C232" s="18" t="s">
        <v>264</v>
      </c>
      <c r="D232" s="13" t="s">
        <v>54</v>
      </c>
      <c r="E232" s="19" t="s">
        <v>265</v>
      </c>
      <c r="F232" s="20" t="s">
        <v>266</v>
      </c>
      <c r="G232" s="21">
        <v>59</v>
      </c>
      <c r="H232" s="22"/>
      <c r="I232" s="22">
        <f>ROUND(ROUND(H232,2)*ROUND(G232,3),2)</f>
        <v>0</v>
      </c>
      <c r="J232" s="20" t="s">
        <v>72</v>
      </c>
      <c r="O232">
        <f>(I232*21)/100</f>
        <v>0</v>
      </c>
      <c r="P232" t="s">
        <v>20</v>
      </c>
    </row>
    <row r="233" spans="1:16" x14ac:dyDescent="0.2">
      <c r="A233" s="23" t="s">
        <v>51</v>
      </c>
      <c r="B233" s="37"/>
      <c r="E233" s="24" t="s">
        <v>54</v>
      </c>
      <c r="J233" s="42"/>
    </row>
    <row r="234" spans="1:16" x14ac:dyDescent="0.2">
      <c r="A234" s="25" t="s">
        <v>53</v>
      </c>
      <c r="B234" s="37"/>
      <c r="E234" s="26" t="s">
        <v>54</v>
      </c>
      <c r="J234" s="42"/>
    </row>
    <row r="235" spans="1:16" ht="127.5" x14ac:dyDescent="0.2">
      <c r="A235" t="s">
        <v>55</v>
      </c>
      <c r="B235" s="37"/>
      <c r="E235" s="24" t="s">
        <v>267</v>
      </c>
      <c r="J235" s="42"/>
    </row>
    <row r="236" spans="1:16" x14ac:dyDescent="0.2">
      <c r="A236" s="35" t="s">
        <v>44</v>
      </c>
      <c r="B236" s="18" t="s">
        <v>268</v>
      </c>
      <c r="C236" s="18" t="s">
        <v>269</v>
      </c>
      <c r="D236" s="13" t="s">
        <v>54</v>
      </c>
      <c r="E236" s="19" t="s">
        <v>270</v>
      </c>
      <c r="F236" s="20" t="s">
        <v>117</v>
      </c>
      <c r="G236" s="21">
        <v>165</v>
      </c>
      <c r="H236" s="22"/>
      <c r="I236" s="22">
        <f>ROUND(ROUND(H236,2)*ROUND(G236,3),2)</f>
        <v>0</v>
      </c>
      <c r="J236" s="20" t="s">
        <v>72</v>
      </c>
      <c r="O236">
        <f>(I236*21)/100</f>
        <v>0</v>
      </c>
      <c r="P236" t="s">
        <v>20</v>
      </c>
    </row>
    <row r="237" spans="1:16" x14ac:dyDescent="0.2">
      <c r="A237" s="23" t="s">
        <v>51</v>
      </c>
      <c r="B237" s="37"/>
      <c r="E237" s="24" t="s">
        <v>54</v>
      </c>
      <c r="J237" s="42"/>
    </row>
    <row r="238" spans="1:16" x14ac:dyDescent="0.2">
      <c r="A238" s="25" t="s">
        <v>53</v>
      </c>
      <c r="B238" s="37"/>
      <c r="E238" s="26" t="s">
        <v>54</v>
      </c>
      <c r="J238" s="42"/>
    </row>
    <row r="239" spans="1:16" ht="178.5" x14ac:dyDescent="0.2">
      <c r="A239" t="s">
        <v>55</v>
      </c>
      <c r="B239" s="37"/>
      <c r="E239" s="24" t="s">
        <v>244</v>
      </c>
      <c r="J239" s="42"/>
    </row>
    <row r="240" spans="1:16" x14ac:dyDescent="0.2">
      <c r="A240" s="35" t="s">
        <v>44</v>
      </c>
      <c r="B240" s="18" t="s">
        <v>271</v>
      </c>
      <c r="C240" s="18" t="s">
        <v>272</v>
      </c>
      <c r="D240" s="13" t="s">
        <v>54</v>
      </c>
      <c r="E240" s="19" t="s">
        <v>273</v>
      </c>
      <c r="F240" s="20" t="s">
        <v>117</v>
      </c>
      <c r="G240" s="21">
        <v>2</v>
      </c>
      <c r="H240" s="22"/>
      <c r="I240" s="22">
        <f>ROUND(ROUND(H240,2)*ROUND(G240,3),2)</f>
        <v>0</v>
      </c>
      <c r="J240" s="20" t="s">
        <v>72</v>
      </c>
      <c r="O240">
        <f>(I240*21)/100</f>
        <v>0</v>
      </c>
      <c r="P240" t="s">
        <v>20</v>
      </c>
    </row>
    <row r="241" spans="1:16" x14ac:dyDescent="0.2">
      <c r="A241" s="23" t="s">
        <v>51</v>
      </c>
      <c r="B241" s="37"/>
      <c r="E241" s="24" t="s">
        <v>54</v>
      </c>
      <c r="J241" s="42"/>
    </row>
    <row r="242" spans="1:16" x14ac:dyDescent="0.2">
      <c r="A242" s="25" t="s">
        <v>53</v>
      </c>
      <c r="B242" s="37"/>
      <c r="E242" s="26" t="s">
        <v>54</v>
      </c>
      <c r="J242" s="42"/>
    </row>
    <row r="243" spans="1:16" ht="178.5" x14ac:dyDescent="0.2">
      <c r="A243" t="s">
        <v>55</v>
      </c>
      <c r="B243" s="37"/>
      <c r="E243" s="24" t="s">
        <v>244</v>
      </c>
      <c r="J243" s="42"/>
    </row>
    <row r="244" spans="1:16" x14ac:dyDescent="0.2">
      <c r="A244" s="35" t="s">
        <v>44</v>
      </c>
      <c r="B244" s="18" t="s">
        <v>274</v>
      </c>
      <c r="C244" s="18" t="s">
        <v>275</v>
      </c>
      <c r="D244" s="13" t="s">
        <v>54</v>
      </c>
      <c r="E244" s="19" t="s">
        <v>276</v>
      </c>
      <c r="F244" s="20" t="s">
        <v>117</v>
      </c>
      <c r="G244" s="21">
        <v>59</v>
      </c>
      <c r="H244" s="22"/>
      <c r="I244" s="22">
        <f>ROUND(ROUND(H244,2)*ROUND(G244,3),2)</f>
        <v>0</v>
      </c>
      <c r="J244" s="20" t="s">
        <v>72</v>
      </c>
      <c r="O244">
        <f>(I244*21)/100</f>
        <v>0</v>
      </c>
      <c r="P244" t="s">
        <v>20</v>
      </c>
    </row>
    <row r="245" spans="1:16" x14ac:dyDescent="0.2">
      <c r="A245" s="23" t="s">
        <v>51</v>
      </c>
      <c r="B245" s="37"/>
      <c r="E245" s="24" t="s">
        <v>54</v>
      </c>
      <c r="J245" s="42"/>
    </row>
    <row r="246" spans="1:16" x14ac:dyDescent="0.2">
      <c r="A246" s="25" t="s">
        <v>53</v>
      </c>
      <c r="B246" s="37"/>
      <c r="E246" s="26" t="s">
        <v>54</v>
      </c>
      <c r="J246" s="42"/>
    </row>
    <row r="247" spans="1:16" ht="178.5" x14ac:dyDescent="0.2">
      <c r="A247" t="s">
        <v>55</v>
      </c>
      <c r="B247" s="37"/>
      <c r="E247" s="24" t="s">
        <v>244</v>
      </c>
      <c r="J247" s="42"/>
    </row>
    <row r="248" spans="1:16" x14ac:dyDescent="0.2">
      <c r="A248" s="35" t="s">
        <v>44</v>
      </c>
      <c r="B248" s="18" t="s">
        <v>277</v>
      </c>
      <c r="C248" s="18" t="s">
        <v>278</v>
      </c>
      <c r="D248" s="13" t="s">
        <v>54</v>
      </c>
      <c r="E248" s="19" t="s">
        <v>279</v>
      </c>
      <c r="F248" s="20" t="s">
        <v>117</v>
      </c>
      <c r="G248" s="21">
        <v>30</v>
      </c>
      <c r="H248" s="22"/>
      <c r="I248" s="22">
        <f>ROUND(ROUND(H248,2)*ROUND(G248,3),2)</f>
        <v>0</v>
      </c>
      <c r="J248" s="20" t="s">
        <v>72</v>
      </c>
      <c r="O248">
        <f>(I248*21)/100</f>
        <v>0</v>
      </c>
      <c r="P248" t="s">
        <v>20</v>
      </c>
    </row>
    <row r="249" spans="1:16" x14ac:dyDescent="0.2">
      <c r="A249" s="23" t="s">
        <v>51</v>
      </c>
      <c r="B249" s="37"/>
      <c r="E249" s="24" t="s">
        <v>54</v>
      </c>
      <c r="J249" s="42"/>
    </row>
    <row r="250" spans="1:16" x14ac:dyDescent="0.2">
      <c r="A250" s="25" t="s">
        <v>53</v>
      </c>
      <c r="B250" s="37"/>
      <c r="E250" s="26" t="s">
        <v>54</v>
      </c>
      <c r="J250" s="42"/>
    </row>
    <row r="251" spans="1:16" ht="153" x14ac:dyDescent="0.2">
      <c r="A251" t="s">
        <v>55</v>
      </c>
      <c r="B251" s="37"/>
      <c r="E251" s="24" t="s">
        <v>280</v>
      </c>
      <c r="J251" s="42"/>
    </row>
    <row r="252" spans="1:16" x14ac:dyDescent="0.2">
      <c r="A252" s="35" t="s">
        <v>44</v>
      </c>
      <c r="B252" s="18" t="s">
        <v>281</v>
      </c>
      <c r="C252" s="18" t="s">
        <v>282</v>
      </c>
      <c r="D252" s="13" t="s">
        <v>54</v>
      </c>
      <c r="E252" s="19" t="s">
        <v>283</v>
      </c>
      <c r="F252" s="20" t="s">
        <v>117</v>
      </c>
      <c r="G252" s="21">
        <v>59</v>
      </c>
      <c r="H252" s="22"/>
      <c r="I252" s="22">
        <f>ROUND(ROUND(H252,2)*ROUND(G252,3),2)</f>
        <v>0</v>
      </c>
      <c r="J252" s="20" t="s">
        <v>72</v>
      </c>
      <c r="O252">
        <f>(I252*21)/100</f>
        <v>0</v>
      </c>
      <c r="P252" t="s">
        <v>20</v>
      </c>
    </row>
    <row r="253" spans="1:16" x14ac:dyDescent="0.2">
      <c r="A253" s="23" t="s">
        <v>51</v>
      </c>
      <c r="B253" s="37"/>
      <c r="E253" s="24" t="s">
        <v>54</v>
      </c>
      <c r="J253" s="42"/>
    </row>
    <row r="254" spans="1:16" x14ac:dyDescent="0.2">
      <c r="A254" s="25" t="s">
        <v>53</v>
      </c>
      <c r="B254" s="37"/>
      <c r="E254" s="26" t="s">
        <v>54</v>
      </c>
      <c r="J254" s="42"/>
    </row>
    <row r="255" spans="1:16" ht="178.5" x14ac:dyDescent="0.2">
      <c r="A255" t="s">
        <v>55</v>
      </c>
      <c r="B255" s="37"/>
      <c r="E255" s="24" t="s">
        <v>244</v>
      </c>
      <c r="J255" s="42"/>
    </row>
    <row r="256" spans="1:16" x14ac:dyDescent="0.2">
      <c r="A256" s="35" t="s">
        <v>44</v>
      </c>
      <c r="B256" s="18" t="s">
        <v>284</v>
      </c>
      <c r="C256" s="18" t="s">
        <v>285</v>
      </c>
      <c r="D256" s="13" t="s">
        <v>54</v>
      </c>
      <c r="E256" s="19" t="s">
        <v>286</v>
      </c>
      <c r="F256" s="20" t="s">
        <v>117</v>
      </c>
      <c r="G256" s="21">
        <v>30</v>
      </c>
      <c r="H256" s="22"/>
      <c r="I256" s="22">
        <f>ROUND(ROUND(H256,2)*ROUND(G256,3),2)</f>
        <v>0</v>
      </c>
      <c r="J256" s="20" t="s">
        <v>72</v>
      </c>
      <c r="O256">
        <f>(I256*21)/100</f>
        <v>0</v>
      </c>
      <c r="P256" t="s">
        <v>20</v>
      </c>
    </row>
    <row r="257" spans="1:16" x14ac:dyDescent="0.2">
      <c r="A257" s="23" t="s">
        <v>51</v>
      </c>
      <c r="B257" s="37"/>
      <c r="E257" s="24" t="s">
        <v>54</v>
      </c>
      <c r="J257" s="42"/>
    </row>
    <row r="258" spans="1:16" x14ac:dyDescent="0.2">
      <c r="A258" s="25" t="s">
        <v>53</v>
      </c>
      <c r="B258" s="37"/>
      <c r="E258" s="26" t="s">
        <v>54</v>
      </c>
      <c r="J258" s="42"/>
    </row>
    <row r="259" spans="1:16" ht="153" x14ac:dyDescent="0.2">
      <c r="A259" t="s">
        <v>55</v>
      </c>
      <c r="B259" s="37"/>
      <c r="E259" s="24" t="s">
        <v>280</v>
      </c>
      <c r="J259" s="42"/>
    </row>
    <row r="260" spans="1:16" x14ac:dyDescent="0.2">
      <c r="A260" s="35" t="s">
        <v>44</v>
      </c>
      <c r="B260" s="18" t="s">
        <v>287</v>
      </c>
      <c r="C260" s="18" t="s">
        <v>288</v>
      </c>
      <c r="D260" s="13" t="s">
        <v>54</v>
      </c>
      <c r="E260" s="19" t="s">
        <v>289</v>
      </c>
      <c r="F260" s="20" t="s">
        <v>117</v>
      </c>
      <c r="G260" s="21">
        <v>60</v>
      </c>
      <c r="H260" s="22"/>
      <c r="I260" s="22">
        <f>ROUND(ROUND(H260,2)*ROUND(G260,3),2)</f>
        <v>0</v>
      </c>
      <c r="J260" s="20" t="s">
        <v>72</v>
      </c>
      <c r="O260">
        <f>(I260*21)/100</f>
        <v>0</v>
      </c>
      <c r="P260" t="s">
        <v>20</v>
      </c>
    </row>
    <row r="261" spans="1:16" x14ac:dyDescent="0.2">
      <c r="A261" s="23" t="s">
        <v>51</v>
      </c>
      <c r="B261" s="37"/>
      <c r="E261" s="24" t="s">
        <v>54</v>
      </c>
      <c r="J261" s="42"/>
    </row>
    <row r="262" spans="1:16" x14ac:dyDescent="0.2">
      <c r="A262" s="25" t="s">
        <v>53</v>
      </c>
      <c r="B262" s="37"/>
      <c r="E262" s="26" t="s">
        <v>54</v>
      </c>
      <c r="J262" s="42"/>
    </row>
    <row r="263" spans="1:16" ht="178.5" x14ac:dyDescent="0.2">
      <c r="A263" t="s">
        <v>55</v>
      </c>
      <c r="B263" s="37"/>
      <c r="E263" s="24" t="s">
        <v>244</v>
      </c>
      <c r="J263" s="42"/>
    </row>
    <row r="264" spans="1:16" x14ac:dyDescent="0.2">
      <c r="A264" s="35" t="s">
        <v>44</v>
      </c>
      <c r="B264" s="18" t="s">
        <v>290</v>
      </c>
      <c r="C264" s="18" t="s">
        <v>291</v>
      </c>
      <c r="D264" s="13" t="s">
        <v>54</v>
      </c>
      <c r="E264" s="19" t="s">
        <v>292</v>
      </c>
      <c r="F264" s="20" t="s">
        <v>117</v>
      </c>
      <c r="G264" s="21">
        <v>21</v>
      </c>
      <c r="H264" s="22"/>
      <c r="I264" s="22">
        <f>ROUND(ROUND(H264,2)*ROUND(G264,3),2)</f>
        <v>0</v>
      </c>
      <c r="J264" s="20" t="s">
        <v>72</v>
      </c>
      <c r="O264">
        <f>(I264*21)/100</f>
        <v>0</v>
      </c>
      <c r="P264" t="s">
        <v>20</v>
      </c>
    </row>
    <row r="265" spans="1:16" x14ac:dyDescent="0.2">
      <c r="A265" s="23" t="s">
        <v>51</v>
      </c>
      <c r="B265" s="37"/>
      <c r="E265" s="24" t="s">
        <v>54</v>
      </c>
      <c r="J265" s="42"/>
    </row>
    <row r="266" spans="1:16" x14ac:dyDescent="0.2">
      <c r="A266" s="25" t="s">
        <v>53</v>
      </c>
      <c r="B266" s="37"/>
      <c r="E266" s="26" t="s">
        <v>54</v>
      </c>
      <c r="J266" s="42"/>
    </row>
    <row r="267" spans="1:16" ht="178.5" x14ac:dyDescent="0.2">
      <c r="A267" t="s">
        <v>55</v>
      </c>
      <c r="B267" s="37"/>
      <c r="E267" s="24" t="s">
        <v>244</v>
      </c>
      <c r="J267" s="42"/>
    </row>
    <row r="268" spans="1:16" x14ac:dyDescent="0.2">
      <c r="A268" s="35" t="s">
        <v>44</v>
      </c>
      <c r="B268" s="18" t="s">
        <v>293</v>
      </c>
      <c r="C268" s="18" t="s">
        <v>294</v>
      </c>
      <c r="D268" s="13" t="s">
        <v>54</v>
      </c>
      <c r="E268" s="19" t="s">
        <v>295</v>
      </c>
      <c r="F268" s="20" t="s">
        <v>117</v>
      </c>
      <c r="G268" s="21">
        <v>21</v>
      </c>
      <c r="H268" s="22"/>
      <c r="I268" s="22">
        <f>ROUND(ROUND(H268,2)*ROUND(G268,3),2)</f>
        <v>0</v>
      </c>
      <c r="J268" s="20" t="s">
        <v>72</v>
      </c>
      <c r="O268">
        <f>(I268*21)/100</f>
        <v>0</v>
      </c>
      <c r="P268" t="s">
        <v>20</v>
      </c>
    </row>
    <row r="269" spans="1:16" x14ac:dyDescent="0.2">
      <c r="A269" s="23" t="s">
        <v>51</v>
      </c>
      <c r="B269" s="37"/>
      <c r="E269" s="24" t="s">
        <v>54</v>
      </c>
      <c r="J269" s="42"/>
    </row>
    <row r="270" spans="1:16" x14ac:dyDescent="0.2">
      <c r="A270" s="25" t="s">
        <v>53</v>
      </c>
      <c r="B270" s="37"/>
      <c r="E270" s="26" t="s">
        <v>54</v>
      </c>
      <c r="J270" s="42"/>
    </row>
    <row r="271" spans="1:16" ht="127.5" x14ac:dyDescent="0.2">
      <c r="A271" t="s">
        <v>55</v>
      </c>
      <c r="B271" s="37"/>
      <c r="E271" s="24" t="s">
        <v>248</v>
      </c>
      <c r="J271" s="42"/>
    </row>
    <row r="272" spans="1:16" x14ac:dyDescent="0.2">
      <c r="A272" s="35" t="s">
        <v>44</v>
      </c>
      <c r="B272" s="18" t="s">
        <v>296</v>
      </c>
      <c r="C272" s="18" t="s">
        <v>297</v>
      </c>
      <c r="D272" s="13" t="s">
        <v>54</v>
      </c>
      <c r="E272" s="19" t="s">
        <v>298</v>
      </c>
      <c r="F272" s="20" t="s">
        <v>117</v>
      </c>
      <c r="G272" s="21">
        <v>4</v>
      </c>
      <c r="H272" s="22"/>
      <c r="I272" s="22">
        <f>ROUND(ROUND(H272,2)*ROUND(G272,3),2)</f>
        <v>0</v>
      </c>
      <c r="J272" s="20" t="s">
        <v>72</v>
      </c>
      <c r="O272">
        <f>(I272*21)/100</f>
        <v>0</v>
      </c>
      <c r="P272" t="s">
        <v>20</v>
      </c>
    </row>
    <row r="273" spans="1:16" x14ac:dyDescent="0.2">
      <c r="A273" s="23" t="s">
        <v>51</v>
      </c>
      <c r="B273" s="37"/>
      <c r="E273" s="24" t="s">
        <v>54</v>
      </c>
      <c r="J273" s="42"/>
    </row>
    <row r="274" spans="1:16" x14ac:dyDescent="0.2">
      <c r="A274" s="25" t="s">
        <v>53</v>
      </c>
      <c r="B274" s="37"/>
      <c r="E274" s="26" t="s">
        <v>54</v>
      </c>
      <c r="J274" s="42"/>
    </row>
    <row r="275" spans="1:16" ht="178.5" x14ac:dyDescent="0.2">
      <c r="A275" t="s">
        <v>55</v>
      </c>
      <c r="B275" s="37"/>
      <c r="E275" s="24" t="s">
        <v>244</v>
      </c>
      <c r="J275" s="42"/>
    </row>
    <row r="276" spans="1:16" x14ac:dyDescent="0.2">
      <c r="A276" s="35" t="s">
        <v>44</v>
      </c>
      <c r="B276" s="18" t="s">
        <v>299</v>
      </c>
      <c r="C276" s="18" t="s">
        <v>300</v>
      </c>
      <c r="D276" s="13" t="s">
        <v>54</v>
      </c>
      <c r="E276" s="19" t="s">
        <v>301</v>
      </c>
      <c r="F276" s="20" t="s">
        <v>117</v>
      </c>
      <c r="G276" s="21">
        <v>4</v>
      </c>
      <c r="H276" s="22"/>
      <c r="I276" s="22">
        <f>ROUND(ROUND(H276,2)*ROUND(G276,3),2)</f>
        <v>0</v>
      </c>
      <c r="J276" s="20" t="s">
        <v>72</v>
      </c>
      <c r="O276">
        <f>(I276*21)/100</f>
        <v>0</v>
      </c>
      <c r="P276" t="s">
        <v>20</v>
      </c>
    </row>
    <row r="277" spans="1:16" x14ac:dyDescent="0.2">
      <c r="A277" s="23" t="s">
        <v>51</v>
      </c>
      <c r="B277" s="37"/>
      <c r="E277" s="24" t="s">
        <v>54</v>
      </c>
      <c r="J277" s="42"/>
    </row>
    <row r="278" spans="1:16" x14ac:dyDescent="0.2">
      <c r="A278" s="25" t="s">
        <v>53</v>
      </c>
      <c r="B278" s="37"/>
      <c r="E278" s="26" t="s">
        <v>54</v>
      </c>
      <c r="J278" s="42"/>
    </row>
    <row r="279" spans="1:16" ht="127.5" x14ac:dyDescent="0.2">
      <c r="A279" t="s">
        <v>55</v>
      </c>
      <c r="B279" s="37"/>
      <c r="E279" s="24" t="s">
        <v>248</v>
      </c>
      <c r="J279" s="42"/>
    </row>
    <row r="280" spans="1:16" x14ac:dyDescent="0.2">
      <c r="A280" s="35" t="s">
        <v>44</v>
      </c>
      <c r="B280" s="18" t="s">
        <v>302</v>
      </c>
      <c r="C280" s="18" t="s">
        <v>303</v>
      </c>
      <c r="D280" s="13" t="s">
        <v>54</v>
      </c>
      <c r="E280" s="19" t="s">
        <v>304</v>
      </c>
      <c r="F280" s="20" t="s">
        <v>117</v>
      </c>
      <c r="G280" s="21">
        <v>99</v>
      </c>
      <c r="H280" s="22"/>
      <c r="I280" s="22">
        <f>ROUND(ROUND(H280,2)*ROUND(G280,3),2)</f>
        <v>0</v>
      </c>
      <c r="J280" s="20" t="s">
        <v>72</v>
      </c>
      <c r="O280">
        <f>(I280*21)/100</f>
        <v>0</v>
      </c>
      <c r="P280" t="s">
        <v>20</v>
      </c>
    </row>
    <row r="281" spans="1:16" x14ac:dyDescent="0.2">
      <c r="A281" s="23" t="s">
        <v>51</v>
      </c>
      <c r="B281" s="37"/>
      <c r="E281" s="24" t="s">
        <v>54</v>
      </c>
      <c r="J281" s="42"/>
    </row>
    <row r="282" spans="1:16" x14ac:dyDescent="0.2">
      <c r="A282" s="25" t="s">
        <v>53</v>
      </c>
      <c r="B282" s="37"/>
      <c r="E282" s="26" t="s">
        <v>54</v>
      </c>
      <c r="J282" s="42"/>
    </row>
    <row r="283" spans="1:16" ht="178.5" x14ac:dyDescent="0.2">
      <c r="A283" t="s">
        <v>55</v>
      </c>
      <c r="B283" s="37"/>
      <c r="E283" s="24" t="s">
        <v>244</v>
      </c>
      <c r="J283" s="42"/>
    </row>
    <row r="284" spans="1:16" ht="25.5" x14ac:dyDescent="0.2">
      <c r="A284" s="35" t="s">
        <v>44</v>
      </c>
      <c r="B284" s="18" t="s">
        <v>305</v>
      </c>
      <c r="C284" s="18" t="s">
        <v>306</v>
      </c>
      <c r="D284" s="13" t="s">
        <v>54</v>
      </c>
      <c r="E284" s="19" t="s">
        <v>307</v>
      </c>
      <c r="F284" s="20" t="s">
        <v>117</v>
      </c>
      <c r="G284" s="21">
        <v>99</v>
      </c>
      <c r="H284" s="22"/>
      <c r="I284" s="22">
        <f>ROUND(ROUND(H284,2)*ROUND(G284,3),2)</f>
        <v>0</v>
      </c>
      <c r="J284" s="20" t="s">
        <v>72</v>
      </c>
      <c r="O284">
        <f>(I284*21)/100</f>
        <v>0</v>
      </c>
      <c r="P284" t="s">
        <v>20</v>
      </c>
    </row>
    <row r="285" spans="1:16" x14ac:dyDescent="0.2">
      <c r="A285" s="23" t="s">
        <v>51</v>
      </c>
      <c r="B285" s="37"/>
      <c r="E285" s="24" t="s">
        <v>54</v>
      </c>
      <c r="J285" s="42"/>
    </row>
    <row r="286" spans="1:16" x14ac:dyDescent="0.2">
      <c r="A286" s="25" t="s">
        <v>53</v>
      </c>
      <c r="B286" s="37"/>
      <c r="E286" s="26" t="s">
        <v>54</v>
      </c>
      <c r="J286" s="42"/>
    </row>
    <row r="287" spans="1:16" ht="127.5" x14ac:dyDescent="0.2">
      <c r="A287" t="s">
        <v>55</v>
      </c>
      <c r="B287" s="37"/>
      <c r="E287" s="24" t="s">
        <v>248</v>
      </c>
      <c r="J287" s="42"/>
    </row>
    <row r="288" spans="1:16" x14ac:dyDescent="0.2">
      <c r="A288" s="35" t="s">
        <v>44</v>
      </c>
      <c r="B288" s="18" t="s">
        <v>308</v>
      </c>
      <c r="C288" s="18" t="s">
        <v>309</v>
      </c>
      <c r="D288" s="13" t="s">
        <v>54</v>
      </c>
      <c r="E288" s="19" t="s">
        <v>310</v>
      </c>
      <c r="F288" s="20" t="s">
        <v>117</v>
      </c>
      <c r="G288" s="21">
        <v>8</v>
      </c>
      <c r="H288" s="22"/>
      <c r="I288" s="22">
        <f>ROUND(ROUND(H288,2)*ROUND(G288,3),2)</f>
        <v>0</v>
      </c>
      <c r="J288" s="20" t="s">
        <v>72</v>
      </c>
      <c r="O288">
        <f>(I288*21)/100</f>
        <v>0</v>
      </c>
      <c r="P288" t="s">
        <v>20</v>
      </c>
    </row>
    <row r="289" spans="1:16" x14ac:dyDescent="0.2">
      <c r="A289" s="23" t="s">
        <v>51</v>
      </c>
      <c r="B289" s="37"/>
      <c r="E289" s="24" t="s">
        <v>54</v>
      </c>
      <c r="J289" s="42"/>
    </row>
    <row r="290" spans="1:16" x14ac:dyDescent="0.2">
      <c r="A290" s="25" t="s">
        <v>53</v>
      </c>
      <c r="B290" s="37"/>
      <c r="E290" s="26" t="s">
        <v>54</v>
      </c>
      <c r="J290" s="42"/>
    </row>
    <row r="291" spans="1:16" ht="114.75" x14ac:dyDescent="0.2">
      <c r="A291" t="s">
        <v>55</v>
      </c>
      <c r="B291" s="37"/>
      <c r="E291" s="24" t="s">
        <v>311</v>
      </c>
      <c r="J291" s="42"/>
    </row>
    <row r="292" spans="1:16" x14ac:dyDescent="0.2">
      <c r="A292" s="35" t="s">
        <v>44</v>
      </c>
      <c r="B292" s="18" t="s">
        <v>312</v>
      </c>
      <c r="C292" s="18" t="s">
        <v>313</v>
      </c>
      <c r="D292" s="13" t="s">
        <v>54</v>
      </c>
      <c r="E292" s="19" t="s">
        <v>314</v>
      </c>
      <c r="F292" s="20" t="s">
        <v>117</v>
      </c>
      <c r="G292" s="21">
        <v>7</v>
      </c>
      <c r="H292" s="22"/>
      <c r="I292" s="22">
        <f>ROUND(ROUND(H292,2)*ROUND(G292,3),2)</f>
        <v>0</v>
      </c>
      <c r="J292" s="20" t="s">
        <v>72</v>
      </c>
      <c r="O292">
        <f>(I292*21)/100</f>
        <v>0</v>
      </c>
      <c r="P292" t="s">
        <v>20</v>
      </c>
    </row>
    <row r="293" spans="1:16" x14ac:dyDescent="0.2">
      <c r="A293" s="23" t="s">
        <v>51</v>
      </c>
      <c r="B293" s="37"/>
      <c r="E293" s="24" t="s">
        <v>54</v>
      </c>
      <c r="J293" s="42"/>
    </row>
    <row r="294" spans="1:16" x14ac:dyDescent="0.2">
      <c r="A294" s="25" t="s">
        <v>53</v>
      </c>
      <c r="B294" s="37"/>
      <c r="E294" s="26" t="s">
        <v>54</v>
      </c>
      <c r="J294" s="42"/>
    </row>
    <row r="295" spans="1:16" ht="114.75" x14ac:dyDescent="0.2">
      <c r="A295" t="s">
        <v>55</v>
      </c>
      <c r="B295" s="37"/>
      <c r="E295" s="24" t="s">
        <v>311</v>
      </c>
      <c r="J295" s="42"/>
    </row>
    <row r="296" spans="1:16" x14ac:dyDescent="0.2">
      <c r="A296" s="35" t="s">
        <v>44</v>
      </c>
      <c r="B296" s="18" t="s">
        <v>315</v>
      </c>
      <c r="C296" s="18" t="s">
        <v>316</v>
      </c>
      <c r="D296" s="13" t="s">
        <v>54</v>
      </c>
      <c r="E296" s="19" t="s">
        <v>317</v>
      </c>
      <c r="F296" s="20" t="s">
        <v>117</v>
      </c>
      <c r="G296" s="21">
        <v>15</v>
      </c>
      <c r="H296" s="22"/>
      <c r="I296" s="22">
        <f>ROUND(ROUND(H296,2)*ROUND(G296,3),2)</f>
        <v>0</v>
      </c>
      <c r="J296" s="20" t="s">
        <v>72</v>
      </c>
      <c r="O296">
        <f>(I296*21)/100</f>
        <v>0</v>
      </c>
      <c r="P296" t="s">
        <v>20</v>
      </c>
    </row>
    <row r="297" spans="1:16" x14ac:dyDescent="0.2">
      <c r="A297" s="23" t="s">
        <v>51</v>
      </c>
      <c r="B297" s="37"/>
      <c r="E297" s="24" t="s">
        <v>54</v>
      </c>
      <c r="J297" s="42"/>
    </row>
    <row r="298" spans="1:16" x14ac:dyDescent="0.2">
      <c r="A298" s="25" t="s">
        <v>53</v>
      </c>
      <c r="B298" s="37"/>
      <c r="E298" s="26" t="s">
        <v>54</v>
      </c>
      <c r="J298" s="42"/>
    </row>
    <row r="299" spans="1:16" ht="127.5" x14ac:dyDescent="0.2">
      <c r="A299" t="s">
        <v>55</v>
      </c>
      <c r="B299" s="37"/>
      <c r="E299" s="24" t="s">
        <v>248</v>
      </c>
      <c r="J299" s="42"/>
    </row>
    <row r="300" spans="1:16" x14ac:dyDescent="0.2">
      <c r="A300" s="35" t="s">
        <v>44</v>
      </c>
      <c r="B300" s="18" t="s">
        <v>318</v>
      </c>
      <c r="C300" s="18" t="s">
        <v>319</v>
      </c>
      <c r="D300" s="13" t="s">
        <v>54</v>
      </c>
      <c r="E300" s="19" t="s">
        <v>320</v>
      </c>
      <c r="F300" s="20" t="s">
        <v>117</v>
      </c>
      <c r="G300" s="21">
        <v>2</v>
      </c>
      <c r="H300" s="22"/>
      <c r="I300" s="22">
        <f>ROUND(ROUND(H300,2)*ROUND(G300,3),2)</f>
        <v>0</v>
      </c>
      <c r="J300" s="20" t="s">
        <v>72</v>
      </c>
      <c r="O300">
        <f>(I300*21)/100</f>
        <v>0</v>
      </c>
      <c r="P300" t="s">
        <v>20</v>
      </c>
    </row>
    <row r="301" spans="1:16" x14ac:dyDescent="0.2">
      <c r="A301" s="23" t="s">
        <v>51</v>
      </c>
      <c r="B301" s="37"/>
      <c r="E301" s="24" t="s">
        <v>54</v>
      </c>
      <c r="J301" s="42"/>
    </row>
    <row r="302" spans="1:16" x14ac:dyDescent="0.2">
      <c r="A302" s="25" t="s">
        <v>53</v>
      </c>
      <c r="B302" s="37"/>
      <c r="E302" s="26" t="s">
        <v>54</v>
      </c>
      <c r="J302" s="42"/>
    </row>
    <row r="303" spans="1:16" ht="153" x14ac:dyDescent="0.2">
      <c r="A303" t="s">
        <v>55</v>
      </c>
      <c r="B303" s="37"/>
      <c r="E303" s="24" t="s">
        <v>280</v>
      </c>
      <c r="J303" s="42"/>
    </row>
    <row r="304" spans="1:16" x14ac:dyDescent="0.2">
      <c r="A304" s="35" t="s">
        <v>44</v>
      </c>
      <c r="B304" s="18" t="s">
        <v>321</v>
      </c>
      <c r="C304" s="18" t="s">
        <v>322</v>
      </c>
      <c r="D304" s="13" t="s">
        <v>54</v>
      </c>
      <c r="E304" s="19" t="s">
        <v>323</v>
      </c>
      <c r="F304" s="20" t="s">
        <v>117</v>
      </c>
      <c r="G304" s="21">
        <v>1</v>
      </c>
      <c r="H304" s="22"/>
      <c r="I304" s="22">
        <f>ROUND(ROUND(H304,2)*ROUND(G304,3),2)</f>
        <v>0</v>
      </c>
      <c r="J304" s="20" t="s">
        <v>72</v>
      </c>
      <c r="O304">
        <f>(I304*21)/100</f>
        <v>0</v>
      </c>
      <c r="P304" t="s">
        <v>20</v>
      </c>
    </row>
    <row r="305" spans="1:16" x14ac:dyDescent="0.2">
      <c r="A305" s="23" t="s">
        <v>51</v>
      </c>
      <c r="B305" s="37"/>
      <c r="E305" s="24" t="s">
        <v>54</v>
      </c>
      <c r="J305" s="42"/>
    </row>
    <row r="306" spans="1:16" x14ac:dyDescent="0.2">
      <c r="A306" s="25" t="s">
        <v>53</v>
      </c>
      <c r="B306" s="37"/>
      <c r="E306" s="26" t="s">
        <v>54</v>
      </c>
      <c r="J306" s="42"/>
    </row>
    <row r="307" spans="1:16" ht="114.75" x14ac:dyDescent="0.2">
      <c r="A307" t="s">
        <v>55</v>
      </c>
      <c r="B307" s="37"/>
      <c r="E307" s="24" t="s">
        <v>311</v>
      </c>
      <c r="J307" s="42"/>
    </row>
    <row r="308" spans="1:16" x14ac:dyDescent="0.2">
      <c r="A308" s="35" t="s">
        <v>44</v>
      </c>
      <c r="B308" s="18" t="s">
        <v>324</v>
      </c>
      <c r="C308" s="18" t="s">
        <v>325</v>
      </c>
      <c r="D308" s="13" t="s">
        <v>54</v>
      </c>
      <c r="E308" s="19" t="s">
        <v>326</v>
      </c>
      <c r="F308" s="20" t="s">
        <v>117</v>
      </c>
      <c r="G308" s="21">
        <v>1</v>
      </c>
      <c r="H308" s="22"/>
      <c r="I308" s="22">
        <f>ROUND(ROUND(H308,2)*ROUND(G308,3),2)</f>
        <v>0</v>
      </c>
      <c r="J308" s="20" t="s">
        <v>72</v>
      </c>
      <c r="O308">
        <f>(I308*21)/100</f>
        <v>0</v>
      </c>
      <c r="P308" t="s">
        <v>20</v>
      </c>
    </row>
    <row r="309" spans="1:16" x14ac:dyDescent="0.2">
      <c r="A309" s="23" t="s">
        <v>51</v>
      </c>
      <c r="B309" s="37"/>
      <c r="E309" s="24" t="s">
        <v>54</v>
      </c>
      <c r="J309" s="42"/>
    </row>
    <row r="310" spans="1:16" x14ac:dyDescent="0.2">
      <c r="A310" s="25" t="s">
        <v>53</v>
      </c>
      <c r="B310" s="37"/>
      <c r="E310" s="26" t="s">
        <v>54</v>
      </c>
      <c r="J310" s="42"/>
    </row>
    <row r="311" spans="1:16" ht="127.5" x14ac:dyDescent="0.2">
      <c r="A311" t="s">
        <v>55</v>
      </c>
      <c r="B311" s="37"/>
      <c r="E311" s="24" t="s">
        <v>248</v>
      </c>
      <c r="J311" s="42"/>
    </row>
    <row r="312" spans="1:16" x14ac:dyDescent="0.2">
      <c r="A312" s="35" t="s">
        <v>44</v>
      </c>
      <c r="B312" s="18" t="s">
        <v>327</v>
      </c>
      <c r="C312" s="18" t="s">
        <v>328</v>
      </c>
      <c r="D312" s="13" t="s">
        <v>54</v>
      </c>
      <c r="E312" s="19" t="s">
        <v>329</v>
      </c>
      <c r="F312" s="20" t="s">
        <v>117</v>
      </c>
      <c r="G312" s="21">
        <v>62</v>
      </c>
      <c r="H312" s="22"/>
      <c r="I312" s="22">
        <f>ROUND(ROUND(H312,2)*ROUND(G312,3),2)</f>
        <v>0</v>
      </c>
      <c r="J312" s="20" t="s">
        <v>72</v>
      </c>
      <c r="O312">
        <f>(I312*21)/100</f>
        <v>0</v>
      </c>
      <c r="P312" t="s">
        <v>20</v>
      </c>
    </row>
    <row r="313" spans="1:16" x14ac:dyDescent="0.2">
      <c r="A313" s="23" t="s">
        <v>51</v>
      </c>
      <c r="B313" s="37"/>
      <c r="E313" s="24" t="s">
        <v>54</v>
      </c>
      <c r="J313" s="42"/>
    </row>
    <row r="314" spans="1:16" x14ac:dyDescent="0.2">
      <c r="A314" s="25" t="s">
        <v>53</v>
      </c>
      <c r="B314" s="37"/>
      <c r="E314" s="26" t="s">
        <v>54</v>
      </c>
      <c r="J314" s="42"/>
    </row>
    <row r="315" spans="1:16" ht="114.75" x14ac:dyDescent="0.2">
      <c r="A315" t="s">
        <v>55</v>
      </c>
      <c r="B315" s="37"/>
      <c r="E315" s="24" t="s">
        <v>311</v>
      </c>
      <c r="J315" s="42"/>
    </row>
    <row r="316" spans="1:16" x14ac:dyDescent="0.2">
      <c r="A316" s="35" t="s">
        <v>44</v>
      </c>
      <c r="B316" s="18" t="s">
        <v>330</v>
      </c>
      <c r="C316" s="18" t="s">
        <v>331</v>
      </c>
      <c r="D316" s="13" t="s">
        <v>54</v>
      </c>
      <c r="E316" s="19" t="s">
        <v>332</v>
      </c>
      <c r="F316" s="20" t="s">
        <v>117</v>
      </c>
      <c r="G316" s="21">
        <v>62</v>
      </c>
      <c r="H316" s="22"/>
      <c r="I316" s="22">
        <f>ROUND(ROUND(H316,2)*ROUND(G316,3),2)</f>
        <v>0</v>
      </c>
      <c r="J316" s="20" t="s">
        <v>72</v>
      </c>
      <c r="O316">
        <f>(I316*21)/100</f>
        <v>0</v>
      </c>
      <c r="P316" t="s">
        <v>20</v>
      </c>
    </row>
    <row r="317" spans="1:16" x14ac:dyDescent="0.2">
      <c r="A317" s="23" t="s">
        <v>51</v>
      </c>
      <c r="B317" s="37"/>
      <c r="E317" s="24" t="s">
        <v>54</v>
      </c>
      <c r="J317" s="42"/>
    </row>
    <row r="318" spans="1:16" x14ac:dyDescent="0.2">
      <c r="A318" s="25" t="s">
        <v>53</v>
      </c>
      <c r="B318" s="37"/>
      <c r="E318" s="26" t="s">
        <v>54</v>
      </c>
      <c r="J318" s="42"/>
    </row>
    <row r="319" spans="1:16" ht="127.5" x14ac:dyDescent="0.2">
      <c r="A319" t="s">
        <v>55</v>
      </c>
      <c r="B319" s="37"/>
      <c r="E319" s="24" t="s">
        <v>248</v>
      </c>
      <c r="J319" s="42"/>
    </row>
    <row r="320" spans="1:16" x14ac:dyDescent="0.2">
      <c r="A320" s="35" t="s">
        <v>44</v>
      </c>
      <c r="B320" s="18" t="s">
        <v>333</v>
      </c>
      <c r="C320" s="18" t="s">
        <v>334</v>
      </c>
      <c r="D320" s="13" t="s">
        <v>54</v>
      </c>
      <c r="E320" s="19" t="s">
        <v>335</v>
      </c>
      <c r="F320" s="20" t="s">
        <v>117</v>
      </c>
      <c r="G320" s="21">
        <v>2</v>
      </c>
      <c r="H320" s="22"/>
      <c r="I320" s="22">
        <f>ROUND(ROUND(H320,2)*ROUND(G320,3),2)</f>
        <v>0</v>
      </c>
      <c r="J320" s="20" t="s">
        <v>72</v>
      </c>
      <c r="O320">
        <f>(I320*21)/100</f>
        <v>0</v>
      </c>
      <c r="P320" t="s">
        <v>20</v>
      </c>
    </row>
    <row r="321" spans="1:16" x14ac:dyDescent="0.2">
      <c r="A321" s="23" t="s">
        <v>51</v>
      </c>
      <c r="B321" s="37"/>
      <c r="E321" s="24" t="s">
        <v>54</v>
      </c>
      <c r="J321" s="42"/>
    </row>
    <row r="322" spans="1:16" x14ac:dyDescent="0.2">
      <c r="A322" s="25" t="s">
        <v>53</v>
      </c>
      <c r="B322" s="37"/>
      <c r="E322" s="26" t="s">
        <v>54</v>
      </c>
      <c r="J322" s="42"/>
    </row>
    <row r="323" spans="1:16" ht="153" x14ac:dyDescent="0.2">
      <c r="A323" t="s">
        <v>55</v>
      </c>
      <c r="B323" s="37"/>
      <c r="E323" s="24" t="s">
        <v>280</v>
      </c>
      <c r="J323" s="42"/>
    </row>
    <row r="324" spans="1:16" x14ac:dyDescent="0.2">
      <c r="A324" s="35" t="s">
        <v>44</v>
      </c>
      <c r="B324" s="18" t="s">
        <v>113</v>
      </c>
      <c r="C324" s="18" t="s">
        <v>336</v>
      </c>
      <c r="D324" s="13" t="s">
        <v>54</v>
      </c>
      <c r="E324" s="19" t="s">
        <v>337</v>
      </c>
      <c r="F324" s="20" t="s">
        <v>117</v>
      </c>
      <c r="G324" s="21">
        <v>54</v>
      </c>
      <c r="H324" s="22"/>
      <c r="I324" s="22">
        <f>ROUND(ROUND(H324,2)*ROUND(G324,3),2)</f>
        <v>0</v>
      </c>
      <c r="J324" s="20" t="s">
        <v>72</v>
      </c>
      <c r="O324">
        <f>(I324*21)/100</f>
        <v>0</v>
      </c>
      <c r="P324" t="s">
        <v>20</v>
      </c>
    </row>
    <row r="325" spans="1:16" x14ac:dyDescent="0.2">
      <c r="A325" s="23" t="s">
        <v>51</v>
      </c>
      <c r="B325" s="37"/>
      <c r="E325" s="24" t="s">
        <v>54</v>
      </c>
      <c r="J325" s="42"/>
    </row>
    <row r="326" spans="1:16" x14ac:dyDescent="0.2">
      <c r="A326" s="25" t="s">
        <v>53</v>
      </c>
      <c r="B326" s="37"/>
      <c r="E326" s="26" t="s">
        <v>54</v>
      </c>
      <c r="J326" s="42"/>
    </row>
    <row r="327" spans="1:16" ht="114.75" x14ac:dyDescent="0.2">
      <c r="A327" t="s">
        <v>55</v>
      </c>
      <c r="B327" s="37"/>
      <c r="E327" s="24" t="s">
        <v>311</v>
      </c>
      <c r="J327" s="42"/>
    </row>
    <row r="328" spans="1:16" x14ac:dyDescent="0.2">
      <c r="A328" s="35" t="s">
        <v>44</v>
      </c>
      <c r="B328" s="18" t="s">
        <v>338</v>
      </c>
      <c r="C328" s="18" t="s">
        <v>339</v>
      </c>
      <c r="D328" s="13" t="s">
        <v>54</v>
      </c>
      <c r="E328" s="19" t="s">
        <v>340</v>
      </c>
      <c r="F328" s="20" t="s">
        <v>117</v>
      </c>
      <c r="G328" s="21">
        <v>54</v>
      </c>
      <c r="H328" s="22"/>
      <c r="I328" s="22">
        <f>ROUND(ROUND(H328,2)*ROUND(G328,3),2)</f>
        <v>0</v>
      </c>
      <c r="J328" s="20" t="s">
        <v>72</v>
      </c>
      <c r="O328">
        <f>(I328*21)/100</f>
        <v>0</v>
      </c>
      <c r="P328" t="s">
        <v>20</v>
      </c>
    </row>
    <row r="329" spans="1:16" x14ac:dyDescent="0.2">
      <c r="A329" s="23" t="s">
        <v>51</v>
      </c>
      <c r="B329" s="37"/>
      <c r="E329" s="24" t="s">
        <v>54</v>
      </c>
      <c r="J329" s="42"/>
    </row>
    <row r="330" spans="1:16" x14ac:dyDescent="0.2">
      <c r="A330" s="25" t="s">
        <v>53</v>
      </c>
      <c r="B330" s="37"/>
      <c r="E330" s="26" t="s">
        <v>54</v>
      </c>
      <c r="J330" s="42"/>
    </row>
    <row r="331" spans="1:16" ht="127.5" x14ac:dyDescent="0.2">
      <c r="A331" t="s">
        <v>55</v>
      </c>
      <c r="B331" s="37"/>
      <c r="E331" s="24" t="s">
        <v>248</v>
      </c>
      <c r="J331" s="42"/>
    </row>
    <row r="332" spans="1:16" x14ac:dyDescent="0.2">
      <c r="A332" s="35" t="s">
        <v>44</v>
      </c>
      <c r="B332" s="18" t="s">
        <v>341</v>
      </c>
      <c r="C332" s="18" t="s">
        <v>342</v>
      </c>
      <c r="D332" s="13" t="s">
        <v>54</v>
      </c>
      <c r="E332" s="19" t="s">
        <v>343</v>
      </c>
      <c r="F332" s="20" t="s">
        <v>117</v>
      </c>
      <c r="G332" s="21">
        <v>2</v>
      </c>
      <c r="H332" s="22"/>
      <c r="I332" s="22">
        <f>ROUND(ROUND(H332,2)*ROUND(G332,3),2)</f>
        <v>0</v>
      </c>
      <c r="J332" s="20" t="s">
        <v>72</v>
      </c>
      <c r="O332">
        <f>(I332*21)/100</f>
        <v>0</v>
      </c>
      <c r="P332" t="s">
        <v>20</v>
      </c>
    </row>
    <row r="333" spans="1:16" x14ac:dyDescent="0.2">
      <c r="A333" s="23" t="s">
        <v>51</v>
      </c>
      <c r="B333" s="37"/>
      <c r="E333" s="24" t="s">
        <v>54</v>
      </c>
      <c r="J333" s="42"/>
    </row>
    <row r="334" spans="1:16" x14ac:dyDescent="0.2">
      <c r="A334" s="25" t="s">
        <v>53</v>
      </c>
      <c r="B334" s="37"/>
      <c r="E334" s="26" t="s">
        <v>54</v>
      </c>
      <c r="J334" s="42"/>
    </row>
    <row r="335" spans="1:16" ht="153" x14ac:dyDescent="0.2">
      <c r="A335" t="s">
        <v>55</v>
      </c>
      <c r="B335" s="37"/>
      <c r="E335" s="24" t="s">
        <v>280</v>
      </c>
      <c r="J335" s="42"/>
    </row>
    <row r="336" spans="1:16" x14ac:dyDescent="0.2">
      <c r="A336" s="35" t="s">
        <v>44</v>
      </c>
      <c r="B336" s="18" t="s">
        <v>344</v>
      </c>
      <c r="C336" s="18" t="s">
        <v>345</v>
      </c>
      <c r="D336" s="13" t="s">
        <v>54</v>
      </c>
      <c r="E336" s="19" t="s">
        <v>346</v>
      </c>
      <c r="F336" s="20" t="s">
        <v>117</v>
      </c>
      <c r="G336" s="21">
        <v>8</v>
      </c>
      <c r="H336" s="22"/>
      <c r="I336" s="22">
        <f>ROUND(ROUND(H336,2)*ROUND(G336,3),2)</f>
        <v>0</v>
      </c>
      <c r="J336" s="20" t="s">
        <v>72</v>
      </c>
      <c r="O336">
        <f>(I336*21)/100</f>
        <v>0</v>
      </c>
      <c r="P336" t="s">
        <v>20</v>
      </c>
    </row>
    <row r="337" spans="1:16" x14ac:dyDescent="0.2">
      <c r="A337" s="23" t="s">
        <v>51</v>
      </c>
      <c r="B337" s="37"/>
      <c r="E337" s="24" t="s">
        <v>54</v>
      </c>
      <c r="J337" s="42"/>
    </row>
    <row r="338" spans="1:16" x14ac:dyDescent="0.2">
      <c r="A338" s="25" t="s">
        <v>53</v>
      </c>
      <c r="B338" s="37"/>
      <c r="E338" s="26" t="s">
        <v>54</v>
      </c>
      <c r="J338" s="42"/>
    </row>
    <row r="339" spans="1:16" ht="114.75" x14ac:dyDescent="0.2">
      <c r="A339" t="s">
        <v>55</v>
      </c>
      <c r="B339" s="37"/>
      <c r="E339" s="24" t="s">
        <v>311</v>
      </c>
      <c r="J339" s="42"/>
    </row>
    <row r="340" spans="1:16" x14ac:dyDescent="0.2">
      <c r="A340" s="35" t="s">
        <v>44</v>
      </c>
      <c r="B340" s="18" t="s">
        <v>179</v>
      </c>
      <c r="C340" s="18" t="s">
        <v>347</v>
      </c>
      <c r="D340" s="13" t="s">
        <v>54</v>
      </c>
      <c r="E340" s="19" t="s">
        <v>348</v>
      </c>
      <c r="F340" s="20" t="s">
        <v>117</v>
      </c>
      <c r="G340" s="21">
        <v>8</v>
      </c>
      <c r="H340" s="22"/>
      <c r="I340" s="22">
        <f>ROUND(ROUND(H340,2)*ROUND(G340,3),2)</f>
        <v>0</v>
      </c>
      <c r="J340" s="20" t="s">
        <v>72</v>
      </c>
      <c r="O340">
        <f>(I340*21)/100</f>
        <v>0</v>
      </c>
      <c r="P340" t="s">
        <v>20</v>
      </c>
    </row>
    <row r="341" spans="1:16" x14ac:dyDescent="0.2">
      <c r="A341" s="23" t="s">
        <v>51</v>
      </c>
      <c r="B341" s="37"/>
      <c r="E341" s="24" t="s">
        <v>54</v>
      </c>
      <c r="J341" s="42"/>
    </row>
    <row r="342" spans="1:16" x14ac:dyDescent="0.2">
      <c r="A342" s="25" t="s">
        <v>53</v>
      </c>
      <c r="B342" s="37"/>
      <c r="E342" s="26" t="s">
        <v>54</v>
      </c>
      <c r="J342" s="42"/>
    </row>
    <row r="343" spans="1:16" ht="127.5" x14ac:dyDescent="0.2">
      <c r="A343" t="s">
        <v>55</v>
      </c>
      <c r="B343" s="37"/>
      <c r="E343" s="24" t="s">
        <v>248</v>
      </c>
      <c r="J343" s="42"/>
    </row>
    <row r="344" spans="1:16" x14ac:dyDescent="0.2">
      <c r="A344" s="35" t="s">
        <v>44</v>
      </c>
      <c r="B344" s="18" t="s">
        <v>201</v>
      </c>
      <c r="C344" s="18" t="s">
        <v>349</v>
      </c>
      <c r="D344" s="13" t="s">
        <v>54</v>
      </c>
      <c r="E344" s="19" t="s">
        <v>350</v>
      </c>
      <c r="F344" s="20" t="s">
        <v>117</v>
      </c>
      <c r="G344" s="21">
        <v>23</v>
      </c>
      <c r="H344" s="22"/>
      <c r="I344" s="22">
        <f>ROUND(ROUND(H344,2)*ROUND(G344,3),2)</f>
        <v>0</v>
      </c>
      <c r="J344" s="20" t="s">
        <v>72</v>
      </c>
      <c r="O344">
        <f>(I344*21)/100</f>
        <v>0</v>
      </c>
      <c r="P344" t="s">
        <v>20</v>
      </c>
    </row>
    <row r="345" spans="1:16" x14ac:dyDescent="0.2">
      <c r="A345" s="23" t="s">
        <v>51</v>
      </c>
      <c r="B345" s="37"/>
      <c r="E345" s="24" t="s">
        <v>54</v>
      </c>
      <c r="J345" s="42"/>
    </row>
    <row r="346" spans="1:16" x14ac:dyDescent="0.2">
      <c r="A346" s="25" t="s">
        <v>53</v>
      </c>
      <c r="B346" s="37"/>
      <c r="E346" s="26" t="s">
        <v>54</v>
      </c>
      <c r="J346" s="42"/>
    </row>
    <row r="347" spans="1:16" ht="114.75" x14ac:dyDescent="0.2">
      <c r="A347" t="s">
        <v>55</v>
      </c>
      <c r="B347" s="37"/>
      <c r="E347" s="24" t="s">
        <v>311</v>
      </c>
      <c r="J347" s="42"/>
    </row>
    <row r="348" spans="1:16" x14ac:dyDescent="0.2">
      <c r="A348" s="35" t="s">
        <v>44</v>
      </c>
      <c r="B348" s="18" t="s">
        <v>351</v>
      </c>
      <c r="C348" s="18" t="s">
        <v>352</v>
      </c>
      <c r="D348" s="13" t="s">
        <v>54</v>
      </c>
      <c r="E348" s="19" t="s">
        <v>353</v>
      </c>
      <c r="F348" s="20" t="s">
        <v>117</v>
      </c>
      <c r="G348" s="21">
        <v>27</v>
      </c>
      <c r="H348" s="22"/>
      <c r="I348" s="22">
        <f>ROUND(ROUND(H348,2)*ROUND(G348,3),2)</f>
        <v>0</v>
      </c>
      <c r="J348" s="20" t="s">
        <v>72</v>
      </c>
      <c r="O348">
        <f>(I348*21)/100</f>
        <v>0</v>
      </c>
      <c r="P348" t="s">
        <v>20</v>
      </c>
    </row>
    <row r="349" spans="1:16" x14ac:dyDescent="0.2">
      <c r="A349" s="23" t="s">
        <v>51</v>
      </c>
      <c r="B349" s="37"/>
      <c r="E349" s="24" t="s">
        <v>54</v>
      </c>
      <c r="J349" s="42"/>
    </row>
    <row r="350" spans="1:16" x14ac:dyDescent="0.2">
      <c r="A350" s="25" t="s">
        <v>53</v>
      </c>
      <c r="B350" s="37"/>
      <c r="E350" s="26" t="s">
        <v>54</v>
      </c>
      <c r="J350" s="42"/>
    </row>
    <row r="351" spans="1:16" ht="127.5" x14ac:dyDescent="0.2">
      <c r="A351" t="s">
        <v>55</v>
      </c>
      <c r="B351" s="37"/>
      <c r="E351" s="24" t="s">
        <v>248</v>
      </c>
      <c r="J351" s="42"/>
    </row>
    <row r="352" spans="1:16" x14ac:dyDescent="0.2">
      <c r="A352" s="35" t="s">
        <v>44</v>
      </c>
      <c r="B352" s="18" t="s">
        <v>354</v>
      </c>
      <c r="C352" s="18" t="s">
        <v>355</v>
      </c>
      <c r="D352" s="13" t="s">
        <v>54</v>
      </c>
      <c r="E352" s="19" t="s">
        <v>356</v>
      </c>
      <c r="F352" s="20" t="s">
        <v>117</v>
      </c>
      <c r="G352" s="21">
        <v>12</v>
      </c>
      <c r="H352" s="22"/>
      <c r="I352" s="22">
        <f>ROUND(ROUND(H352,2)*ROUND(G352,3),2)</f>
        <v>0</v>
      </c>
      <c r="J352" s="20" t="s">
        <v>72</v>
      </c>
      <c r="O352">
        <f>(I352*21)/100</f>
        <v>0</v>
      </c>
      <c r="P352" t="s">
        <v>20</v>
      </c>
    </row>
    <row r="353" spans="1:16" x14ac:dyDescent="0.2">
      <c r="A353" s="23" t="s">
        <v>51</v>
      </c>
      <c r="B353" s="37"/>
      <c r="E353" s="24" t="s">
        <v>54</v>
      </c>
      <c r="J353" s="42"/>
    </row>
    <row r="354" spans="1:16" x14ac:dyDescent="0.2">
      <c r="A354" s="25" t="s">
        <v>53</v>
      </c>
      <c r="B354" s="37"/>
      <c r="E354" s="26" t="s">
        <v>54</v>
      </c>
      <c r="J354" s="42"/>
    </row>
    <row r="355" spans="1:16" ht="153" x14ac:dyDescent="0.2">
      <c r="A355" t="s">
        <v>55</v>
      </c>
      <c r="B355" s="37"/>
      <c r="E355" s="24" t="s">
        <v>280</v>
      </c>
      <c r="J355" s="42"/>
    </row>
    <row r="356" spans="1:16" x14ac:dyDescent="0.2">
      <c r="A356" s="35" t="s">
        <v>44</v>
      </c>
      <c r="B356" s="18" t="s">
        <v>357</v>
      </c>
      <c r="C356" s="18" t="s">
        <v>358</v>
      </c>
      <c r="D356" s="13" t="s">
        <v>54</v>
      </c>
      <c r="E356" s="19" t="s">
        <v>359</v>
      </c>
      <c r="F356" s="20" t="s">
        <v>117</v>
      </c>
      <c r="G356" s="21">
        <v>8</v>
      </c>
      <c r="H356" s="22"/>
      <c r="I356" s="22">
        <f>ROUND(ROUND(H356,2)*ROUND(G356,3),2)</f>
        <v>0</v>
      </c>
      <c r="J356" s="20" t="s">
        <v>72</v>
      </c>
      <c r="O356">
        <f>(I356*21)/100</f>
        <v>0</v>
      </c>
      <c r="P356" t="s">
        <v>20</v>
      </c>
    </row>
    <row r="357" spans="1:16" x14ac:dyDescent="0.2">
      <c r="A357" s="23" t="s">
        <v>51</v>
      </c>
      <c r="B357" s="37"/>
      <c r="E357" s="24" t="s">
        <v>54</v>
      </c>
      <c r="J357" s="42"/>
    </row>
    <row r="358" spans="1:16" x14ac:dyDescent="0.2">
      <c r="A358" s="25" t="s">
        <v>53</v>
      </c>
      <c r="B358" s="37"/>
      <c r="E358" s="26" t="s">
        <v>54</v>
      </c>
      <c r="J358" s="42"/>
    </row>
    <row r="359" spans="1:16" ht="178.5" x14ac:dyDescent="0.2">
      <c r="A359" t="s">
        <v>55</v>
      </c>
      <c r="B359" s="37"/>
      <c r="E359" s="24" t="s">
        <v>244</v>
      </c>
      <c r="J359" s="42"/>
    </row>
    <row r="360" spans="1:16" x14ac:dyDescent="0.2">
      <c r="A360" s="35" t="s">
        <v>44</v>
      </c>
      <c r="B360" s="18" t="s">
        <v>360</v>
      </c>
      <c r="C360" s="18" t="s">
        <v>361</v>
      </c>
      <c r="D360" s="13" t="s">
        <v>54</v>
      </c>
      <c r="E360" s="19" t="s">
        <v>362</v>
      </c>
      <c r="F360" s="20" t="s">
        <v>117</v>
      </c>
      <c r="G360" s="21">
        <v>14</v>
      </c>
      <c r="H360" s="22"/>
      <c r="I360" s="22">
        <f>ROUND(ROUND(H360,2)*ROUND(G360,3),2)</f>
        <v>0</v>
      </c>
      <c r="J360" s="20" t="s">
        <v>72</v>
      </c>
      <c r="O360">
        <f>(I360*21)/100</f>
        <v>0</v>
      </c>
      <c r="P360" t="s">
        <v>20</v>
      </c>
    </row>
    <row r="361" spans="1:16" x14ac:dyDescent="0.2">
      <c r="A361" s="23" t="s">
        <v>51</v>
      </c>
      <c r="B361" s="37"/>
      <c r="E361" s="24" t="s">
        <v>54</v>
      </c>
      <c r="J361" s="42"/>
    </row>
    <row r="362" spans="1:16" x14ac:dyDescent="0.2">
      <c r="A362" s="25" t="s">
        <v>53</v>
      </c>
      <c r="B362" s="37"/>
      <c r="E362" s="26" t="s">
        <v>54</v>
      </c>
      <c r="J362" s="42"/>
    </row>
    <row r="363" spans="1:16" ht="178.5" x14ac:dyDescent="0.2">
      <c r="A363" t="s">
        <v>55</v>
      </c>
      <c r="B363" s="37"/>
      <c r="E363" s="24" t="s">
        <v>244</v>
      </c>
      <c r="J363" s="42"/>
    </row>
    <row r="364" spans="1:16" x14ac:dyDescent="0.2">
      <c r="A364" s="35" t="s">
        <v>44</v>
      </c>
      <c r="B364" s="18" t="s">
        <v>363</v>
      </c>
      <c r="C364" s="18" t="s">
        <v>364</v>
      </c>
      <c r="D364" s="13" t="s">
        <v>54</v>
      </c>
      <c r="E364" s="19" t="s">
        <v>365</v>
      </c>
      <c r="F364" s="20" t="s">
        <v>117</v>
      </c>
      <c r="G364" s="21">
        <v>4</v>
      </c>
      <c r="H364" s="22"/>
      <c r="I364" s="22">
        <f>ROUND(ROUND(H364,2)*ROUND(G364,3),2)</f>
        <v>0</v>
      </c>
      <c r="J364" s="20" t="s">
        <v>72</v>
      </c>
      <c r="O364">
        <f>(I364*21)/100</f>
        <v>0</v>
      </c>
      <c r="P364" t="s">
        <v>20</v>
      </c>
    </row>
    <row r="365" spans="1:16" x14ac:dyDescent="0.2">
      <c r="A365" s="23" t="s">
        <v>51</v>
      </c>
      <c r="B365" s="37"/>
      <c r="E365" s="24" t="s">
        <v>54</v>
      </c>
      <c r="J365" s="42"/>
    </row>
    <row r="366" spans="1:16" x14ac:dyDescent="0.2">
      <c r="A366" s="25" t="s">
        <v>53</v>
      </c>
      <c r="B366" s="37"/>
      <c r="E366" s="26" t="s">
        <v>54</v>
      </c>
      <c r="J366" s="42"/>
    </row>
    <row r="367" spans="1:16" ht="178.5" x14ac:dyDescent="0.2">
      <c r="A367" t="s">
        <v>55</v>
      </c>
      <c r="B367" s="37"/>
      <c r="E367" s="24" t="s">
        <v>244</v>
      </c>
      <c r="J367" s="42"/>
    </row>
    <row r="368" spans="1:16" x14ac:dyDescent="0.2">
      <c r="A368" s="35" t="s">
        <v>44</v>
      </c>
      <c r="B368" s="18" t="s">
        <v>366</v>
      </c>
      <c r="C368" s="18" t="s">
        <v>367</v>
      </c>
      <c r="D368" s="13" t="s">
        <v>54</v>
      </c>
      <c r="E368" s="19" t="s">
        <v>368</v>
      </c>
      <c r="F368" s="20" t="s">
        <v>117</v>
      </c>
      <c r="G368" s="21">
        <v>6</v>
      </c>
      <c r="H368" s="22"/>
      <c r="I368" s="22">
        <f>ROUND(ROUND(H368,2)*ROUND(G368,3),2)</f>
        <v>0</v>
      </c>
      <c r="J368" s="20" t="s">
        <v>72</v>
      </c>
      <c r="O368">
        <f>(I368*21)/100</f>
        <v>0</v>
      </c>
      <c r="P368" t="s">
        <v>20</v>
      </c>
    </row>
    <row r="369" spans="1:16" x14ac:dyDescent="0.2">
      <c r="A369" s="23" t="s">
        <v>51</v>
      </c>
      <c r="B369" s="37"/>
      <c r="E369" s="24" t="s">
        <v>54</v>
      </c>
      <c r="J369" s="42"/>
    </row>
    <row r="370" spans="1:16" x14ac:dyDescent="0.2">
      <c r="A370" s="25" t="s">
        <v>53</v>
      </c>
      <c r="B370" s="37"/>
      <c r="E370" s="26" t="s">
        <v>54</v>
      </c>
      <c r="J370" s="42"/>
    </row>
    <row r="371" spans="1:16" ht="178.5" x14ac:dyDescent="0.2">
      <c r="A371" t="s">
        <v>55</v>
      </c>
      <c r="B371" s="37"/>
      <c r="E371" s="24" t="s">
        <v>244</v>
      </c>
      <c r="J371" s="42"/>
    </row>
    <row r="372" spans="1:16" x14ac:dyDescent="0.2">
      <c r="A372" s="35" t="s">
        <v>44</v>
      </c>
      <c r="B372" s="18" t="s">
        <v>369</v>
      </c>
      <c r="C372" s="18" t="s">
        <v>370</v>
      </c>
      <c r="D372" s="13" t="s">
        <v>54</v>
      </c>
      <c r="E372" s="19" t="s">
        <v>371</v>
      </c>
      <c r="F372" s="20" t="s">
        <v>117</v>
      </c>
      <c r="G372" s="21">
        <v>12</v>
      </c>
      <c r="H372" s="22"/>
      <c r="I372" s="22">
        <f>ROUND(ROUND(H372,2)*ROUND(G372,3),2)</f>
        <v>0</v>
      </c>
      <c r="J372" s="20" t="s">
        <v>72</v>
      </c>
      <c r="O372">
        <f>(I372*21)/100</f>
        <v>0</v>
      </c>
      <c r="P372" t="s">
        <v>20</v>
      </c>
    </row>
    <row r="373" spans="1:16" x14ac:dyDescent="0.2">
      <c r="A373" s="23" t="s">
        <v>51</v>
      </c>
      <c r="B373" s="37"/>
      <c r="E373" s="24" t="s">
        <v>54</v>
      </c>
      <c r="J373" s="42"/>
    </row>
    <row r="374" spans="1:16" x14ac:dyDescent="0.2">
      <c r="A374" s="25" t="s">
        <v>53</v>
      </c>
      <c r="B374" s="37"/>
      <c r="E374" s="26" t="s">
        <v>54</v>
      </c>
      <c r="J374" s="42"/>
    </row>
    <row r="375" spans="1:16" ht="127.5" x14ac:dyDescent="0.2">
      <c r="A375" t="s">
        <v>55</v>
      </c>
      <c r="B375" s="37"/>
      <c r="E375" s="24" t="s">
        <v>248</v>
      </c>
      <c r="J375" s="42"/>
    </row>
    <row r="376" spans="1:16" x14ac:dyDescent="0.2">
      <c r="A376" s="35" t="s">
        <v>44</v>
      </c>
      <c r="B376" s="18" t="s">
        <v>372</v>
      </c>
      <c r="C376" s="18" t="s">
        <v>373</v>
      </c>
      <c r="D376" s="13" t="s">
        <v>54</v>
      </c>
      <c r="E376" s="19" t="s">
        <v>374</v>
      </c>
      <c r="F376" s="20" t="s">
        <v>117</v>
      </c>
      <c r="G376" s="21">
        <v>14</v>
      </c>
      <c r="H376" s="22"/>
      <c r="I376" s="22">
        <f>ROUND(ROUND(H376,2)*ROUND(G376,3),2)</f>
        <v>0</v>
      </c>
      <c r="J376" s="20" t="s">
        <v>72</v>
      </c>
      <c r="O376">
        <f>(I376*21)/100</f>
        <v>0</v>
      </c>
      <c r="P376" t="s">
        <v>20</v>
      </c>
    </row>
    <row r="377" spans="1:16" x14ac:dyDescent="0.2">
      <c r="A377" s="23" t="s">
        <v>51</v>
      </c>
      <c r="B377" s="37"/>
      <c r="E377" s="24" t="s">
        <v>54</v>
      </c>
      <c r="J377" s="42"/>
    </row>
    <row r="378" spans="1:16" x14ac:dyDescent="0.2">
      <c r="A378" s="25" t="s">
        <v>53</v>
      </c>
      <c r="B378" s="37"/>
      <c r="E378" s="26" t="s">
        <v>54</v>
      </c>
      <c r="J378" s="42"/>
    </row>
    <row r="379" spans="1:16" ht="178.5" x14ac:dyDescent="0.2">
      <c r="A379" t="s">
        <v>55</v>
      </c>
      <c r="B379" s="37"/>
      <c r="E379" s="24" t="s">
        <v>244</v>
      </c>
      <c r="J379" s="42"/>
    </row>
    <row r="380" spans="1:16" x14ac:dyDescent="0.2">
      <c r="A380" s="35" t="s">
        <v>44</v>
      </c>
      <c r="B380" s="18" t="s">
        <v>375</v>
      </c>
      <c r="C380" s="18" t="s">
        <v>376</v>
      </c>
      <c r="D380" s="13" t="s">
        <v>54</v>
      </c>
      <c r="E380" s="19" t="s">
        <v>377</v>
      </c>
      <c r="F380" s="20" t="s">
        <v>117</v>
      </c>
      <c r="G380" s="21">
        <v>140</v>
      </c>
      <c r="H380" s="22"/>
      <c r="I380" s="22">
        <f>ROUND(ROUND(H380,2)*ROUND(G380,3),2)</f>
        <v>0</v>
      </c>
      <c r="J380" s="20" t="s">
        <v>72</v>
      </c>
      <c r="O380">
        <f>(I380*21)/100</f>
        <v>0</v>
      </c>
      <c r="P380" t="s">
        <v>20</v>
      </c>
    </row>
    <row r="381" spans="1:16" x14ac:dyDescent="0.2">
      <c r="A381" s="23" t="s">
        <v>51</v>
      </c>
      <c r="B381" s="37"/>
      <c r="E381" s="24" t="s">
        <v>54</v>
      </c>
      <c r="J381" s="42"/>
    </row>
    <row r="382" spans="1:16" x14ac:dyDescent="0.2">
      <c r="A382" s="25" t="s">
        <v>53</v>
      </c>
      <c r="B382" s="37"/>
      <c r="E382" s="26" t="s">
        <v>54</v>
      </c>
      <c r="J382" s="42"/>
    </row>
    <row r="383" spans="1:16" ht="178.5" x14ac:dyDescent="0.2">
      <c r="A383" t="s">
        <v>55</v>
      </c>
      <c r="B383" s="37"/>
      <c r="E383" s="24" t="s">
        <v>244</v>
      </c>
      <c r="J383" s="42"/>
    </row>
    <row r="384" spans="1:16" x14ac:dyDescent="0.2">
      <c r="A384" s="35" t="s">
        <v>44</v>
      </c>
      <c r="B384" s="18" t="s">
        <v>378</v>
      </c>
      <c r="C384" s="18" t="s">
        <v>379</v>
      </c>
      <c r="D384" s="13" t="s">
        <v>54</v>
      </c>
      <c r="E384" s="19" t="s">
        <v>380</v>
      </c>
      <c r="F384" s="20" t="s">
        <v>117</v>
      </c>
      <c r="G384" s="21">
        <v>4</v>
      </c>
      <c r="H384" s="22"/>
      <c r="I384" s="22">
        <f>ROUND(ROUND(H384,2)*ROUND(G384,3),2)</f>
        <v>0</v>
      </c>
      <c r="J384" s="20" t="s">
        <v>72</v>
      </c>
      <c r="O384">
        <f>(I384*21)/100</f>
        <v>0</v>
      </c>
      <c r="P384" t="s">
        <v>20</v>
      </c>
    </row>
    <row r="385" spans="1:16" x14ac:dyDescent="0.2">
      <c r="A385" s="23" t="s">
        <v>51</v>
      </c>
      <c r="B385" s="37"/>
      <c r="E385" s="24" t="s">
        <v>54</v>
      </c>
      <c r="J385" s="42"/>
    </row>
    <row r="386" spans="1:16" x14ac:dyDescent="0.2">
      <c r="A386" s="25" t="s">
        <v>53</v>
      </c>
      <c r="B386" s="37"/>
      <c r="E386" s="26" t="s">
        <v>54</v>
      </c>
      <c r="J386" s="42"/>
    </row>
    <row r="387" spans="1:16" ht="127.5" x14ac:dyDescent="0.2">
      <c r="A387" t="s">
        <v>55</v>
      </c>
      <c r="B387" s="37"/>
      <c r="E387" s="24" t="s">
        <v>381</v>
      </c>
      <c r="J387" s="42"/>
    </row>
    <row r="388" spans="1:16" x14ac:dyDescent="0.2">
      <c r="A388" s="35" t="s">
        <v>44</v>
      </c>
      <c r="B388" s="18" t="s">
        <v>382</v>
      </c>
      <c r="C388" s="18" t="s">
        <v>383</v>
      </c>
      <c r="D388" s="13" t="s">
        <v>54</v>
      </c>
      <c r="E388" s="19" t="s">
        <v>384</v>
      </c>
      <c r="F388" s="20" t="s">
        <v>117</v>
      </c>
      <c r="G388" s="21">
        <v>8</v>
      </c>
      <c r="H388" s="22"/>
      <c r="I388" s="22">
        <f>ROUND(ROUND(H388,2)*ROUND(G388,3),2)</f>
        <v>0</v>
      </c>
      <c r="J388" s="20" t="s">
        <v>72</v>
      </c>
      <c r="O388">
        <f>(I388*21)/100</f>
        <v>0</v>
      </c>
      <c r="P388" t="s">
        <v>20</v>
      </c>
    </row>
    <row r="389" spans="1:16" x14ac:dyDescent="0.2">
      <c r="A389" s="23" t="s">
        <v>51</v>
      </c>
      <c r="B389" s="37"/>
      <c r="E389" s="24" t="s">
        <v>54</v>
      </c>
      <c r="J389" s="42"/>
    </row>
    <row r="390" spans="1:16" x14ac:dyDescent="0.2">
      <c r="A390" s="25" t="s">
        <v>53</v>
      </c>
      <c r="B390" s="37"/>
      <c r="E390" s="26" t="s">
        <v>54</v>
      </c>
      <c r="J390" s="42"/>
    </row>
    <row r="391" spans="1:16" ht="127.5" x14ac:dyDescent="0.2">
      <c r="A391" t="s">
        <v>55</v>
      </c>
      <c r="B391" s="37"/>
      <c r="E391" s="24" t="s">
        <v>381</v>
      </c>
      <c r="J391" s="42"/>
    </row>
    <row r="392" spans="1:16" x14ac:dyDescent="0.2">
      <c r="A392" s="35" t="s">
        <v>44</v>
      </c>
      <c r="B392" s="18" t="s">
        <v>385</v>
      </c>
      <c r="C392" s="18" t="s">
        <v>386</v>
      </c>
      <c r="D392" s="13" t="s">
        <v>54</v>
      </c>
      <c r="E392" s="19" t="s">
        <v>387</v>
      </c>
      <c r="F392" s="20" t="s">
        <v>117</v>
      </c>
      <c r="G392" s="21">
        <v>2</v>
      </c>
      <c r="H392" s="22"/>
      <c r="I392" s="22">
        <f>ROUND(ROUND(H392,2)*ROUND(G392,3),2)</f>
        <v>0</v>
      </c>
      <c r="J392" s="20" t="s">
        <v>72</v>
      </c>
      <c r="O392">
        <f>(I392*21)/100</f>
        <v>0</v>
      </c>
      <c r="P392" t="s">
        <v>20</v>
      </c>
    </row>
    <row r="393" spans="1:16" x14ac:dyDescent="0.2">
      <c r="A393" s="23" t="s">
        <v>51</v>
      </c>
      <c r="B393" s="37"/>
      <c r="E393" s="24" t="s">
        <v>54</v>
      </c>
      <c r="J393" s="42"/>
    </row>
    <row r="394" spans="1:16" x14ac:dyDescent="0.2">
      <c r="A394" s="25" t="s">
        <v>53</v>
      </c>
      <c r="B394" s="37"/>
      <c r="E394" s="26" t="s">
        <v>54</v>
      </c>
      <c r="J394" s="42"/>
    </row>
    <row r="395" spans="1:16" ht="127.5" x14ac:dyDescent="0.2">
      <c r="A395" t="s">
        <v>55</v>
      </c>
      <c r="B395" s="37"/>
      <c r="E395" s="24" t="s">
        <v>381</v>
      </c>
      <c r="J395" s="42"/>
    </row>
    <row r="396" spans="1:16" x14ac:dyDescent="0.2">
      <c r="A396" s="35" t="s">
        <v>44</v>
      </c>
      <c r="B396" s="18" t="s">
        <v>388</v>
      </c>
      <c r="C396" s="18" t="s">
        <v>389</v>
      </c>
      <c r="D396" s="13" t="s">
        <v>54</v>
      </c>
      <c r="E396" s="19" t="s">
        <v>390</v>
      </c>
      <c r="F396" s="20" t="s">
        <v>117</v>
      </c>
      <c r="G396" s="21">
        <v>8</v>
      </c>
      <c r="H396" s="22"/>
      <c r="I396" s="22">
        <f>ROUND(ROUND(H396,2)*ROUND(G396,3),2)</f>
        <v>0</v>
      </c>
      <c r="J396" s="20" t="s">
        <v>72</v>
      </c>
      <c r="O396">
        <f>(I396*21)/100</f>
        <v>0</v>
      </c>
      <c r="P396" t="s">
        <v>20</v>
      </c>
    </row>
    <row r="397" spans="1:16" x14ac:dyDescent="0.2">
      <c r="A397" s="23" t="s">
        <v>51</v>
      </c>
      <c r="B397" s="37"/>
      <c r="E397" s="24" t="s">
        <v>54</v>
      </c>
      <c r="J397" s="42"/>
    </row>
    <row r="398" spans="1:16" x14ac:dyDescent="0.2">
      <c r="A398" s="25" t="s">
        <v>53</v>
      </c>
      <c r="B398" s="37"/>
      <c r="E398" s="26" t="s">
        <v>54</v>
      </c>
      <c r="J398" s="42"/>
    </row>
    <row r="399" spans="1:16" ht="127.5" x14ac:dyDescent="0.2">
      <c r="A399" t="s">
        <v>55</v>
      </c>
      <c r="B399" s="37"/>
      <c r="E399" s="24" t="s">
        <v>381</v>
      </c>
      <c r="J399" s="42"/>
    </row>
    <row r="400" spans="1:16" x14ac:dyDescent="0.2">
      <c r="A400" s="35" t="s">
        <v>44</v>
      </c>
      <c r="B400" s="18" t="s">
        <v>391</v>
      </c>
      <c r="C400" s="18" t="s">
        <v>392</v>
      </c>
      <c r="D400" s="13" t="s">
        <v>54</v>
      </c>
      <c r="E400" s="19" t="s">
        <v>393</v>
      </c>
      <c r="F400" s="20" t="s">
        <v>117</v>
      </c>
      <c r="G400" s="21">
        <v>7</v>
      </c>
      <c r="H400" s="22"/>
      <c r="I400" s="22">
        <f>ROUND(ROUND(H400,2)*ROUND(G400,3),2)</f>
        <v>0</v>
      </c>
      <c r="J400" s="20" t="s">
        <v>72</v>
      </c>
      <c r="O400">
        <f>(I400*21)/100</f>
        <v>0</v>
      </c>
      <c r="P400" t="s">
        <v>20</v>
      </c>
    </row>
    <row r="401" spans="1:16" x14ac:dyDescent="0.2">
      <c r="A401" s="23" t="s">
        <v>51</v>
      </c>
      <c r="B401" s="37"/>
      <c r="E401" s="24" t="s">
        <v>54</v>
      </c>
      <c r="J401" s="42"/>
    </row>
    <row r="402" spans="1:16" x14ac:dyDescent="0.2">
      <c r="A402" s="25" t="s">
        <v>53</v>
      </c>
      <c r="B402" s="37"/>
      <c r="E402" s="26" t="s">
        <v>54</v>
      </c>
      <c r="J402" s="42"/>
    </row>
    <row r="403" spans="1:16" ht="127.5" x14ac:dyDescent="0.2">
      <c r="A403" t="s">
        <v>55</v>
      </c>
      <c r="B403" s="37"/>
      <c r="E403" s="24" t="s">
        <v>381</v>
      </c>
      <c r="J403" s="42"/>
    </row>
    <row r="404" spans="1:16" x14ac:dyDescent="0.2">
      <c r="A404" s="35" t="s">
        <v>44</v>
      </c>
      <c r="B404" s="18" t="s">
        <v>394</v>
      </c>
      <c r="C404" s="18" t="s">
        <v>395</v>
      </c>
      <c r="D404" s="13" t="s">
        <v>54</v>
      </c>
      <c r="E404" s="19" t="s">
        <v>396</v>
      </c>
      <c r="F404" s="20" t="s">
        <v>117</v>
      </c>
      <c r="G404" s="21">
        <v>8</v>
      </c>
      <c r="H404" s="22"/>
      <c r="I404" s="22">
        <f>ROUND(ROUND(H404,2)*ROUND(G404,3),2)</f>
        <v>0</v>
      </c>
      <c r="J404" s="20" t="s">
        <v>72</v>
      </c>
      <c r="O404">
        <f>(I404*21)/100</f>
        <v>0</v>
      </c>
      <c r="P404" t="s">
        <v>20</v>
      </c>
    </row>
    <row r="405" spans="1:16" x14ac:dyDescent="0.2">
      <c r="A405" s="23" t="s">
        <v>51</v>
      </c>
      <c r="B405" s="37"/>
      <c r="E405" s="24" t="s">
        <v>54</v>
      </c>
      <c r="J405" s="42"/>
    </row>
    <row r="406" spans="1:16" x14ac:dyDescent="0.2">
      <c r="A406" s="25" t="s">
        <v>53</v>
      </c>
      <c r="B406" s="37"/>
      <c r="E406" s="26" t="s">
        <v>54</v>
      </c>
      <c r="J406" s="42"/>
    </row>
    <row r="407" spans="1:16" ht="127.5" x14ac:dyDescent="0.2">
      <c r="A407" t="s">
        <v>55</v>
      </c>
      <c r="B407" s="37"/>
      <c r="E407" s="24" t="s">
        <v>381</v>
      </c>
      <c r="J407" s="42"/>
    </row>
    <row r="408" spans="1:16" x14ac:dyDescent="0.2">
      <c r="A408" s="35" t="s">
        <v>44</v>
      </c>
      <c r="B408" s="18" t="s">
        <v>397</v>
      </c>
      <c r="C408" s="18" t="s">
        <v>398</v>
      </c>
      <c r="D408" s="13" t="s">
        <v>54</v>
      </c>
      <c r="E408" s="19" t="s">
        <v>399</v>
      </c>
      <c r="F408" s="20" t="s">
        <v>117</v>
      </c>
      <c r="G408" s="21">
        <v>4</v>
      </c>
      <c r="H408" s="22"/>
      <c r="I408" s="22">
        <f>ROUND(ROUND(H408,2)*ROUND(G408,3),2)</f>
        <v>0</v>
      </c>
      <c r="J408" s="20" t="s">
        <v>72</v>
      </c>
      <c r="O408">
        <f>(I408*21)/100</f>
        <v>0</v>
      </c>
      <c r="P408" t="s">
        <v>20</v>
      </c>
    </row>
    <row r="409" spans="1:16" x14ac:dyDescent="0.2">
      <c r="A409" s="23" t="s">
        <v>51</v>
      </c>
      <c r="B409" s="37"/>
      <c r="E409" s="24" t="s">
        <v>54</v>
      </c>
      <c r="J409" s="42"/>
    </row>
    <row r="410" spans="1:16" x14ac:dyDescent="0.2">
      <c r="A410" s="25" t="s">
        <v>53</v>
      </c>
      <c r="B410" s="37"/>
      <c r="E410" s="26" t="s">
        <v>54</v>
      </c>
      <c r="J410" s="42"/>
    </row>
    <row r="411" spans="1:16" ht="127.5" x14ac:dyDescent="0.2">
      <c r="A411" t="s">
        <v>55</v>
      </c>
      <c r="B411" s="37"/>
      <c r="E411" s="24" t="s">
        <v>381</v>
      </c>
      <c r="J411" s="42"/>
    </row>
    <row r="412" spans="1:16" x14ac:dyDescent="0.2">
      <c r="A412" s="35" t="s">
        <v>44</v>
      </c>
      <c r="B412" s="18" t="s">
        <v>400</v>
      </c>
      <c r="C412" s="18" t="s">
        <v>401</v>
      </c>
      <c r="D412" s="13" t="s">
        <v>54</v>
      </c>
      <c r="E412" s="19" t="s">
        <v>402</v>
      </c>
      <c r="F412" s="20" t="s">
        <v>117</v>
      </c>
      <c r="G412" s="21">
        <v>5</v>
      </c>
      <c r="H412" s="22"/>
      <c r="I412" s="22">
        <f>ROUND(ROUND(H412,2)*ROUND(G412,3),2)</f>
        <v>0</v>
      </c>
      <c r="J412" s="20" t="s">
        <v>72</v>
      </c>
      <c r="O412">
        <f>(I412*21)/100</f>
        <v>0</v>
      </c>
      <c r="P412" t="s">
        <v>20</v>
      </c>
    </row>
    <row r="413" spans="1:16" x14ac:dyDescent="0.2">
      <c r="A413" s="23" t="s">
        <v>51</v>
      </c>
      <c r="B413" s="37"/>
      <c r="E413" s="24" t="s">
        <v>54</v>
      </c>
      <c r="J413" s="42"/>
    </row>
    <row r="414" spans="1:16" x14ac:dyDescent="0.2">
      <c r="A414" s="25" t="s">
        <v>53</v>
      </c>
      <c r="B414" s="37"/>
      <c r="E414" s="26" t="s">
        <v>54</v>
      </c>
      <c r="J414" s="42"/>
    </row>
    <row r="415" spans="1:16" ht="127.5" x14ac:dyDescent="0.2">
      <c r="A415" t="s">
        <v>55</v>
      </c>
      <c r="B415" s="37"/>
      <c r="E415" s="24" t="s">
        <v>381</v>
      </c>
      <c r="J415" s="42"/>
    </row>
    <row r="416" spans="1:16" x14ac:dyDescent="0.2">
      <c r="A416" s="35" t="s">
        <v>44</v>
      </c>
      <c r="B416" s="18" t="s">
        <v>403</v>
      </c>
      <c r="C416" s="18" t="s">
        <v>404</v>
      </c>
      <c r="D416" s="13" t="s">
        <v>54</v>
      </c>
      <c r="E416" s="19" t="s">
        <v>405</v>
      </c>
      <c r="F416" s="20" t="s">
        <v>117</v>
      </c>
      <c r="G416" s="21">
        <v>7</v>
      </c>
      <c r="H416" s="22"/>
      <c r="I416" s="22">
        <f>ROUND(ROUND(H416,2)*ROUND(G416,3),2)</f>
        <v>0</v>
      </c>
      <c r="J416" s="20" t="s">
        <v>72</v>
      </c>
      <c r="O416">
        <f>(I416*21)/100</f>
        <v>0</v>
      </c>
      <c r="P416" t="s">
        <v>20</v>
      </c>
    </row>
    <row r="417" spans="1:16" x14ac:dyDescent="0.2">
      <c r="A417" s="23" t="s">
        <v>51</v>
      </c>
      <c r="B417" s="37"/>
      <c r="E417" s="24" t="s">
        <v>54</v>
      </c>
      <c r="J417" s="42"/>
    </row>
    <row r="418" spans="1:16" x14ac:dyDescent="0.2">
      <c r="A418" s="25" t="s">
        <v>53</v>
      </c>
      <c r="B418" s="37"/>
      <c r="E418" s="26" t="s">
        <v>54</v>
      </c>
      <c r="J418" s="42"/>
    </row>
    <row r="419" spans="1:16" ht="153" x14ac:dyDescent="0.2">
      <c r="A419" t="s">
        <v>55</v>
      </c>
      <c r="B419" s="37"/>
      <c r="E419" s="24" t="s">
        <v>280</v>
      </c>
      <c r="J419" s="42"/>
    </row>
    <row r="420" spans="1:16" x14ac:dyDescent="0.2">
      <c r="A420" s="35" t="s">
        <v>44</v>
      </c>
      <c r="B420" s="18" t="s">
        <v>406</v>
      </c>
      <c r="C420" s="18" t="s">
        <v>407</v>
      </c>
      <c r="D420" s="13" t="s">
        <v>54</v>
      </c>
      <c r="E420" s="19" t="s">
        <v>408</v>
      </c>
      <c r="F420" s="20" t="s">
        <v>117</v>
      </c>
      <c r="G420" s="21">
        <v>58</v>
      </c>
      <c r="H420" s="22"/>
      <c r="I420" s="22">
        <f>ROUND(ROUND(H420,2)*ROUND(G420,3),2)</f>
        <v>0</v>
      </c>
      <c r="J420" s="20" t="s">
        <v>72</v>
      </c>
      <c r="O420">
        <f>(I420*21)/100</f>
        <v>0</v>
      </c>
      <c r="P420" t="s">
        <v>20</v>
      </c>
    </row>
    <row r="421" spans="1:16" x14ac:dyDescent="0.2">
      <c r="A421" s="23" t="s">
        <v>51</v>
      </c>
      <c r="B421" s="37"/>
      <c r="E421" s="24" t="s">
        <v>54</v>
      </c>
      <c r="J421" s="42"/>
    </row>
    <row r="422" spans="1:16" x14ac:dyDescent="0.2">
      <c r="A422" s="25" t="s">
        <v>53</v>
      </c>
      <c r="B422" s="37"/>
      <c r="E422" s="26" t="s">
        <v>54</v>
      </c>
      <c r="J422" s="42"/>
    </row>
    <row r="423" spans="1:16" ht="165.75" x14ac:dyDescent="0.2">
      <c r="A423" t="s">
        <v>55</v>
      </c>
      <c r="B423" s="37"/>
      <c r="E423" s="24" t="s">
        <v>409</v>
      </c>
      <c r="J423" s="42"/>
    </row>
    <row r="424" spans="1:16" x14ac:dyDescent="0.2">
      <c r="A424" s="35" t="s">
        <v>44</v>
      </c>
      <c r="B424" s="18" t="s">
        <v>410</v>
      </c>
      <c r="C424" s="18" t="s">
        <v>411</v>
      </c>
      <c r="D424" s="13" t="s">
        <v>54</v>
      </c>
      <c r="E424" s="19" t="s">
        <v>412</v>
      </c>
      <c r="F424" s="20" t="s">
        <v>117</v>
      </c>
      <c r="G424" s="21">
        <v>6</v>
      </c>
      <c r="H424" s="22"/>
      <c r="I424" s="22">
        <f>ROUND(ROUND(H424,2)*ROUND(G424,3),2)</f>
        <v>0</v>
      </c>
      <c r="J424" s="20" t="s">
        <v>72</v>
      </c>
      <c r="O424">
        <f>(I424*21)/100</f>
        <v>0</v>
      </c>
      <c r="P424" t="s">
        <v>20</v>
      </c>
    </row>
    <row r="425" spans="1:16" x14ac:dyDescent="0.2">
      <c r="A425" s="23" t="s">
        <v>51</v>
      </c>
      <c r="B425" s="37"/>
      <c r="E425" s="24" t="s">
        <v>54</v>
      </c>
      <c r="J425" s="42"/>
    </row>
    <row r="426" spans="1:16" x14ac:dyDescent="0.2">
      <c r="A426" s="25" t="s">
        <v>53</v>
      </c>
      <c r="B426" s="37"/>
      <c r="E426" s="26" t="s">
        <v>54</v>
      </c>
      <c r="J426" s="42"/>
    </row>
    <row r="427" spans="1:16" ht="165.75" x14ac:dyDescent="0.2">
      <c r="A427" t="s">
        <v>55</v>
      </c>
      <c r="B427" s="37"/>
      <c r="E427" s="24" t="s">
        <v>409</v>
      </c>
      <c r="J427" s="42"/>
    </row>
    <row r="428" spans="1:16" x14ac:dyDescent="0.2">
      <c r="A428" s="35" t="s">
        <v>44</v>
      </c>
      <c r="B428" s="18" t="s">
        <v>413</v>
      </c>
      <c r="C428" s="18" t="s">
        <v>414</v>
      </c>
      <c r="D428" s="13" t="s">
        <v>54</v>
      </c>
      <c r="E428" s="19" t="s">
        <v>415</v>
      </c>
      <c r="F428" s="20" t="s">
        <v>117</v>
      </c>
      <c r="G428" s="21">
        <v>4</v>
      </c>
      <c r="H428" s="22"/>
      <c r="I428" s="22">
        <f>ROUND(ROUND(H428,2)*ROUND(G428,3),2)</f>
        <v>0</v>
      </c>
      <c r="J428" s="20" t="s">
        <v>72</v>
      </c>
      <c r="O428">
        <f>(I428*21)/100</f>
        <v>0</v>
      </c>
      <c r="P428" t="s">
        <v>20</v>
      </c>
    </row>
    <row r="429" spans="1:16" x14ac:dyDescent="0.2">
      <c r="A429" s="23" t="s">
        <v>51</v>
      </c>
      <c r="B429" s="37"/>
      <c r="E429" s="24" t="s">
        <v>54</v>
      </c>
      <c r="J429" s="42"/>
    </row>
    <row r="430" spans="1:16" x14ac:dyDescent="0.2">
      <c r="A430" s="25" t="s">
        <v>53</v>
      </c>
      <c r="B430" s="37"/>
      <c r="E430" s="26" t="s">
        <v>54</v>
      </c>
      <c r="J430" s="42"/>
    </row>
    <row r="431" spans="1:16" ht="127.5" x14ac:dyDescent="0.2">
      <c r="A431" t="s">
        <v>55</v>
      </c>
      <c r="B431" s="37"/>
      <c r="E431" s="24" t="s">
        <v>248</v>
      </c>
      <c r="J431" s="42"/>
    </row>
    <row r="432" spans="1:16" x14ac:dyDescent="0.2">
      <c r="A432" s="35" t="s">
        <v>44</v>
      </c>
      <c r="B432" s="18" t="s">
        <v>416</v>
      </c>
      <c r="C432" s="18" t="s">
        <v>417</v>
      </c>
      <c r="D432" s="13" t="s">
        <v>54</v>
      </c>
      <c r="E432" s="19" t="s">
        <v>418</v>
      </c>
      <c r="F432" s="20" t="s">
        <v>117</v>
      </c>
      <c r="G432" s="21">
        <v>2</v>
      </c>
      <c r="H432" s="22"/>
      <c r="I432" s="22">
        <f>ROUND(ROUND(H432,2)*ROUND(G432,3),2)</f>
        <v>0</v>
      </c>
      <c r="J432" s="20" t="s">
        <v>72</v>
      </c>
      <c r="O432">
        <f>(I432*21)/100</f>
        <v>0</v>
      </c>
      <c r="P432" t="s">
        <v>20</v>
      </c>
    </row>
    <row r="433" spans="1:16" x14ac:dyDescent="0.2">
      <c r="A433" s="23" t="s">
        <v>51</v>
      </c>
      <c r="B433" s="37"/>
      <c r="E433" s="24" t="s">
        <v>54</v>
      </c>
      <c r="J433" s="42"/>
    </row>
    <row r="434" spans="1:16" x14ac:dyDescent="0.2">
      <c r="A434" s="25" t="s">
        <v>53</v>
      </c>
      <c r="B434" s="37"/>
      <c r="E434" s="26" t="s">
        <v>54</v>
      </c>
      <c r="J434" s="42"/>
    </row>
    <row r="435" spans="1:16" ht="153" x14ac:dyDescent="0.2">
      <c r="A435" t="s">
        <v>55</v>
      </c>
      <c r="B435" s="37"/>
      <c r="E435" s="24" t="s">
        <v>280</v>
      </c>
      <c r="J435" s="42"/>
    </row>
    <row r="436" spans="1:16" x14ac:dyDescent="0.2">
      <c r="A436" s="35" t="s">
        <v>44</v>
      </c>
      <c r="B436" s="18" t="s">
        <v>419</v>
      </c>
      <c r="C436" s="18" t="s">
        <v>420</v>
      </c>
      <c r="D436" s="13" t="s">
        <v>54</v>
      </c>
      <c r="E436" s="19" t="s">
        <v>421</v>
      </c>
      <c r="F436" s="20" t="s">
        <v>117</v>
      </c>
      <c r="G436" s="21">
        <v>92</v>
      </c>
      <c r="H436" s="22"/>
      <c r="I436" s="22">
        <f>ROUND(ROUND(H436,2)*ROUND(G436,3),2)</f>
        <v>0</v>
      </c>
      <c r="J436" s="20" t="s">
        <v>72</v>
      </c>
      <c r="O436">
        <f>(I436*21)/100</f>
        <v>0</v>
      </c>
      <c r="P436" t="s">
        <v>20</v>
      </c>
    </row>
    <row r="437" spans="1:16" x14ac:dyDescent="0.2">
      <c r="A437" s="23" t="s">
        <v>51</v>
      </c>
      <c r="B437" s="37"/>
      <c r="E437" s="24" t="s">
        <v>54</v>
      </c>
      <c r="J437" s="42"/>
    </row>
    <row r="438" spans="1:16" x14ac:dyDescent="0.2">
      <c r="A438" s="25" t="s">
        <v>53</v>
      </c>
      <c r="B438" s="37"/>
      <c r="E438" s="26" t="s">
        <v>54</v>
      </c>
      <c r="J438" s="42"/>
    </row>
    <row r="439" spans="1:16" ht="140.25" x14ac:dyDescent="0.2">
      <c r="A439" t="s">
        <v>55</v>
      </c>
      <c r="B439" s="37"/>
      <c r="E439" s="24" t="s">
        <v>422</v>
      </c>
      <c r="J439" s="42"/>
    </row>
    <row r="440" spans="1:16" ht="25.5" x14ac:dyDescent="0.2">
      <c r="A440" s="35" t="s">
        <v>44</v>
      </c>
      <c r="B440" s="18" t="s">
        <v>423</v>
      </c>
      <c r="C440" s="18" t="s">
        <v>424</v>
      </c>
      <c r="D440" s="13" t="s">
        <v>54</v>
      </c>
      <c r="E440" s="19" t="s">
        <v>425</v>
      </c>
      <c r="F440" s="20" t="s">
        <v>117</v>
      </c>
      <c r="G440" s="21">
        <v>36</v>
      </c>
      <c r="H440" s="22"/>
      <c r="I440" s="22">
        <f>ROUND(ROUND(H440,2)*ROUND(G440,3),2)</f>
        <v>0</v>
      </c>
      <c r="J440" s="20" t="s">
        <v>72</v>
      </c>
      <c r="O440">
        <f>(I440*21)/100</f>
        <v>0</v>
      </c>
      <c r="P440" t="s">
        <v>20</v>
      </c>
    </row>
    <row r="441" spans="1:16" x14ac:dyDescent="0.2">
      <c r="A441" s="23" t="s">
        <v>51</v>
      </c>
      <c r="B441" s="37"/>
      <c r="E441" s="24" t="s">
        <v>54</v>
      </c>
      <c r="J441" s="42"/>
    </row>
    <row r="442" spans="1:16" x14ac:dyDescent="0.2">
      <c r="A442" s="25" t="s">
        <v>53</v>
      </c>
      <c r="B442" s="37"/>
      <c r="E442" s="26" t="s">
        <v>54</v>
      </c>
      <c r="J442" s="42"/>
    </row>
    <row r="443" spans="1:16" ht="127.5" x14ac:dyDescent="0.2">
      <c r="A443" t="s">
        <v>55</v>
      </c>
      <c r="B443" s="37"/>
      <c r="E443" s="24" t="s">
        <v>426</v>
      </c>
      <c r="J443" s="42"/>
    </row>
    <row r="444" spans="1:16" ht="25.5" x14ac:dyDescent="0.2">
      <c r="A444" s="35" t="s">
        <v>44</v>
      </c>
      <c r="B444" s="18" t="s">
        <v>427</v>
      </c>
      <c r="C444" s="18" t="s">
        <v>428</v>
      </c>
      <c r="D444" s="13" t="s">
        <v>54</v>
      </c>
      <c r="E444" s="19" t="s">
        <v>429</v>
      </c>
      <c r="F444" s="20" t="s">
        <v>266</v>
      </c>
      <c r="G444" s="21">
        <v>20</v>
      </c>
      <c r="H444" s="22"/>
      <c r="I444" s="22">
        <f>ROUND(ROUND(H444,2)*ROUND(G444,3),2)</f>
        <v>0</v>
      </c>
      <c r="J444" s="20" t="s">
        <v>72</v>
      </c>
      <c r="O444">
        <f>(I444*21)/100</f>
        <v>0</v>
      </c>
      <c r="P444" t="s">
        <v>20</v>
      </c>
    </row>
    <row r="445" spans="1:16" x14ac:dyDescent="0.2">
      <c r="A445" s="23" t="s">
        <v>51</v>
      </c>
      <c r="B445" s="37"/>
      <c r="E445" s="24" t="s">
        <v>54</v>
      </c>
      <c r="J445" s="42"/>
    </row>
    <row r="446" spans="1:16" x14ac:dyDescent="0.2">
      <c r="A446" s="25" t="s">
        <v>53</v>
      </c>
      <c r="B446" s="37"/>
      <c r="E446" s="26" t="s">
        <v>54</v>
      </c>
      <c r="J446" s="42"/>
    </row>
    <row r="447" spans="1:16" ht="127.5" x14ac:dyDescent="0.2">
      <c r="A447" t="s">
        <v>55</v>
      </c>
      <c r="B447" s="37"/>
      <c r="E447" s="24" t="s">
        <v>267</v>
      </c>
      <c r="J447" s="42"/>
    </row>
    <row r="448" spans="1:16" ht="25.5" x14ac:dyDescent="0.2">
      <c r="A448" s="35" t="s">
        <v>44</v>
      </c>
      <c r="B448" s="18" t="s">
        <v>430</v>
      </c>
      <c r="C448" s="18" t="s">
        <v>431</v>
      </c>
      <c r="D448" s="13" t="s">
        <v>54</v>
      </c>
      <c r="E448" s="19" t="s">
        <v>432</v>
      </c>
      <c r="F448" s="20" t="s">
        <v>266</v>
      </c>
      <c r="G448" s="21">
        <v>20</v>
      </c>
      <c r="H448" s="22"/>
      <c r="I448" s="22">
        <f>ROUND(ROUND(H448,2)*ROUND(G448,3),2)</f>
        <v>0</v>
      </c>
      <c r="J448" s="20" t="s">
        <v>72</v>
      </c>
      <c r="O448">
        <f>(I448*21)/100</f>
        <v>0</v>
      </c>
      <c r="P448" t="s">
        <v>20</v>
      </c>
    </row>
    <row r="449" spans="1:16" x14ac:dyDescent="0.2">
      <c r="A449" s="23" t="s">
        <v>51</v>
      </c>
      <c r="B449" s="37"/>
      <c r="E449" s="24" t="s">
        <v>54</v>
      </c>
      <c r="J449" s="42"/>
    </row>
    <row r="450" spans="1:16" x14ac:dyDescent="0.2">
      <c r="A450" s="25" t="s">
        <v>53</v>
      </c>
      <c r="B450" s="37"/>
      <c r="E450" s="26" t="s">
        <v>54</v>
      </c>
      <c r="J450" s="42"/>
    </row>
    <row r="451" spans="1:16" ht="127.5" x14ac:dyDescent="0.2">
      <c r="A451" t="s">
        <v>55</v>
      </c>
      <c r="B451" s="37"/>
      <c r="E451" s="24" t="s">
        <v>267</v>
      </c>
      <c r="J451" s="42"/>
    </row>
    <row r="452" spans="1:16" x14ac:dyDescent="0.2">
      <c r="A452" s="35" t="s">
        <v>44</v>
      </c>
      <c r="B452" s="18" t="s">
        <v>433</v>
      </c>
      <c r="C452" s="18" t="s">
        <v>434</v>
      </c>
      <c r="D452" s="13" t="s">
        <v>54</v>
      </c>
      <c r="E452" s="19" t="s">
        <v>435</v>
      </c>
      <c r="F452" s="20" t="s">
        <v>436</v>
      </c>
      <c r="G452" s="21">
        <v>60</v>
      </c>
      <c r="H452" s="22"/>
      <c r="I452" s="22">
        <f>ROUND(ROUND(H452,2)*ROUND(G452,3),2)</f>
        <v>0</v>
      </c>
      <c r="J452" s="20" t="s">
        <v>72</v>
      </c>
      <c r="O452">
        <f>(I452*21)/100</f>
        <v>0</v>
      </c>
      <c r="P452" t="s">
        <v>20</v>
      </c>
    </row>
    <row r="453" spans="1:16" x14ac:dyDescent="0.2">
      <c r="A453" s="23" t="s">
        <v>51</v>
      </c>
      <c r="B453" s="37"/>
      <c r="E453" s="24" t="s">
        <v>54</v>
      </c>
      <c r="J453" s="42"/>
    </row>
    <row r="454" spans="1:16" x14ac:dyDescent="0.2">
      <c r="A454" s="25" t="s">
        <v>53</v>
      </c>
      <c r="B454" s="37"/>
      <c r="E454" s="26" t="s">
        <v>54</v>
      </c>
      <c r="J454" s="42"/>
    </row>
    <row r="455" spans="1:16" ht="165.75" x14ac:dyDescent="0.2">
      <c r="A455" t="s">
        <v>55</v>
      </c>
      <c r="B455" s="37"/>
      <c r="E455" s="24" t="s">
        <v>437</v>
      </c>
      <c r="J455" s="42"/>
    </row>
    <row r="456" spans="1:16" x14ac:dyDescent="0.2">
      <c r="A456" s="35" t="s">
        <v>44</v>
      </c>
      <c r="B456" s="18" t="s">
        <v>438</v>
      </c>
      <c r="C456" s="18" t="s">
        <v>439</v>
      </c>
      <c r="D456" s="13" t="s">
        <v>54</v>
      </c>
      <c r="E456" s="19" t="s">
        <v>440</v>
      </c>
      <c r="F456" s="20" t="s">
        <v>117</v>
      </c>
      <c r="G456" s="21">
        <v>648</v>
      </c>
      <c r="H456" s="22"/>
      <c r="I456" s="22">
        <f>ROUND(ROUND(H456,2)*ROUND(G456,3),2)</f>
        <v>0</v>
      </c>
      <c r="J456" s="20" t="s">
        <v>72</v>
      </c>
      <c r="O456">
        <f>(I456*21)/100</f>
        <v>0</v>
      </c>
      <c r="P456" t="s">
        <v>20</v>
      </c>
    </row>
    <row r="457" spans="1:16" x14ac:dyDescent="0.2">
      <c r="A457" s="23" t="s">
        <v>51</v>
      </c>
      <c r="B457" s="37"/>
      <c r="E457" s="24" t="s">
        <v>54</v>
      </c>
      <c r="J457" s="42"/>
    </row>
    <row r="458" spans="1:16" x14ac:dyDescent="0.2">
      <c r="A458" s="25" t="s">
        <v>53</v>
      </c>
      <c r="B458" s="37"/>
      <c r="E458" s="26" t="s">
        <v>54</v>
      </c>
      <c r="J458" s="42"/>
    </row>
    <row r="459" spans="1:16" ht="102" x14ac:dyDescent="0.2">
      <c r="A459" t="s">
        <v>55</v>
      </c>
      <c r="B459" s="37"/>
      <c r="E459" s="24" t="s">
        <v>441</v>
      </c>
      <c r="J459" s="42"/>
    </row>
    <row r="460" spans="1:16" x14ac:dyDescent="0.2">
      <c r="A460" s="35" t="s">
        <v>44</v>
      </c>
      <c r="B460" s="18" t="s">
        <v>442</v>
      </c>
      <c r="C460" s="18" t="s">
        <v>443</v>
      </c>
      <c r="D460" s="13" t="s">
        <v>54</v>
      </c>
      <c r="E460" s="19" t="s">
        <v>444</v>
      </c>
      <c r="F460" s="20" t="s">
        <v>117</v>
      </c>
      <c r="G460" s="21">
        <v>648</v>
      </c>
      <c r="H460" s="22"/>
      <c r="I460" s="22">
        <f>ROUND(ROUND(H460,2)*ROUND(G460,3),2)</f>
        <v>0</v>
      </c>
      <c r="J460" s="20" t="s">
        <v>72</v>
      </c>
      <c r="O460">
        <f>(I460*21)/100</f>
        <v>0</v>
      </c>
      <c r="P460" t="s">
        <v>20</v>
      </c>
    </row>
    <row r="461" spans="1:16" x14ac:dyDescent="0.2">
      <c r="A461" s="23" t="s">
        <v>51</v>
      </c>
      <c r="B461" s="37"/>
      <c r="E461" s="24" t="s">
        <v>54</v>
      </c>
      <c r="J461" s="42"/>
    </row>
    <row r="462" spans="1:16" x14ac:dyDescent="0.2">
      <c r="A462" s="25" t="s">
        <v>53</v>
      </c>
      <c r="B462" s="37"/>
      <c r="E462" s="26" t="s">
        <v>54</v>
      </c>
      <c r="J462" s="42"/>
    </row>
    <row r="463" spans="1:16" ht="102" x14ac:dyDescent="0.2">
      <c r="A463" t="s">
        <v>55</v>
      </c>
      <c r="B463" s="37"/>
      <c r="E463" s="24" t="s">
        <v>445</v>
      </c>
      <c r="J463" s="42"/>
    </row>
    <row r="464" spans="1:16" x14ac:dyDescent="0.2">
      <c r="A464" s="35" t="s">
        <v>44</v>
      </c>
      <c r="B464" s="18" t="s">
        <v>446</v>
      </c>
      <c r="C464" s="18" t="s">
        <v>447</v>
      </c>
      <c r="D464" s="13" t="s">
        <v>54</v>
      </c>
      <c r="E464" s="19" t="s">
        <v>448</v>
      </c>
      <c r="F464" s="20" t="s">
        <v>117</v>
      </c>
      <c r="G464" s="21">
        <v>24</v>
      </c>
      <c r="H464" s="22"/>
      <c r="I464" s="22">
        <f>ROUND(ROUND(H464,2)*ROUND(G464,3),2)</f>
        <v>0</v>
      </c>
      <c r="J464" s="20" t="s">
        <v>72</v>
      </c>
      <c r="O464">
        <f>(I464*21)/100</f>
        <v>0</v>
      </c>
      <c r="P464" t="s">
        <v>20</v>
      </c>
    </row>
    <row r="465" spans="1:16" x14ac:dyDescent="0.2">
      <c r="A465" s="23" t="s">
        <v>51</v>
      </c>
      <c r="B465" s="37"/>
      <c r="E465" s="24" t="s">
        <v>54</v>
      </c>
      <c r="J465" s="42"/>
    </row>
    <row r="466" spans="1:16" x14ac:dyDescent="0.2">
      <c r="A466" s="25" t="s">
        <v>53</v>
      </c>
      <c r="B466" s="37"/>
      <c r="E466" s="26" t="s">
        <v>54</v>
      </c>
      <c r="J466" s="42"/>
    </row>
    <row r="467" spans="1:16" ht="153" x14ac:dyDescent="0.2">
      <c r="A467" t="s">
        <v>55</v>
      </c>
      <c r="B467" s="37"/>
      <c r="E467" s="24" t="s">
        <v>449</v>
      </c>
      <c r="J467" s="42"/>
    </row>
    <row r="468" spans="1:16" x14ac:dyDescent="0.2">
      <c r="A468" s="35" t="s">
        <v>44</v>
      </c>
      <c r="B468" s="18" t="s">
        <v>450</v>
      </c>
      <c r="C468" s="18" t="s">
        <v>451</v>
      </c>
      <c r="D468" s="13" t="s">
        <v>54</v>
      </c>
      <c r="E468" s="19" t="s">
        <v>452</v>
      </c>
      <c r="F468" s="20" t="s">
        <v>117</v>
      </c>
      <c r="G468" s="21">
        <v>6</v>
      </c>
      <c r="H468" s="22"/>
      <c r="I468" s="22">
        <f>ROUND(ROUND(H468,2)*ROUND(G468,3),2)</f>
        <v>0</v>
      </c>
      <c r="J468" s="20" t="s">
        <v>72</v>
      </c>
      <c r="O468">
        <f>(I468*21)/100</f>
        <v>0</v>
      </c>
      <c r="P468" t="s">
        <v>20</v>
      </c>
    </row>
    <row r="469" spans="1:16" x14ac:dyDescent="0.2">
      <c r="A469" s="23" t="s">
        <v>51</v>
      </c>
      <c r="B469" s="37"/>
      <c r="E469" s="24" t="s">
        <v>54</v>
      </c>
      <c r="J469" s="42"/>
    </row>
    <row r="470" spans="1:16" x14ac:dyDescent="0.2">
      <c r="A470" s="25" t="s">
        <v>53</v>
      </c>
      <c r="B470" s="37"/>
      <c r="E470" s="26" t="s">
        <v>54</v>
      </c>
      <c r="J470" s="42"/>
    </row>
    <row r="471" spans="1:16" ht="102" x14ac:dyDescent="0.2">
      <c r="A471" t="s">
        <v>55</v>
      </c>
      <c r="B471" s="37"/>
      <c r="E471" s="24" t="s">
        <v>441</v>
      </c>
      <c r="J471" s="42"/>
    </row>
    <row r="472" spans="1:16" x14ac:dyDescent="0.2">
      <c r="A472" s="35" t="s">
        <v>44</v>
      </c>
      <c r="B472" s="18" t="s">
        <v>453</v>
      </c>
      <c r="C472" s="18" t="s">
        <v>454</v>
      </c>
      <c r="D472" s="13" t="s">
        <v>54</v>
      </c>
      <c r="E472" s="19" t="s">
        <v>455</v>
      </c>
      <c r="F472" s="20" t="s">
        <v>117</v>
      </c>
      <c r="G472" s="21">
        <v>16</v>
      </c>
      <c r="H472" s="22"/>
      <c r="I472" s="22">
        <f>ROUND(ROUND(H472,2)*ROUND(G472,3),2)</f>
        <v>0</v>
      </c>
      <c r="J472" s="20" t="s">
        <v>72</v>
      </c>
      <c r="O472">
        <f>(I472*21)/100</f>
        <v>0</v>
      </c>
      <c r="P472" t="s">
        <v>20</v>
      </c>
    </row>
    <row r="473" spans="1:16" x14ac:dyDescent="0.2">
      <c r="A473" s="23" t="s">
        <v>51</v>
      </c>
      <c r="B473" s="37"/>
      <c r="E473" s="24" t="s">
        <v>54</v>
      </c>
      <c r="J473" s="42"/>
    </row>
    <row r="474" spans="1:16" x14ac:dyDescent="0.2">
      <c r="A474" s="25" t="s">
        <v>53</v>
      </c>
      <c r="B474" s="37"/>
      <c r="E474" s="26" t="s">
        <v>54</v>
      </c>
      <c r="J474" s="42"/>
    </row>
    <row r="475" spans="1:16" ht="102" x14ac:dyDescent="0.2">
      <c r="A475" t="s">
        <v>55</v>
      </c>
      <c r="B475" s="37"/>
      <c r="E475" s="24" t="s">
        <v>441</v>
      </c>
      <c r="J475" s="42"/>
    </row>
    <row r="476" spans="1:16" x14ac:dyDescent="0.2">
      <c r="A476" s="35" t="s">
        <v>44</v>
      </c>
      <c r="B476" s="18" t="s">
        <v>456</v>
      </c>
      <c r="C476" s="18" t="s">
        <v>457</v>
      </c>
      <c r="D476" s="13" t="s">
        <v>54</v>
      </c>
      <c r="E476" s="19" t="s">
        <v>458</v>
      </c>
      <c r="F476" s="20" t="s">
        <v>117</v>
      </c>
      <c r="G476" s="21">
        <v>22</v>
      </c>
      <c r="H476" s="22"/>
      <c r="I476" s="22">
        <f>ROUND(ROUND(H476,2)*ROUND(G476,3),2)</f>
        <v>0</v>
      </c>
      <c r="J476" s="20" t="s">
        <v>72</v>
      </c>
      <c r="O476">
        <f>(I476*21)/100</f>
        <v>0</v>
      </c>
      <c r="P476" t="s">
        <v>20</v>
      </c>
    </row>
    <row r="477" spans="1:16" x14ac:dyDescent="0.2">
      <c r="A477" s="23" t="s">
        <v>51</v>
      </c>
      <c r="B477" s="37"/>
      <c r="E477" s="24" t="s">
        <v>54</v>
      </c>
      <c r="J477" s="42"/>
    </row>
    <row r="478" spans="1:16" x14ac:dyDescent="0.2">
      <c r="A478" s="25" t="s">
        <v>53</v>
      </c>
      <c r="B478" s="37"/>
      <c r="E478" s="26" t="s">
        <v>54</v>
      </c>
      <c r="J478" s="42"/>
    </row>
    <row r="479" spans="1:16" ht="102" x14ac:dyDescent="0.2">
      <c r="A479" t="s">
        <v>55</v>
      </c>
      <c r="B479" s="37"/>
      <c r="E479" s="24" t="s">
        <v>445</v>
      </c>
      <c r="J479" s="42"/>
    </row>
    <row r="480" spans="1:16" x14ac:dyDescent="0.2">
      <c r="A480" s="35" t="s">
        <v>44</v>
      </c>
      <c r="B480" s="18" t="s">
        <v>459</v>
      </c>
      <c r="C480" s="18" t="s">
        <v>460</v>
      </c>
      <c r="D480" s="13" t="s">
        <v>54</v>
      </c>
      <c r="E480" s="19" t="s">
        <v>461</v>
      </c>
      <c r="F480" s="20" t="s">
        <v>117</v>
      </c>
      <c r="G480" s="21">
        <v>11</v>
      </c>
      <c r="H480" s="22"/>
      <c r="I480" s="22">
        <f>ROUND(ROUND(H480,2)*ROUND(G480,3),2)</f>
        <v>0</v>
      </c>
      <c r="J480" s="20" t="s">
        <v>72</v>
      </c>
      <c r="O480">
        <f>(I480*21)/100</f>
        <v>0</v>
      </c>
      <c r="P480" t="s">
        <v>20</v>
      </c>
    </row>
    <row r="481" spans="1:16" x14ac:dyDescent="0.2">
      <c r="A481" s="23" t="s">
        <v>51</v>
      </c>
      <c r="B481" s="37"/>
      <c r="E481" s="24" t="s">
        <v>54</v>
      </c>
      <c r="J481" s="42"/>
    </row>
    <row r="482" spans="1:16" x14ac:dyDescent="0.2">
      <c r="A482" s="25" t="s">
        <v>53</v>
      </c>
      <c r="B482" s="37"/>
      <c r="E482" s="26" t="s">
        <v>54</v>
      </c>
      <c r="J482" s="42"/>
    </row>
    <row r="483" spans="1:16" ht="114.75" x14ac:dyDescent="0.2">
      <c r="A483" t="s">
        <v>55</v>
      </c>
      <c r="B483" s="37"/>
      <c r="E483" s="24" t="s">
        <v>311</v>
      </c>
      <c r="J483" s="42"/>
    </row>
    <row r="484" spans="1:16" x14ac:dyDescent="0.2">
      <c r="A484" s="35" t="s">
        <v>44</v>
      </c>
      <c r="B484" s="18" t="s">
        <v>462</v>
      </c>
      <c r="C484" s="18" t="s">
        <v>463</v>
      </c>
      <c r="D484" s="13" t="s">
        <v>54</v>
      </c>
      <c r="E484" s="19" t="s">
        <v>464</v>
      </c>
      <c r="F484" s="20" t="s">
        <v>117</v>
      </c>
      <c r="G484" s="21">
        <v>11</v>
      </c>
      <c r="H484" s="22"/>
      <c r="I484" s="22">
        <f>ROUND(ROUND(H484,2)*ROUND(G484,3),2)</f>
        <v>0</v>
      </c>
      <c r="J484" s="20" t="s">
        <v>72</v>
      </c>
      <c r="O484">
        <f>(I484*21)/100</f>
        <v>0</v>
      </c>
      <c r="P484" t="s">
        <v>20</v>
      </c>
    </row>
    <row r="485" spans="1:16" x14ac:dyDescent="0.2">
      <c r="A485" s="23" t="s">
        <v>51</v>
      </c>
      <c r="B485" s="37"/>
      <c r="E485" s="24" t="s">
        <v>54</v>
      </c>
      <c r="J485" s="42"/>
    </row>
    <row r="486" spans="1:16" x14ac:dyDescent="0.2">
      <c r="A486" s="25" t="s">
        <v>53</v>
      </c>
      <c r="B486" s="37"/>
      <c r="E486" s="26" t="s">
        <v>54</v>
      </c>
      <c r="J486" s="42"/>
    </row>
    <row r="487" spans="1:16" ht="140.25" x14ac:dyDescent="0.2">
      <c r="A487" t="s">
        <v>55</v>
      </c>
      <c r="B487" s="37"/>
      <c r="E487" s="24" t="s">
        <v>465</v>
      </c>
      <c r="J487" s="42"/>
    </row>
    <row r="488" spans="1:16" x14ac:dyDescent="0.2">
      <c r="A488" s="35" t="s">
        <v>44</v>
      </c>
      <c r="B488" s="18" t="s">
        <v>466</v>
      </c>
      <c r="C488" s="18" t="s">
        <v>467</v>
      </c>
      <c r="D488" s="13" t="s">
        <v>54</v>
      </c>
      <c r="E488" s="19" t="s">
        <v>468</v>
      </c>
      <c r="F488" s="20" t="s">
        <v>117</v>
      </c>
      <c r="G488" s="21">
        <v>4</v>
      </c>
      <c r="H488" s="22"/>
      <c r="I488" s="22">
        <f>ROUND(ROUND(H488,2)*ROUND(G488,3),2)</f>
        <v>0</v>
      </c>
      <c r="J488" s="20" t="s">
        <v>72</v>
      </c>
      <c r="O488">
        <f>(I488*21)/100</f>
        <v>0</v>
      </c>
      <c r="P488" t="s">
        <v>20</v>
      </c>
    </row>
    <row r="489" spans="1:16" x14ac:dyDescent="0.2">
      <c r="A489" s="23" t="s">
        <v>51</v>
      </c>
      <c r="B489" s="37"/>
      <c r="E489" s="24" t="s">
        <v>54</v>
      </c>
      <c r="J489" s="42"/>
    </row>
    <row r="490" spans="1:16" x14ac:dyDescent="0.2">
      <c r="A490" s="25" t="s">
        <v>53</v>
      </c>
      <c r="B490" s="37"/>
      <c r="E490" s="26" t="s">
        <v>54</v>
      </c>
      <c r="J490" s="42"/>
    </row>
    <row r="491" spans="1:16" ht="114.75" x14ac:dyDescent="0.2">
      <c r="A491" t="s">
        <v>55</v>
      </c>
      <c r="B491" s="37"/>
      <c r="E491" s="24" t="s">
        <v>311</v>
      </c>
      <c r="J491" s="42"/>
    </row>
    <row r="492" spans="1:16" x14ac:dyDescent="0.2">
      <c r="A492" s="35" t="s">
        <v>44</v>
      </c>
      <c r="B492" s="18" t="s">
        <v>469</v>
      </c>
      <c r="C492" s="18" t="s">
        <v>470</v>
      </c>
      <c r="D492" s="13" t="s">
        <v>54</v>
      </c>
      <c r="E492" s="19" t="s">
        <v>471</v>
      </c>
      <c r="F492" s="20" t="s">
        <v>117</v>
      </c>
      <c r="G492" s="21">
        <v>4</v>
      </c>
      <c r="H492" s="22"/>
      <c r="I492" s="22">
        <f>ROUND(ROUND(H492,2)*ROUND(G492,3),2)</f>
        <v>0</v>
      </c>
      <c r="J492" s="20" t="s">
        <v>72</v>
      </c>
      <c r="O492">
        <f>(I492*21)/100</f>
        <v>0</v>
      </c>
      <c r="P492" t="s">
        <v>20</v>
      </c>
    </row>
    <row r="493" spans="1:16" x14ac:dyDescent="0.2">
      <c r="A493" s="23" t="s">
        <v>51</v>
      </c>
      <c r="B493" s="37"/>
      <c r="E493" s="24" t="s">
        <v>54</v>
      </c>
      <c r="J493" s="42"/>
    </row>
    <row r="494" spans="1:16" x14ac:dyDescent="0.2">
      <c r="A494" s="25" t="s">
        <v>53</v>
      </c>
      <c r="B494" s="37"/>
      <c r="E494" s="26" t="s">
        <v>54</v>
      </c>
      <c r="J494" s="42"/>
    </row>
    <row r="495" spans="1:16" ht="127.5" x14ac:dyDescent="0.2">
      <c r="A495" t="s">
        <v>55</v>
      </c>
      <c r="B495" s="37"/>
      <c r="E495" s="24" t="s">
        <v>472</v>
      </c>
      <c r="J495" s="42"/>
    </row>
    <row r="496" spans="1:16" x14ac:dyDescent="0.2">
      <c r="A496" s="35" t="s">
        <v>44</v>
      </c>
      <c r="B496" s="18" t="s">
        <v>473</v>
      </c>
      <c r="C496" s="18" t="s">
        <v>474</v>
      </c>
      <c r="D496" s="13" t="s">
        <v>54</v>
      </c>
      <c r="E496" s="19" t="s">
        <v>475</v>
      </c>
      <c r="F496" s="20" t="s">
        <v>86</v>
      </c>
      <c r="G496" s="21">
        <v>39236</v>
      </c>
      <c r="H496" s="22"/>
      <c r="I496" s="22">
        <f>ROUND(ROUND(H496,2)*ROUND(G496,3),2)</f>
        <v>0</v>
      </c>
      <c r="J496" s="20" t="s">
        <v>50</v>
      </c>
      <c r="O496">
        <f>(I496*21)/100</f>
        <v>0</v>
      </c>
      <c r="P496" t="s">
        <v>20</v>
      </c>
    </row>
    <row r="497" spans="1:16" x14ac:dyDescent="0.2">
      <c r="A497" s="23" t="s">
        <v>51</v>
      </c>
      <c r="B497" s="37"/>
      <c r="E497" s="24" t="s">
        <v>54</v>
      </c>
      <c r="J497" s="42"/>
    </row>
    <row r="498" spans="1:16" x14ac:dyDescent="0.2">
      <c r="A498" s="25" t="s">
        <v>53</v>
      </c>
      <c r="B498" s="37"/>
      <c r="E498" s="26" t="s">
        <v>54</v>
      </c>
      <c r="J498" s="42"/>
    </row>
    <row r="499" spans="1:16" ht="127.5" x14ac:dyDescent="0.2">
      <c r="A499" t="s">
        <v>55</v>
      </c>
      <c r="B499" s="37"/>
      <c r="E499" s="24" t="s">
        <v>476</v>
      </c>
      <c r="J499" s="42"/>
    </row>
    <row r="500" spans="1:16" x14ac:dyDescent="0.2">
      <c r="A500" s="35" t="s">
        <v>44</v>
      </c>
      <c r="B500" s="18" t="s">
        <v>477</v>
      </c>
      <c r="C500" s="18" t="s">
        <v>478</v>
      </c>
      <c r="D500" s="13" t="s">
        <v>54</v>
      </c>
      <c r="E500" s="19" t="s">
        <v>479</v>
      </c>
      <c r="F500" s="20" t="s">
        <v>117</v>
      </c>
      <c r="G500" s="21">
        <v>12</v>
      </c>
      <c r="H500" s="22"/>
      <c r="I500" s="22">
        <f>ROUND(ROUND(H500,2)*ROUND(G500,3),2)</f>
        <v>0</v>
      </c>
      <c r="J500" s="20" t="s">
        <v>50</v>
      </c>
      <c r="O500">
        <f>(I500*21)/100</f>
        <v>0</v>
      </c>
      <c r="P500" t="s">
        <v>20</v>
      </c>
    </row>
    <row r="501" spans="1:16" x14ac:dyDescent="0.2">
      <c r="A501" s="23" t="s">
        <v>51</v>
      </c>
      <c r="B501" s="37"/>
      <c r="E501" s="24" t="s">
        <v>54</v>
      </c>
      <c r="J501" s="42"/>
    </row>
    <row r="502" spans="1:16" x14ac:dyDescent="0.2">
      <c r="A502" s="25" t="s">
        <v>53</v>
      </c>
      <c r="B502" s="37"/>
      <c r="E502" s="26" t="s">
        <v>54</v>
      </c>
      <c r="J502" s="42"/>
    </row>
    <row r="503" spans="1:16" ht="178.5" x14ac:dyDescent="0.2">
      <c r="A503" t="s">
        <v>55</v>
      </c>
      <c r="B503" s="37"/>
      <c r="E503" s="24" t="s">
        <v>480</v>
      </c>
      <c r="J503" s="42"/>
    </row>
    <row r="504" spans="1:16" x14ac:dyDescent="0.2">
      <c r="A504" s="35" t="s">
        <v>44</v>
      </c>
      <c r="B504" s="18" t="s">
        <v>481</v>
      </c>
      <c r="C504" s="18" t="s">
        <v>482</v>
      </c>
      <c r="D504" s="13" t="s">
        <v>54</v>
      </c>
      <c r="E504" s="19" t="s">
        <v>483</v>
      </c>
      <c r="F504" s="20" t="s">
        <v>117</v>
      </c>
      <c r="G504" s="21">
        <v>1</v>
      </c>
      <c r="H504" s="22"/>
      <c r="I504" s="22">
        <f>ROUND(ROUND(H504,2)*ROUND(G504,3),2)</f>
        <v>0</v>
      </c>
      <c r="J504" s="20" t="s">
        <v>50</v>
      </c>
      <c r="O504">
        <f>(I504*21)/100</f>
        <v>0</v>
      </c>
      <c r="P504" t="s">
        <v>20</v>
      </c>
    </row>
    <row r="505" spans="1:16" x14ac:dyDescent="0.2">
      <c r="A505" s="23" t="s">
        <v>51</v>
      </c>
      <c r="B505" s="37"/>
      <c r="E505" s="24" t="s">
        <v>54</v>
      </c>
      <c r="J505" s="42"/>
    </row>
    <row r="506" spans="1:16" x14ac:dyDescent="0.2">
      <c r="A506" s="25" t="s">
        <v>53</v>
      </c>
      <c r="B506" s="37"/>
      <c r="E506" s="26" t="s">
        <v>54</v>
      </c>
      <c r="J506" s="42"/>
    </row>
    <row r="507" spans="1:16" ht="165.75" x14ac:dyDescent="0.2">
      <c r="A507" t="s">
        <v>55</v>
      </c>
      <c r="B507" s="37"/>
      <c r="E507" s="24" t="s">
        <v>484</v>
      </c>
      <c r="J507" s="42"/>
    </row>
    <row r="508" spans="1:16" x14ac:dyDescent="0.2">
      <c r="A508" s="35" t="s">
        <v>44</v>
      </c>
      <c r="B508" s="18" t="s">
        <v>485</v>
      </c>
      <c r="C508" s="18" t="s">
        <v>486</v>
      </c>
      <c r="D508" s="13" t="s">
        <v>54</v>
      </c>
      <c r="E508" s="19" t="s">
        <v>487</v>
      </c>
      <c r="F508" s="20" t="s">
        <v>436</v>
      </c>
      <c r="G508" s="21">
        <v>276</v>
      </c>
      <c r="H508" s="22"/>
      <c r="I508" s="22">
        <f>ROUND(ROUND(H508,2)*ROUND(G508,3),2)</f>
        <v>0</v>
      </c>
      <c r="J508" s="20" t="s">
        <v>50</v>
      </c>
      <c r="O508">
        <f>(I508*21)/100</f>
        <v>0</v>
      </c>
      <c r="P508" t="s">
        <v>20</v>
      </c>
    </row>
    <row r="509" spans="1:16" x14ac:dyDescent="0.2">
      <c r="A509" s="23" t="s">
        <v>51</v>
      </c>
      <c r="B509" s="37"/>
      <c r="E509" s="24" t="s">
        <v>54</v>
      </c>
      <c r="J509" s="42"/>
    </row>
    <row r="510" spans="1:16" x14ac:dyDescent="0.2">
      <c r="A510" s="25" t="s">
        <v>53</v>
      </c>
      <c r="B510" s="37"/>
      <c r="E510" s="26" t="s">
        <v>54</v>
      </c>
      <c r="J510" s="42"/>
    </row>
    <row r="511" spans="1:16" ht="153" x14ac:dyDescent="0.2">
      <c r="A511" t="s">
        <v>55</v>
      </c>
      <c r="B511" s="37"/>
      <c r="E511" s="24" t="s">
        <v>488</v>
      </c>
      <c r="J511" s="42"/>
    </row>
    <row r="512" spans="1:16" x14ac:dyDescent="0.2">
      <c r="A512" s="35" t="s">
        <v>44</v>
      </c>
      <c r="B512" s="18" t="s">
        <v>489</v>
      </c>
      <c r="C512" s="18" t="s">
        <v>490</v>
      </c>
      <c r="D512" s="13" t="s">
        <v>54</v>
      </c>
      <c r="E512" s="19" t="s">
        <v>491</v>
      </c>
      <c r="F512" s="20" t="s">
        <v>214</v>
      </c>
      <c r="G512" s="21">
        <v>0.8</v>
      </c>
      <c r="H512" s="22"/>
      <c r="I512" s="22">
        <f>ROUND(ROUND(H512,2)*ROUND(G512,3),2)</f>
        <v>0</v>
      </c>
      <c r="J512" s="20" t="s">
        <v>50</v>
      </c>
      <c r="O512">
        <f>(I512*21)/100</f>
        <v>0</v>
      </c>
      <c r="P512" t="s">
        <v>20</v>
      </c>
    </row>
    <row r="513" spans="1:10" x14ac:dyDescent="0.2">
      <c r="A513" s="23" t="s">
        <v>51</v>
      </c>
      <c r="B513" s="37"/>
      <c r="E513" s="24" t="s">
        <v>54</v>
      </c>
      <c r="J513" s="42"/>
    </row>
    <row r="514" spans="1:10" x14ac:dyDescent="0.2">
      <c r="A514" s="25" t="s">
        <v>53</v>
      </c>
      <c r="B514" s="37"/>
      <c r="E514" s="26" t="s">
        <v>54</v>
      </c>
      <c r="J514" s="42"/>
    </row>
    <row r="515" spans="1:10" ht="165.75" x14ac:dyDescent="0.2">
      <c r="A515" t="s">
        <v>55</v>
      </c>
      <c r="B515" s="39"/>
      <c r="C515" s="40"/>
      <c r="D515" s="40"/>
      <c r="E515" s="24" t="s">
        <v>492</v>
      </c>
      <c r="F515" s="40"/>
      <c r="G515" s="40"/>
      <c r="H515" s="40"/>
      <c r="I515" s="40"/>
      <c r="J515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65-14-01.1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Gajdečka</dc:creator>
  <cp:lastModifiedBy>Pavel Gajdečka</cp:lastModifiedBy>
  <dcterms:created xsi:type="dcterms:W3CDTF">2023-05-16T13:03:50Z</dcterms:created>
  <dcterms:modified xsi:type="dcterms:W3CDTF">2023-05-16T13:04:35Z</dcterms:modified>
</cp:coreProperties>
</file>